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511"/>
  <workbookPr defaultThemeVersion="124226"/>
  <mc:AlternateContent xmlns:mc="http://schemas.openxmlformats.org/markup-compatibility/2006">
    <mc:Choice Requires="x15">
      <x15ac:absPath xmlns:x15ac="http://schemas.microsoft.com/office/spreadsheetml/2010/11/ac" url="/Users/paolaandreasanabriasmahecha/Library/CloudStorage/GoogleDrive-paola.sanabria@canalcapital.gov.co/Mi unidad/PAOLA ANDREA SANABRIA/2025/5. MAYO/7. TRANSPARENCIA/3.3 Publicacion ejecucion de los contratos 2024/"/>
    </mc:Choice>
  </mc:AlternateContent>
  <xr:revisionPtr revIDLastSave="0" documentId="13_ncr:1_{8F5A2DC6-4A39-F64F-BB90-862BB17C9367}" xr6:coauthVersionLast="47" xr6:coauthVersionMax="47" xr10:uidLastSave="{00000000-0000-0000-0000-000000000000}"/>
  <bookViews>
    <workbookView xWindow="32480" yWindow="2320" windowWidth="22420" windowHeight="10980" xr2:uid="{00000000-000D-0000-FFFF-FFFF00000000}"/>
  </bookViews>
  <sheets>
    <sheet name="CONTRATOS" sheetId="1" r:id="rId1"/>
    <sheet name="ADICIONES Y PRORROGAS" sheetId="2" r:id="rId2"/>
  </sheets>
  <externalReferences>
    <externalReference r:id="rId3"/>
  </externalReferences>
  <definedNames>
    <definedName name="_xlnm._FilterDatabase" localSheetId="0" hidden="1">CONTRATOS!$A$1:$N$559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174" i="2" l="1"/>
  <c r="Q173" i="2"/>
  <c r="R173" i="2" s="1"/>
  <c r="N173" i="2"/>
  <c r="M173" i="2"/>
  <c r="I173" i="2"/>
  <c r="F173" i="2"/>
  <c r="E173" i="2"/>
  <c r="R172" i="2"/>
  <c r="Q171" i="2"/>
  <c r="R171" i="2" s="1"/>
  <c r="N171" i="2"/>
  <c r="M171" i="2"/>
  <c r="I171" i="2"/>
  <c r="F171" i="2"/>
  <c r="E171" i="2"/>
  <c r="Q170" i="2"/>
  <c r="R170" i="2" s="1"/>
  <c r="N170" i="2"/>
  <c r="M170" i="2"/>
  <c r="I170" i="2"/>
  <c r="F170" i="2"/>
  <c r="E170" i="2"/>
  <c r="D170" i="2"/>
  <c r="C170" i="2"/>
  <c r="Q169" i="2"/>
  <c r="R169" i="2" s="1"/>
  <c r="N169" i="2"/>
  <c r="M169" i="2"/>
  <c r="I169" i="2"/>
  <c r="F169" i="2"/>
  <c r="E169" i="2"/>
  <c r="D169" i="2"/>
  <c r="C169" i="2"/>
  <c r="R167" i="2"/>
  <c r="Q166" i="2"/>
  <c r="R166" i="2" s="1"/>
  <c r="N166" i="2"/>
  <c r="M166" i="2"/>
  <c r="I166" i="2"/>
  <c r="F166" i="2"/>
  <c r="E166" i="2"/>
  <c r="D166" i="2"/>
  <c r="C166" i="2"/>
  <c r="R165" i="2"/>
  <c r="Q165" i="2"/>
  <c r="N165" i="2"/>
  <c r="M165" i="2"/>
  <c r="I165" i="2"/>
  <c r="F165" i="2"/>
  <c r="E165" i="2"/>
  <c r="D165" i="2"/>
  <c r="C165" i="2"/>
  <c r="Q164" i="2"/>
  <c r="S164" i="2" s="1"/>
  <c r="N164" i="2"/>
  <c r="M164" i="2"/>
  <c r="D164" i="2"/>
  <c r="C164" i="2"/>
  <c r="R163" i="2"/>
  <c r="Q163" i="2"/>
  <c r="N163" i="2"/>
  <c r="M163" i="2"/>
  <c r="I163" i="2"/>
  <c r="F163" i="2"/>
  <c r="E163" i="2"/>
  <c r="D163" i="2"/>
  <c r="C163" i="2"/>
  <c r="Q162" i="2"/>
  <c r="R162" i="2" s="1"/>
  <c r="N162" i="2"/>
  <c r="M162" i="2"/>
  <c r="I162" i="2"/>
  <c r="F162" i="2"/>
  <c r="E162" i="2"/>
  <c r="D162" i="2"/>
  <c r="C162" i="2"/>
  <c r="Q161" i="2"/>
  <c r="R161" i="2" s="1"/>
  <c r="N161" i="2"/>
  <c r="M161" i="2"/>
  <c r="I161" i="2"/>
  <c r="F161" i="2"/>
  <c r="E161" i="2"/>
  <c r="D161" i="2"/>
  <c r="C161" i="2"/>
  <c r="R160" i="2"/>
  <c r="Q160" i="2"/>
  <c r="N160" i="2"/>
  <c r="M160" i="2"/>
  <c r="I160" i="2"/>
  <c r="F160" i="2"/>
  <c r="E160" i="2"/>
  <c r="D160" i="2"/>
  <c r="C160" i="2"/>
  <c r="Q159" i="2"/>
  <c r="S159" i="2" s="1"/>
  <c r="N159" i="2"/>
  <c r="M159" i="2"/>
  <c r="D159" i="2"/>
  <c r="C159" i="2"/>
  <c r="R158" i="2"/>
  <c r="Q158" i="2"/>
  <c r="N158" i="2"/>
  <c r="M158" i="2"/>
  <c r="I158" i="2"/>
  <c r="F158" i="2"/>
  <c r="E158" i="2"/>
  <c r="D158" i="2"/>
  <c r="C158" i="2"/>
  <c r="Q157" i="2"/>
  <c r="R157" i="2" s="1"/>
  <c r="N157" i="2"/>
  <c r="M157" i="2"/>
  <c r="I157" i="2"/>
  <c r="F157" i="2"/>
  <c r="E157" i="2"/>
  <c r="D157" i="2"/>
  <c r="C157" i="2"/>
  <c r="R156" i="2"/>
  <c r="Q155" i="2"/>
  <c r="R155" i="2" s="1"/>
  <c r="N155" i="2"/>
  <c r="M155" i="2"/>
  <c r="I155" i="2"/>
  <c r="F155" i="2"/>
  <c r="E155" i="2"/>
  <c r="D155" i="2"/>
  <c r="C155" i="2"/>
  <c r="Q154" i="2"/>
  <c r="R154" i="2" s="1"/>
  <c r="N154" i="2"/>
  <c r="M154" i="2"/>
  <c r="I154" i="2"/>
  <c r="F154" i="2"/>
  <c r="E154" i="2"/>
  <c r="D154" i="2"/>
  <c r="C154" i="2"/>
  <c r="R153" i="2"/>
  <c r="Q153" i="2"/>
  <c r="N153" i="2"/>
  <c r="M153" i="2"/>
  <c r="I153" i="2"/>
  <c r="F153" i="2"/>
  <c r="E153" i="2"/>
  <c r="D153" i="2"/>
  <c r="C153" i="2"/>
  <c r="R152" i="2"/>
  <c r="R151" i="2"/>
  <c r="R150" i="2"/>
  <c r="Q150" i="2"/>
  <c r="N150" i="2"/>
  <c r="M150" i="2"/>
  <c r="I150" i="2"/>
  <c r="F150" i="2"/>
  <c r="E150" i="2"/>
  <c r="D150" i="2"/>
  <c r="C150" i="2"/>
  <c r="R149" i="2"/>
  <c r="Q148" i="2"/>
  <c r="R148" i="2" s="1"/>
  <c r="M148" i="2"/>
  <c r="I148" i="2"/>
  <c r="F148" i="2"/>
  <c r="E148" i="2"/>
  <c r="D148" i="2"/>
  <c r="C148" i="2"/>
  <c r="R147" i="2"/>
  <c r="R146" i="2"/>
  <c r="Q146" i="2"/>
  <c r="S146" i="2" s="1"/>
  <c r="N146" i="2"/>
  <c r="D146" i="2"/>
  <c r="C146" i="2"/>
  <c r="R145" i="2"/>
  <c r="Q145" i="2"/>
  <c r="N145" i="2"/>
  <c r="M145" i="2"/>
  <c r="I145" i="2"/>
  <c r="F145" i="2"/>
  <c r="E145" i="2"/>
  <c r="D145" i="2"/>
  <c r="C145" i="2"/>
  <c r="Q143" i="2"/>
  <c r="R143" i="2" s="1"/>
  <c r="N143" i="2"/>
  <c r="I143" i="2"/>
  <c r="F143" i="2"/>
  <c r="E143" i="2"/>
  <c r="D143" i="2"/>
  <c r="C143" i="2"/>
  <c r="Q142" i="2"/>
  <c r="S142" i="2" s="1"/>
  <c r="N142" i="2"/>
  <c r="M142" i="2"/>
  <c r="D142" i="2"/>
  <c r="C142" i="2"/>
  <c r="Q141" i="2"/>
  <c r="S141" i="2" s="1"/>
  <c r="N141" i="2"/>
  <c r="M141" i="2"/>
  <c r="D141" i="2"/>
  <c r="C141" i="2"/>
  <c r="R140" i="2"/>
  <c r="Q140" i="2"/>
  <c r="N140" i="2"/>
  <c r="M140" i="2"/>
  <c r="I140" i="2"/>
  <c r="F140" i="2"/>
  <c r="E140" i="2"/>
  <c r="D140" i="2"/>
  <c r="C140" i="2"/>
  <c r="R139" i="2"/>
  <c r="Q139" i="2"/>
  <c r="N139" i="2"/>
  <c r="M139" i="2"/>
  <c r="I139" i="2"/>
  <c r="F139" i="2"/>
  <c r="E139" i="2"/>
  <c r="D139" i="2"/>
  <c r="C139" i="2"/>
  <c r="R138" i="2"/>
  <c r="Q137" i="2"/>
  <c r="S137" i="2" s="1"/>
  <c r="N137" i="2"/>
  <c r="M137" i="2"/>
  <c r="D137" i="2"/>
  <c r="C137" i="2"/>
  <c r="R136" i="2"/>
  <c r="Q135" i="2"/>
  <c r="R135" i="2" s="1"/>
  <c r="N135" i="2"/>
  <c r="M135" i="2"/>
  <c r="I135" i="2"/>
  <c r="F135" i="2"/>
  <c r="E135" i="2"/>
  <c r="D135" i="2"/>
  <c r="C135" i="2"/>
  <c r="R134" i="2"/>
  <c r="S133" i="2"/>
  <c r="Q133" i="2"/>
  <c r="R133" i="2" s="1"/>
  <c r="N133" i="2"/>
  <c r="M133" i="2"/>
  <c r="D133" i="2"/>
  <c r="C133" i="2"/>
  <c r="R132" i="2"/>
  <c r="Q131" i="2"/>
  <c r="S131" i="2" s="1"/>
  <c r="N131" i="2"/>
  <c r="M131" i="2"/>
  <c r="D131" i="2"/>
  <c r="C131" i="2"/>
  <c r="Q130" i="2"/>
  <c r="R130" i="2" s="1"/>
  <c r="N130" i="2"/>
  <c r="M130" i="2"/>
  <c r="I130" i="2"/>
  <c r="F130" i="2"/>
  <c r="E130" i="2"/>
  <c r="D130" i="2"/>
  <c r="C130" i="2"/>
  <c r="R129" i="2"/>
  <c r="Q128" i="2"/>
  <c r="R128" i="2" s="1"/>
  <c r="M128" i="2"/>
  <c r="I128" i="2"/>
  <c r="F128" i="2"/>
  <c r="E128" i="2"/>
  <c r="D128" i="2"/>
  <c r="C128" i="2"/>
  <c r="R127" i="2"/>
  <c r="S126" i="2"/>
  <c r="R126" i="2"/>
  <c r="Q126" i="2"/>
  <c r="N126" i="2"/>
  <c r="M126" i="2"/>
  <c r="D126" i="2"/>
  <c r="C126" i="2"/>
  <c r="Q125" i="2"/>
  <c r="S125" i="2" s="1"/>
  <c r="N125" i="2"/>
  <c r="M125" i="2"/>
  <c r="D125" i="2"/>
  <c r="C125" i="2"/>
  <c r="R124" i="2"/>
  <c r="R123" i="2"/>
  <c r="Q122" i="2"/>
  <c r="R122" i="2" s="1"/>
  <c r="N122" i="2"/>
  <c r="M122" i="2"/>
  <c r="I122" i="2"/>
  <c r="F122" i="2"/>
  <c r="E122" i="2"/>
  <c r="D122" i="2"/>
  <c r="C122" i="2"/>
  <c r="R121" i="2"/>
  <c r="Q121" i="2"/>
  <c r="N121" i="2"/>
  <c r="M121" i="2"/>
  <c r="I121" i="2"/>
  <c r="F121" i="2"/>
  <c r="E121" i="2"/>
  <c r="D121" i="2"/>
  <c r="C121" i="2"/>
  <c r="R120" i="2"/>
  <c r="Q120" i="2"/>
  <c r="N120" i="2"/>
  <c r="M120" i="2"/>
  <c r="I120" i="2"/>
  <c r="F120" i="2"/>
  <c r="E120" i="2"/>
  <c r="D120" i="2"/>
  <c r="C120" i="2"/>
  <c r="Q119" i="2"/>
  <c r="R119" i="2" s="1"/>
  <c r="N119" i="2"/>
  <c r="M119" i="2"/>
  <c r="I119" i="2"/>
  <c r="F119" i="2"/>
  <c r="E119" i="2"/>
  <c r="D119" i="2"/>
  <c r="C119" i="2"/>
  <c r="Q118" i="2"/>
  <c r="R118" i="2" s="1"/>
  <c r="N118" i="2"/>
  <c r="M118" i="2"/>
  <c r="Q117" i="2"/>
  <c r="R117" i="2" s="1"/>
  <c r="N117" i="2"/>
  <c r="M117" i="2"/>
  <c r="I117" i="2"/>
  <c r="F117" i="2"/>
  <c r="E117" i="2"/>
  <c r="D117" i="2"/>
  <c r="C117" i="2"/>
  <c r="R116" i="2"/>
  <c r="Q116" i="2"/>
  <c r="N116" i="2"/>
  <c r="M116" i="2"/>
  <c r="I116" i="2"/>
  <c r="F116" i="2"/>
  <c r="E116" i="2"/>
  <c r="D116" i="2"/>
  <c r="C116" i="2"/>
  <c r="R115" i="2"/>
  <c r="Q115" i="2"/>
  <c r="N115" i="2"/>
  <c r="M115" i="2"/>
  <c r="I115" i="2"/>
  <c r="F115" i="2"/>
  <c r="E115" i="2"/>
  <c r="D115" i="2"/>
  <c r="C115" i="2"/>
  <c r="Q114" i="2"/>
  <c r="R114" i="2" s="1"/>
  <c r="N114" i="2"/>
  <c r="M114" i="2"/>
  <c r="I114" i="2"/>
  <c r="F114" i="2"/>
  <c r="E114" i="2"/>
  <c r="D114" i="2"/>
  <c r="C114" i="2"/>
  <c r="Q113" i="2"/>
  <c r="S113" i="2" s="1"/>
  <c r="N113" i="2"/>
  <c r="M113" i="2"/>
  <c r="D113" i="2"/>
  <c r="C113" i="2"/>
  <c r="Q112" i="2"/>
  <c r="S112" i="2" s="1"/>
  <c r="N112" i="2"/>
  <c r="M112" i="2"/>
  <c r="D112" i="2"/>
  <c r="C112" i="2"/>
  <c r="R111" i="2"/>
  <c r="Q111" i="2"/>
  <c r="N111" i="2"/>
  <c r="M111" i="2"/>
  <c r="I111" i="2"/>
  <c r="F111" i="2"/>
  <c r="E111" i="2"/>
  <c r="D111" i="2"/>
  <c r="C111" i="2"/>
  <c r="R110" i="2"/>
  <c r="Q109" i="2"/>
  <c r="R109" i="2" s="1"/>
  <c r="N109" i="2"/>
  <c r="M109" i="2"/>
  <c r="I109" i="2"/>
  <c r="F109" i="2"/>
  <c r="E109" i="2"/>
  <c r="D109" i="2"/>
  <c r="C109" i="2"/>
  <c r="S108" i="2"/>
  <c r="R108" i="2"/>
  <c r="Q108" i="2"/>
  <c r="N108" i="2"/>
  <c r="M108" i="2"/>
  <c r="D108" i="2"/>
  <c r="C108" i="2"/>
  <c r="Q107" i="2"/>
  <c r="R107" i="2" s="1"/>
  <c r="N107" i="2"/>
  <c r="M107" i="2"/>
  <c r="D107" i="2"/>
  <c r="C107" i="2"/>
  <c r="Q106" i="2"/>
  <c r="S106" i="2" s="1"/>
  <c r="N106" i="2"/>
  <c r="M106" i="2"/>
  <c r="D106" i="2"/>
  <c r="C106" i="2"/>
  <c r="R105" i="2"/>
  <c r="Q104" i="2"/>
  <c r="R104" i="2" s="1"/>
  <c r="N104" i="2"/>
  <c r="M104" i="2"/>
  <c r="I104" i="2"/>
  <c r="F104" i="2"/>
  <c r="E104" i="2"/>
  <c r="D104" i="2"/>
  <c r="C104" i="2"/>
  <c r="R103" i="2"/>
  <c r="S99" i="2"/>
  <c r="R99" i="2"/>
  <c r="Q99" i="2"/>
  <c r="N99" i="2"/>
  <c r="M99" i="2"/>
  <c r="D99" i="2"/>
  <c r="C99" i="2"/>
  <c r="Q98" i="2"/>
  <c r="S98" i="2" s="1"/>
  <c r="N98" i="2"/>
  <c r="M98" i="2"/>
  <c r="D98" i="2"/>
  <c r="C98" i="2"/>
  <c r="Q97" i="2"/>
  <c r="R97" i="2" s="1"/>
  <c r="N97" i="2"/>
  <c r="M97" i="2"/>
  <c r="I97" i="2"/>
  <c r="F97" i="2"/>
  <c r="E97" i="2"/>
  <c r="D97" i="2"/>
  <c r="C97" i="2"/>
  <c r="R96" i="2"/>
  <c r="Q95" i="2"/>
  <c r="R95" i="2" s="1"/>
  <c r="N95" i="2"/>
  <c r="M95" i="2"/>
  <c r="I95" i="2"/>
  <c r="F95" i="2"/>
  <c r="E95" i="2"/>
  <c r="D95" i="2"/>
  <c r="C95" i="2"/>
  <c r="R94" i="2"/>
  <c r="Q93" i="2"/>
  <c r="S93" i="2" s="1"/>
  <c r="N93" i="2"/>
  <c r="M93" i="2"/>
  <c r="D93" i="2"/>
  <c r="C93" i="2"/>
  <c r="Q92" i="2"/>
  <c r="S92" i="2" s="1"/>
  <c r="N92" i="2"/>
  <c r="M92" i="2"/>
  <c r="D92" i="2"/>
  <c r="C92" i="2"/>
  <c r="S91" i="2"/>
  <c r="R91" i="2"/>
  <c r="Q91" i="2"/>
  <c r="N91" i="2"/>
  <c r="M91" i="2"/>
  <c r="D91" i="2"/>
  <c r="C91" i="2"/>
  <c r="Q90" i="2"/>
  <c r="R90" i="2" s="1"/>
  <c r="N90" i="2"/>
  <c r="I90" i="2"/>
  <c r="F90" i="2"/>
  <c r="E90" i="2"/>
  <c r="D90" i="2"/>
  <c r="C90" i="2"/>
  <c r="Q89" i="2"/>
  <c r="S89" i="2" s="1"/>
  <c r="N89" i="2"/>
  <c r="M89" i="2"/>
  <c r="D89" i="2"/>
  <c r="C89" i="2"/>
  <c r="Q88" i="2"/>
  <c r="R88" i="2" s="1"/>
  <c r="N88" i="2"/>
  <c r="M88" i="2"/>
  <c r="Q87" i="2"/>
  <c r="R87" i="2" s="1"/>
  <c r="N87" i="2"/>
  <c r="M87" i="2"/>
  <c r="I87" i="2"/>
  <c r="F87" i="2"/>
  <c r="E87" i="2"/>
  <c r="D87" i="2"/>
  <c r="C87" i="2"/>
  <c r="Q86" i="2"/>
  <c r="R86" i="2" s="1"/>
  <c r="N86" i="2"/>
  <c r="M86" i="2"/>
  <c r="R85" i="2"/>
  <c r="S84" i="2"/>
  <c r="R84" i="2"/>
  <c r="Q84" i="2"/>
  <c r="N84" i="2"/>
  <c r="M84" i="2"/>
  <c r="D84" i="2"/>
  <c r="C84" i="2"/>
  <c r="Q83" i="2"/>
  <c r="R83" i="2" s="1"/>
  <c r="N83" i="2"/>
  <c r="M83" i="2"/>
  <c r="D83" i="2"/>
  <c r="C83" i="2"/>
  <c r="Q82" i="2"/>
  <c r="R82" i="2" s="1"/>
  <c r="N82" i="2"/>
  <c r="M82" i="2"/>
  <c r="I82" i="2"/>
  <c r="F82" i="2"/>
  <c r="E82" i="2"/>
  <c r="D82" i="2"/>
  <c r="C82" i="2"/>
  <c r="Q81" i="2"/>
  <c r="R81" i="2" s="1"/>
  <c r="N81" i="2"/>
  <c r="M81" i="2"/>
  <c r="I81" i="2"/>
  <c r="F81" i="2"/>
  <c r="E81" i="2"/>
  <c r="D81" i="2"/>
  <c r="C81" i="2"/>
  <c r="R80" i="2"/>
  <c r="Q79" i="2"/>
  <c r="S79" i="2" s="1"/>
  <c r="N79" i="2"/>
  <c r="M79" i="2"/>
  <c r="D79" i="2"/>
  <c r="C79" i="2"/>
  <c r="S78" i="2"/>
  <c r="R78" i="2"/>
  <c r="Q78" i="2"/>
  <c r="N78" i="2"/>
  <c r="M78" i="2"/>
  <c r="J78" i="2"/>
  <c r="D78" i="2"/>
  <c r="C78" i="2"/>
  <c r="Q77" i="2"/>
  <c r="R77" i="2" s="1"/>
  <c r="N77" i="2"/>
  <c r="M77" i="2"/>
  <c r="I77" i="2"/>
  <c r="F77" i="2"/>
  <c r="E77" i="2"/>
  <c r="D77" i="2"/>
  <c r="C77" i="2"/>
  <c r="Q76" i="2"/>
  <c r="S76" i="2" s="1"/>
  <c r="N76" i="2"/>
  <c r="M76" i="2"/>
  <c r="D76" i="2"/>
  <c r="C76" i="2"/>
  <c r="S75" i="2"/>
  <c r="R75" i="2"/>
  <c r="Q75" i="2"/>
  <c r="N75" i="2"/>
  <c r="M75" i="2"/>
  <c r="D75" i="2"/>
  <c r="C75" i="2"/>
  <c r="Q74" i="2"/>
  <c r="R74" i="2" s="1"/>
  <c r="N74" i="2"/>
  <c r="J74" i="2"/>
  <c r="S74" i="2" s="1"/>
  <c r="D74" i="2"/>
  <c r="C74" i="2"/>
  <c r="Q73" i="2"/>
  <c r="R73" i="2" s="1"/>
  <c r="N73" i="2"/>
  <c r="M73" i="2"/>
  <c r="Q72" i="2"/>
  <c r="R72" i="2" s="1"/>
  <c r="M72" i="2"/>
  <c r="J72" i="2"/>
  <c r="D72" i="2"/>
  <c r="C72" i="2"/>
  <c r="Q71" i="2"/>
  <c r="R71" i="2" s="1"/>
  <c r="M71" i="2"/>
  <c r="D71" i="2"/>
  <c r="C71" i="2"/>
  <c r="S70" i="2"/>
  <c r="Q70" i="2"/>
  <c r="R70" i="2" s="1"/>
  <c r="N70" i="2"/>
  <c r="M70" i="2"/>
  <c r="D70" i="2"/>
  <c r="C70" i="2"/>
  <c r="R69" i="2"/>
  <c r="R68" i="2"/>
  <c r="Q68" i="2"/>
  <c r="N68" i="2"/>
  <c r="M68" i="2"/>
  <c r="I68" i="2"/>
  <c r="F68" i="2"/>
  <c r="E68" i="2"/>
  <c r="D68" i="2"/>
  <c r="C68" i="2"/>
  <c r="R67" i="2"/>
  <c r="Q66" i="2"/>
  <c r="R66" i="2" s="1"/>
  <c r="N66" i="2"/>
  <c r="M66" i="2"/>
  <c r="D66" i="2"/>
  <c r="C66" i="2"/>
  <c r="Q65" i="2"/>
  <c r="S65" i="2" s="1"/>
  <c r="N65" i="2"/>
  <c r="M65" i="2"/>
  <c r="D65" i="2"/>
  <c r="C65" i="2"/>
  <c r="S64" i="2"/>
  <c r="Q64" i="2"/>
  <c r="R64" i="2" s="1"/>
  <c r="N64" i="2"/>
  <c r="M64" i="2"/>
  <c r="D64" i="2"/>
  <c r="C64" i="2"/>
  <c r="S63" i="2"/>
  <c r="R63" i="2"/>
  <c r="Q63" i="2"/>
  <c r="N63" i="2"/>
  <c r="M63" i="2"/>
  <c r="D63" i="2"/>
  <c r="C63" i="2"/>
  <c r="Q62" i="2"/>
  <c r="R62" i="2" s="1"/>
  <c r="N62" i="2"/>
  <c r="M62" i="2"/>
  <c r="Q61" i="2"/>
  <c r="S61" i="2" s="1"/>
  <c r="N61" i="2"/>
  <c r="M61" i="2"/>
  <c r="D61" i="2"/>
  <c r="C61" i="2"/>
  <c r="Q60" i="2"/>
  <c r="R60" i="2" s="1"/>
  <c r="N60" i="2"/>
  <c r="M60" i="2"/>
  <c r="I60" i="2"/>
  <c r="F60" i="2"/>
  <c r="E60" i="2"/>
  <c r="D60" i="2"/>
  <c r="C60" i="2"/>
  <c r="Q59" i="2"/>
  <c r="R59" i="2" s="1"/>
  <c r="N59" i="2"/>
  <c r="M59" i="2"/>
  <c r="Q58" i="2"/>
  <c r="R58" i="2" s="1"/>
  <c r="N58" i="2"/>
  <c r="M58" i="2"/>
  <c r="I58" i="2"/>
  <c r="F58" i="2"/>
  <c r="E58" i="2"/>
  <c r="D58" i="2"/>
  <c r="C58" i="2"/>
  <c r="R57" i="2"/>
  <c r="Q57" i="2"/>
  <c r="M57" i="2"/>
  <c r="D57" i="2"/>
  <c r="C57" i="2"/>
  <c r="R56" i="2"/>
  <c r="Q56" i="2"/>
  <c r="M56" i="2"/>
  <c r="R55" i="2"/>
  <c r="Q55" i="2"/>
  <c r="M55" i="2"/>
  <c r="D55" i="2"/>
  <c r="C55" i="2"/>
  <c r="R54" i="2"/>
  <c r="Q54" i="2"/>
  <c r="N54" i="2"/>
  <c r="M54" i="2"/>
  <c r="I54" i="2"/>
  <c r="F54" i="2"/>
  <c r="E54" i="2"/>
  <c r="D54" i="2"/>
  <c r="C54" i="2"/>
  <c r="Q53" i="2"/>
  <c r="R53" i="2" s="1"/>
  <c r="N53" i="2"/>
  <c r="M53" i="2"/>
  <c r="D53" i="2"/>
  <c r="C53" i="2"/>
  <c r="R52" i="2"/>
  <c r="Q52" i="2"/>
  <c r="N52" i="2"/>
  <c r="M52" i="2"/>
  <c r="R51" i="2"/>
  <c r="Q51" i="2"/>
  <c r="N51" i="2"/>
  <c r="M51" i="2"/>
  <c r="Q50" i="2"/>
  <c r="S50" i="2" s="1"/>
  <c r="N50" i="2"/>
  <c r="M50" i="2"/>
  <c r="D50" i="2"/>
  <c r="C50" i="2"/>
  <c r="Q49" i="2"/>
  <c r="R49" i="2" s="1"/>
  <c r="N49" i="2"/>
  <c r="M49" i="2"/>
  <c r="I49" i="2"/>
  <c r="F49" i="2"/>
  <c r="E49" i="2"/>
  <c r="D49" i="2"/>
  <c r="C49" i="2"/>
  <c r="R48" i="2"/>
  <c r="Q48" i="2"/>
  <c r="N48" i="2"/>
  <c r="M48" i="2"/>
  <c r="I48" i="2"/>
  <c r="F48" i="2"/>
  <c r="E48" i="2"/>
  <c r="D48" i="2"/>
  <c r="C48" i="2"/>
  <c r="Q47" i="2"/>
  <c r="R47" i="2" s="1"/>
  <c r="N47" i="2"/>
  <c r="M47" i="2"/>
  <c r="D47" i="2"/>
  <c r="C47" i="2"/>
  <c r="R46" i="2"/>
  <c r="Q46" i="2"/>
  <c r="N46" i="2"/>
  <c r="R45" i="2"/>
  <c r="Q45" i="2"/>
  <c r="N45" i="2"/>
  <c r="M45" i="2"/>
  <c r="I45" i="2"/>
  <c r="F45" i="2"/>
  <c r="E45" i="2"/>
  <c r="D45" i="2"/>
  <c r="C45" i="2"/>
  <c r="S44" i="2"/>
  <c r="Q44" i="2"/>
  <c r="R44" i="2" s="1"/>
  <c r="N44" i="2"/>
  <c r="M44" i="2"/>
  <c r="D44" i="2"/>
  <c r="C44" i="2"/>
  <c r="R43" i="2"/>
  <c r="Q43" i="2"/>
  <c r="N43" i="2"/>
  <c r="M43" i="2"/>
  <c r="Q42" i="2"/>
  <c r="R42" i="2" s="1"/>
  <c r="N42" i="2"/>
  <c r="M42" i="2"/>
  <c r="I42" i="2"/>
  <c r="F42" i="2"/>
  <c r="E42" i="2"/>
  <c r="D42" i="2"/>
  <c r="C42" i="2"/>
  <c r="Q41" i="2"/>
  <c r="S41" i="2" s="1"/>
  <c r="N41" i="2"/>
  <c r="M41" i="2"/>
  <c r="D41" i="2"/>
  <c r="C41" i="2"/>
  <c r="Q40" i="2"/>
  <c r="R40" i="2" s="1"/>
  <c r="N40" i="2"/>
  <c r="M40" i="2"/>
  <c r="I40" i="2"/>
  <c r="F40" i="2"/>
  <c r="E40" i="2"/>
  <c r="D40" i="2"/>
  <c r="C40" i="2"/>
  <c r="Q39" i="2"/>
  <c r="S39" i="2" s="1"/>
  <c r="N39" i="2"/>
  <c r="M39" i="2"/>
  <c r="D39" i="2"/>
  <c r="C39" i="2"/>
  <c r="S38" i="2"/>
  <c r="R38" i="2"/>
  <c r="Q38" i="2"/>
  <c r="N38" i="2"/>
  <c r="M38" i="2"/>
  <c r="D38" i="2"/>
  <c r="C38" i="2"/>
  <c r="Q37" i="2"/>
  <c r="R37" i="2" s="1"/>
  <c r="N37" i="2"/>
  <c r="M37" i="2"/>
  <c r="D37" i="2"/>
  <c r="C37" i="2"/>
  <c r="Q36" i="2"/>
  <c r="S36" i="2" s="1"/>
  <c r="N36" i="2"/>
  <c r="M36" i="2"/>
  <c r="D36" i="2"/>
  <c r="C36" i="2"/>
  <c r="S35" i="2"/>
  <c r="Q35" i="2"/>
  <c r="R35" i="2" s="1"/>
  <c r="M35" i="2"/>
  <c r="D35" i="2"/>
  <c r="C35" i="2"/>
  <c r="Q34" i="2"/>
  <c r="R34" i="2" s="1"/>
  <c r="N34" i="2"/>
  <c r="M34" i="2"/>
  <c r="F34" i="2"/>
  <c r="E34" i="2"/>
  <c r="D34" i="2"/>
  <c r="C34" i="2"/>
  <c r="Q33" i="2"/>
  <c r="R33" i="2" s="1"/>
  <c r="N33" i="2"/>
  <c r="M33" i="2"/>
  <c r="F33" i="2"/>
  <c r="E33" i="2"/>
  <c r="D33" i="2"/>
  <c r="C33" i="2"/>
  <c r="Q32" i="2"/>
  <c r="R32" i="2" s="1"/>
  <c r="N32" i="2"/>
  <c r="R31" i="2"/>
  <c r="N31" i="2"/>
  <c r="Q29" i="2"/>
  <c r="R29" i="2" s="1"/>
  <c r="R28" i="2"/>
  <c r="R25" i="2"/>
  <c r="R24" i="2"/>
  <c r="R23" i="2"/>
  <c r="R22" i="2"/>
  <c r="R21" i="2"/>
  <c r="R20" i="2"/>
  <c r="R19" i="2"/>
  <c r="R18" i="2"/>
  <c r="R17" i="2"/>
  <c r="R16" i="2"/>
  <c r="R15" i="2"/>
  <c r="R14" i="2"/>
  <c r="R13" i="2"/>
  <c r="R12" i="2"/>
  <c r="R11" i="2"/>
  <c r="R10" i="2"/>
  <c r="R9" i="2"/>
  <c r="R8" i="2"/>
  <c r="R7" i="2"/>
  <c r="R6" i="2"/>
  <c r="R5" i="2"/>
  <c r="R4" i="2"/>
  <c r="R3" i="2"/>
  <c r="R2" i="2"/>
  <c r="N3" i="1"/>
  <c r="N4" i="1"/>
  <c r="N5" i="1"/>
  <c r="N6" i="1"/>
  <c r="N7" i="1"/>
  <c r="N8" i="1"/>
  <c r="N9" i="1"/>
  <c r="N10" i="1"/>
  <c r="N11" i="1"/>
  <c r="N12" i="1"/>
  <c r="N13" i="1"/>
  <c r="N14" i="1"/>
  <c r="N15" i="1"/>
  <c r="N16" i="1"/>
  <c r="N17" i="1"/>
  <c r="N18" i="1"/>
  <c r="N19" i="1"/>
  <c r="N20" i="1"/>
  <c r="N21" i="1"/>
  <c r="N22" i="1"/>
  <c r="N23" i="1"/>
  <c r="N24" i="1"/>
  <c r="N25" i="1"/>
  <c r="N26" i="1"/>
  <c r="N27" i="1"/>
  <c r="N28" i="1"/>
  <c r="N29" i="1"/>
  <c r="N30" i="1"/>
  <c r="N31" i="1"/>
  <c r="N32" i="1"/>
  <c r="N33" i="1"/>
  <c r="N34" i="1"/>
  <c r="N35" i="1"/>
  <c r="N36" i="1"/>
  <c r="N37" i="1"/>
  <c r="N38" i="1"/>
  <c r="N39" i="1"/>
  <c r="N40" i="1"/>
  <c r="N41" i="1"/>
  <c r="N42" i="1"/>
  <c r="N43" i="1"/>
  <c r="N44" i="1"/>
  <c r="N45" i="1"/>
  <c r="N46" i="1"/>
  <c r="N47" i="1"/>
  <c r="N48" i="1"/>
  <c r="N49" i="1"/>
  <c r="N50" i="1"/>
  <c r="N51" i="1"/>
  <c r="N52" i="1"/>
  <c r="N53" i="1"/>
  <c r="N54" i="1"/>
  <c r="N55" i="1"/>
  <c r="N56" i="1"/>
  <c r="N57" i="1"/>
  <c r="N58" i="1"/>
  <c r="N59" i="1"/>
  <c r="N60" i="1"/>
  <c r="N61" i="1"/>
  <c r="N62" i="1"/>
  <c r="N63" i="1"/>
  <c r="N64" i="1"/>
  <c r="N65" i="1"/>
  <c r="N66" i="1"/>
  <c r="N67" i="1"/>
  <c r="N68" i="1"/>
  <c r="N69" i="1"/>
  <c r="N70" i="1"/>
  <c r="N71" i="1"/>
  <c r="N72" i="1"/>
  <c r="N73" i="1"/>
  <c r="N74" i="1"/>
  <c r="N75" i="1"/>
  <c r="N76" i="1"/>
  <c r="N77" i="1"/>
  <c r="N78" i="1"/>
  <c r="N79" i="1"/>
  <c r="N80" i="1"/>
  <c r="N81" i="1"/>
  <c r="N82" i="1"/>
  <c r="N83" i="1"/>
  <c r="N84" i="1"/>
  <c r="N85" i="1"/>
  <c r="N86" i="1"/>
  <c r="N87" i="1"/>
  <c r="N88" i="1"/>
  <c r="N89" i="1"/>
  <c r="N90" i="1"/>
  <c r="N91" i="1"/>
  <c r="N92" i="1"/>
  <c r="N93" i="1"/>
  <c r="N94" i="1"/>
  <c r="N95" i="1"/>
  <c r="N96" i="1"/>
  <c r="N97" i="1"/>
  <c r="N98" i="1"/>
  <c r="N99" i="1"/>
  <c r="N100" i="1"/>
  <c r="N101" i="1"/>
  <c r="N102" i="1"/>
  <c r="N103" i="1"/>
  <c r="N104" i="1"/>
  <c r="N105" i="1"/>
  <c r="N106" i="1"/>
  <c r="N107" i="1"/>
  <c r="N108" i="1"/>
  <c r="N109" i="1"/>
  <c r="N110" i="1"/>
  <c r="N111" i="1"/>
  <c r="N112" i="1"/>
  <c r="N113" i="1"/>
  <c r="N114" i="1"/>
  <c r="N115" i="1"/>
  <c r="N116" i="1"/>
  <c r="N117" i="1"/>
  <c r="N118" i="1"/>
  <c r="N119" i="1"/>
  <c r="N120" i="1"/>
  <c r="N121" i="1"/>
  <c r="N122" i="1"/>
  <c r="N123" i="1"/>
  <c r="N124" i="1"/>
  <c r="N125" i="1"/>
  <c r="N126" i="1"/>
  <c r="N127" i="1"/>
  <c r="N128" i="1"/>
  <c r="N129" i="1"/>
  <c r="N130" i="1"/>
  <c r="N131" i="1"/>
  <c r="N132" i="1"/>
  <c r="N133" i="1"/>
  <c r="N134" i="1"/>
  <c r="N135" i="1"/>
  <c r="N136" i="1"/>
  <c r="N137" i="1"/>
  <c r="N138" i="1"/>
  <c r="N139" i="1"/>
  <c r="N140" i="1"/>
  <c r="N141" i="1"/>
  <c r="N142" i="1"/>
  <c r="N143" i="1"/>
  <c r="N144" i="1"/>
  <c r="N145" i="1"/>
  <c r="N146" i="1"/>
  <c r="N147" i="1"/>
  <c r="N148" i="1"/>
  <c r="N149" i="1"/>
  <c r="N150" i="1"/>
  <c r="N151" i="1"/>
  <c r="N152" i="1"/>
  <c r="N153" i="1"/>
  <c r="N154" i="1"/>
  <c r="N155" i="1"/>
  <c r="N156" i="1"/>
  <c r="N157" i="1"/>
  <c r="N158" i="1"/>
  <c r="N159" i="1"/>
  <c r="N160" i="1"/>
  <c r="N161" i="1"/>
  <c r="N162" i="1"/>
  <c r="N163" i="1"/>
  <c r="N164" i="1"/>
  <c r="N165" i="1"/>
  <c r="N166" i="1"/>
  <c r="N167" i="1"/>
  <c r="N168" i="1"/>
  <c r="N169" i="1"/>
  <c r="N170" i="1"/>
  <c r="N171" i="1"/>
  <c r="N172" i="1"/>
  <c r="N173" i="1"/>
  <c r="N174" i="1"/>
  <c r="N175" i="1"/>
  <c r="N176" i="1"/>
  <c r="N177" i="1"/>
  <c r="N178" i="1"/>
  <c r="N179" i="1"/>
  <c r="N180" i="1"/>
  <c r="N181" i="1"/>
  <c r="N182" i="1"/>
  <c r="N183" i="1"/>
  <c r="N184" i="1"/>
  <c r="N185" i="1"/>
  <c r="N186" i="1"/>
  <c r="N187" i="1"/>
  <c r="N188" i="1"/>
  <c r="N189" i="1"/>
  <c r="N190" i="1"/>
  <c r="N191" i="1"/>
  <c r="N192" i="1"/>
  <c r="N193" i="1"/>
  <c r="N194" i="1"/>
  <c r="N195" i="1"/>
  <c r="N196" i="1"/>
  <c r="N197" i="1"/>
  <c r="N198" i="1"/>
  <c r="N199" i="1"/>
  <c r="N200" i="1"/>
  <c r="N201" i="1"/>
  <c r="N202" i="1"/>
  <c r="N203" i="1"/>
  <c r="N204" i="1"/>
  <c r="N205" i="1"/>
  <c r="N206" i="1"/>
  <c r="N207" i="1"/>
  <c r="N208" i="1"/>
  <c r="N209" i="1"/>
  <c r="N210" i="1"/>
  <c r="N211" i="1"/>
  <c r="N212" i="1"/>
  <c r="N213" i="1"/>
  <c r="N214" i="1"/>
  <c r="N215" i="1"/>
  <c r="N216" i="1"/>
  <c r="N217" i="1"/>
  <c r="N218" i="1"/>
  <c r="N219" i="1"/>
  <c r="N220" i="1"/>
  <c r="N221" i="1"/>
  <c r="N222" i="1"/>
  <c r="N223" i="1"/>
  <c r="N224" i="1"/>
  <c r="N225" i="1"/>
  <c r="N226" i="1"/>
  <c r="N227" i="1"/>
  <c r="N228" i="1"/>
  <c r="N229" i="1"/>
  <c r="N230" i="1"/>
  <c r="N231" i="1"/>
  <c r="N232" i="1"/>
  <c r="N233" i="1"/>
  <c r="N234" i="1"/>
  <c r="N235" i="1"/>
  <c r="N236" i="1"/>
  <c r="N237" i="1"/>
  <c r="N238" i="1"/>
  <c r="N239" i="1"/>
  <c r="N240" i="1"/>
  <c r="N241" i="1"/>
  <c r="N242" i="1"/>
  <c r="N243" i="1"/>
  <c r="N244" i="1"/>
  <c r="N245" i="1"/>
  <c r="N246" i="1"/>
  <c r="N247" i="1"/>
  <c r="N248" i="1"/>
  <c r="N249" i="1"/>
  <c r="N250" i="1"/>
  <c r="N251" i="1"/>
  <c r="N252" i="1"/>
  <c r="N253" i="1"/>
  <c r="N254" i="1"/>
  <c r="N255" i="1"/>
  <c r="N256" i="1"/>
  <c r="N257" i="1"/>
  <c r="N258" i="1"/>
  <c r="N259" i="1"/>
  <c r="N260" i="1"/>
  <c r="N261" i="1"/>
  <c r="N262" i="1"/>
  <c r="N263" i="1"/>
  <c r="N264" i="1"/>
  <c r="N265" i="1"/>
  <c r="N266" i="1"/>
  <c r="N267" i="1"/>
  <c r="N268" i="1"/>
  <c r="N269" i="1"/>
  <c r="N270" i="1"/>
  <c r="N271" i="1"/>
  <c r="N272" i="1"/>
  <c r="N273" i="1"/>
  <c r="N274" i="1"/>
  <c r="N275" i="1"/>
  <c r="N276" i="1"/>
  <c r="N277" i="1"/>
  <c r="N278" i="1"/>
  <c r="N279" i="1"/>
  <c r="N280" i="1"/>
  <c r="N281" i="1"/>
  <c r="N282" i="1"/>
  <c r="N283" i="1"/>
  <c r="N284" i="1"/>
  <c r="N285" i="1"/>
  <c r="N286" i="1"/>
  <c r="N287" i="1"/>
  <c r="N288" i="1"/>
  <c r="N289" i="1"/>
  <c r="N290" i="1"/>
  <c r="N291" i="1"/>
  <c r="N292" i="1"/>
  <c r="N293" i="1"/>
  <c r="N294" i="1"/>
  <c r="N295" i="1"/>
  <c r="N296" i="1"/>
  <c r="N297" i="1"/>
  <c r="N298" i="1"/>
  <c r="N299" i="1"/>
  <c r="N300" i="1"/>
  <c r="N301" i="1"/>
  <c r="N302" i="1"/>
  <c r="N303" i="1"/>
  <c r="N304" i="1"/>
  <c r="N305" i="1"/>
  <c r="N306" i="1"/>
  <c r="N307" i="1"/>
  <c r="N308" i="1"/>
  <c r="N309" i="1"/>
  <c r="N310" i="1"/>
  <c r="N311" i="1"/>
  <c r="N312" i="1"/>
  <c r="N313" i="1"/>
  <c r="N314" i="1"/>
  <c r="N315" i="1"/>
  <c r="N316" i="1"/>
  <c r="N317" i="1"/>
  <c r="N318" i="1"/>
  <c r="N319" i="1"/>
  <c r="N320" i="1"/>
  <c r="N321" i="1"/>
  <c r="N322" i="1"/>
  <c r="N323" i="1"/>
  <c r="N324" i="1"/>
  <c r="N325" i="1"/>
  <c r="N326" i="1"/>
  <c r="N327" i="1"/>
  <c r="N328" i="1"/>
  <c r="N329" i="1"/>
  <c r="N330" i="1"/>
  <c r="N331" i="1"/>
  <c r="N332" i="1"/>
  <c r="N333" i="1"/>
  <c r="N334" i="1"/>
  <c r="N335" i="1"/>
  <c r="N336" i="1"/>
  <c r="N337" i="1"/>
  <c r="N338" i="1"/>
  <c r="N339" i="1"/>
  <c r="N340" i="1"/>
  <c r="N341" i="1"/>
  <c r="N342" i="1"/>
  <c r="N343" i="1"/>
  <c r="N344" i="1"/>
  <c r="N345" i="1"/>
  <c r="N346" i="1"/>
  <c r="N347" i="1"/>
  <c r="N348" i="1"/>
  <c r="N349" i="1"/>
  <c r="N350" i="1"/>
  <c r="N351" i="1"/>
  <c r="N352" i="1"/>
  <c r="N353" i="1"/>
  <c r="N354" i="1"/>
  <c r="N355" i="1"/>
  <c r="N356" i="1"/>
  <c r="N357" i="1"/>
  <c r="N358" i="1"/>
  <c r="N359" i="1"/>
  <c r="N360" i="1"/>
  <c r="N361" i="1"/>
  <c r="N362" i="1"/>
  <c r="N363" i="1"/>
  <c r="N364" i="1"/>
  <c r="N365" i="1"/>
  <c r="N366" i="1"/>
  <c r="N367" i="1"/>
  <c r="N368" i="1"/>
  <c r="N369" i="1"/>
  <c r="N370" i="1"/>
  <c r="N371" i="1"/>
  <c r="N372" i="1"/>
  <c r="N373" i="1"/>
  <c r="N374" i="1"/>
  <c r="N375" i="1"/>
  <c r="N376" i="1"/>
  <c r="N377" i="1"/>
  <c r="N378" i="1"/>
  <c r="N379" i="1"/>
  <c r="N380" i="1"/>
  <c r="N381" i="1"/>
  <c r="N382" i="1"/>
  <c r="N383" i="1"/>
  <c r="N384" i="1"/>
  <c r="N385" i="1"/>
  <c r="N386" i="1"/>
  <c r="N387" i="1"/>
  <c r="N388" i="1"/>
  <c r="N389" i="1"/>
  <c r="N390" i="1"/>
  <c r="N391" i="1"/>
  <c r="N392" i="1"/>
  <c r="N393" i="1"/>
  <c r="N394" i="1"/>
  <c r="N395" i="1"/>
  <c r="N396" i="1"/>
  <c r="N397" i="1"/>
  <c r="N398" i="1"/>
  <c r="N399" i="1"/>
  <c r="N400" i="1"/>
  <c r="N401" i="1"/>
  <c r="N402" i="1"/>
  <c r="N403" i="1"/>
  <c r="N404" i="1"/>
  <c r="N405" i="1"/>
  <c r="N406" i="1"/>
  <c r="N407" i="1"/>
  <c r="N408" i="1"/>
  <c r="N409" i="1"/>
  <c r="N410" i="1"/>
  <c r="N411" i="1"/>
  <c r="N412" i="1"/>
  <c r="N413" i="1"/>
  <c r="N414" i="1"/>
  <c r="N415" i="1"/>
  <c r="N416" i="1"/>
  <c r="N417" i="1"/>
  <c r="N418" i="1"/>
  <c r="N419" i="1"/>
  <c r="N420" i="1"/>
  <c r="N421" i="1"/>
  <c r="N422" i="1"/>
  <c r="N423" i="1"/>
  <c r="N424" i="1"/>
  <c r="N425" i="1"/>
  <c r="N426" i="1"/>
  <c r="N427" i="1"/>
  <c r="N428" i="1"/>
  <c r="N429" i="1"/>
  <c r="N430" i="1"/>
  <c r="N431" i="1"/>
  <c r="N432" i="1"/>
  <c r="N433" i="1"/>
  <c r="N434" i="1"/>
  <c r="N435" i="1"/>
  <c r="N436" i="1"/>
  <c r="N437" i="1"/>
  <c r="N438" i="1"/>
  <c r="N439" i="1"/>
  <c r="N440" i="1"/>
  <c r="N441" i="1"/>
  <c r="N442" i="1"/>
  <c r="N443" i="1"/>
  <c r="N444" i="1"/>
  <c r="N445" i="1"/>
  <c r="N446" i="1"/>
  <c r="N447" i="1"/>
  <c r="N448" i="1"/>
  <c r="N449" i="1"/>
  <c r="N450" i="1"/>
  <c r="N451" i="1"/>
  <c r="N452" i="1"/>
  <c r="N453" i="1"/>
  <c r="N454" i="1"/>
  <c r="N455" i="1"/>
  <c r="N456" i="1"/>
  <c r="N457" i="1"/>
  <c r="N458" i="1"/>
  <c r="N459" i="1"/>
  <c r="N460" i="1"/>
  <c r="N461" i="1"/>
  <c r="N462" i="1"/>
  <c r="N463" i="1"/>
  <c r="N464" i="1"/>
  <c r="N465" i="1"/>
  <c r="N466" i="1"/>
  <c r="N467" i="1"/>
  <c r="N468" i="1"/>
  <c r="N469" i="1"/>
  <c r="N470" i="1"/>
  <c r="N471" i="1"/>
  <c r="N472" i="1"/>
  <c r="N473" i="1"/>
  <c r="N474" i="1"/>
  <c r="N475" i="1"/>
  <c r="N476" i="1"/>
  <c r="N477" i="1"/>
  <c r="N478" i="1"/>
  <c r="N479" i="1"/>
  <c r="N480" i="1"/>
  <c r="N481" i="1"/>
  <c r="N482" i="1"/>
  <c r="N483" i="1"/>
  <c r="N484" i="1"/>
  <c r="N485" i="1"/>
  <c r="N486" i="1"/>
  <c r="N487" i="1"/>
  <c r="N488" i="1"/>
  <c r="N489" i="1"/>
  <c r="N490" i="1"/>
  <c r="N491" i="1"/>
  <c r="N492" i="1"/>
  <c r="N493" i="1"/>
  <c r="N494" i="1"/>
  <c r="N495" i="1"/>
  <c r="N496" i="1"/>
  <c r="N497" i="1"/>
  <c r="N498" i="1"/>
  <c r="N499" i="1"/>
  <c r="N500" i="1"/>
  <c r="N501" i="1"/>
  <c r="N502" i="1"/>
  <c r="N503" i="1"/>
  <c r="N504" i="1"/>
  <c r="N505" i="1"/>
  <c r="N506" i="1"/>
  <c r="N507" i="1"/>
  <c r="N508" i="1"/>
  <c r="N509" i="1"/>
  <c r="N510" i="1"/>
  <c r="N511" i="1"/>
  <c r="N512" i="1"/>
  <c r="N513" i="1"/>
  <c r="N514" i="1"/>
  <c r="N515" i="1"/>
  <c r="N516" i="1"/>
  <c r="N517" i="1"/>
  <c r="N518" i="1"/>
  <c r="N519" i="1"/>
  <c r="N520" i="1"/>
  <c r="N521" i="1"/>
  <c r="N522" i="1"/>
  <c r="N523" i="1"/>
  <c r="N524" i="1"/>
  <c r="N525" i="1"/>
  <c r="N526" i="1"/>
  <c r="N527" i="1"/>
  <c r="N528" i="1"/>
  <c r="N529" i="1"/>
  <c r="N530" i="1"/>
  <c r="N531" i="1"/>
  <c r="N532" i="1"/>
  <c r="N533" i="1"/>
  <c r="N534" i="1"/>
  <c r="N535" i="1"/>
  <c r="N536" i="1"/>
  <c r="N537" i="1"/>
  <c r="N538" i="1"/>
  <c r="N539" i="1"/>
  <c r="N540" i="1"/>
  <c r="N541" i="1"/>
  <c r="N542" i="1"/>
  <c r="N543" i="1"/>
  <c r="N544" i="1"/>
  <c r="N545" i="1"/>
  <c r="N546" i="1"/>
  <c r="N547" i="1"/>
  <c r="N548" i="1"/>
  <c r="N549" i="1"/>
  <c r="N550" i="1"/>
  <c r="N551" i="1"/>
  <c r="N552" i="1"/>
  <c r="N553" i="1"/>
  <c r="N554" i="1"/>
  <c r="N555" i="1"/>
  <c r="N556" i="1"/>
  <c r="N557" i="1"/>
  <c r="N558" i="1"/>
  <c r="N559" i="1"/>
  <c r="N2" i="1"/>
  <c r="R125" i="2" l="1"/>
  <c r="R164" i="2"/>
  <c r="R93" i="2"/>
  <c r="R39" i="2"/>
  <c r="R41" i="2"/>
  <c r="S47" i="2"/>
  <c r="R50" i="2"/>
  <c r="S53" i="2"/>
  <c r="R76" i="2"/>
  <c r="R79" i="2"/>
  <c r="R92" i="2"/>
  <c r="R131" i="2"/>
  <c r="R61" i="2"/>
  <c r="R89" i="2"/>
  <c r="R98" i="2"/>
  <c r="R113" i="2"/>
  <c r="R137" i="2"/>
  <c r="R65" i="2"/>
  <c r="S66" i="2"/>
  <c r="S83" i="2"/>
  <c r="R106" i="2"/>
  <c r="S107" i="2"/>
  <c r="R112" i="2"/>
  <c r="R142" i="2"/>
  <c r="R36" i="2"/>
  <c r="S37" i="2"/>
  <c r="R141" i="2"/>
  <c r="R159" i="2"/>
</calcChain>
</file>

<file path=xl/sharedStrings.xml><?xml version="1.0" encoding="utf-8"?>
<sst xmlns="http://schemas.openxmlformats.org/spreadsheetml/2006/main" count="4728" uniqueCount="2381">
  <si>
    <t>Numero Compromiso</t>
  </si>
  <si>
    <t>Fecha Suscripcion</t>
  </si>
  <si>
    <t>Tipo ID</t>
  </si>
  <si>
    <t>Numero ID</t>
  </si>
  <si>
    <t>Nombre</t>
  </si>
  <si>
    <t>Genero</t>
  </si>
  <si>
    <t>Tipo de Contrato</t>
  </si>
  <si>
    <t>Objeto</t>
  </si>
  <si>
    <t>Fecha Inicio</t>
  </si>
  <si>
    <t>Fecha Finalizacion</t>
  </si>
  <si>
    <t>Enlace SECOP</t>
  </si>
  <si>
    <t>Autorizacion de Giro</t>
  </si>
  <si>
    <t>Valor Neto</t>
  </si>
  <si>
    <t>0001-2024</t>
  </si>
  <si>
    <t>0002-2024</t>
  </si>
  <si>
    <t>0003-2024</t>
  </si>
  <si>
    <t>0004-2024</t>
  </si>
  <si>
    <t>0005-2024</t>
  </si>
  <si>
    <t>0006-2024</t>
  </si>
  <si>
    <t>0007-2024</t>
  </si>
  <si>
    <t>0008-2024</t>
  </si>
  <si>
    <t>0009-2024</t>
  </si>
  <si>
    <t>0010-2024</t>
  </si>
  <si>
    <t>0011-2024</t>
  </si>
  <si>
    <t>0012-2024</t>
  </si>
  <si>
    <t>0013-2024</t>
  </si>
  <si>
    <t>0014-2024</t>
  </si>
  <si>
    <t>0015-2024</t>
  </si>
  <si>
    <t>0016-2024</t>
  </si>
  <si>
    <t>0017-2024</t>
  </si>
  <si>
    <t>0018-2024</t>
  </si>
  <si>
    <t>0019-2024</t>
  </si>
  <si>
    <t>0020-2024</t>
  </si>
  <si>
    <t>0021-2024</t>
  </si>
  <si>
    <t>0022-2024</t>
  </si>
  <si>
    <t>0024-2024</t>
  </si>
  <si>
    <t>0025-2024</t>
  </si>
  <si>
    <t>0026-2024</t>
  </si>
  <si>
    <t>0027-2024</t>
  </si>
  <si>
    <t>0028-2024</t>
  </si>
  <si>
    <t>0029-2024</t>
  </si>
  <si>
    <t>0030-2024</t>
  </si>
  <si>
    <t>0031-2024</t>
  </si>
  <si>
    <t>0032-2024</t>
  </si>
  <si>
    <t>0033-2024</t>
  </si>
  <si>
    <t>0034-2024</t>
  </si>
  <si>
    <t>0035-2024</t>
  </si>
  <si>
    <t>0036-2024</t>
  </si>
  <si>
    <t>0037-2024</t>
  </si>
  <si>
    <t>0038-2024</t>
  </si>
  <si>
    <t>0039-2024</t>
  </si>
  <si>
    <t>0040-2024</t>
  </si>
  <si>
    <t>0041-2024</t>
  </si>
  <si>
    <t>0042-2024</t>
  </si>
  <si>
    <t>0043-2024</t>
  </si>
  <si>
    <t>0044-2024</t>
  </si>
  <si>
    <t>0045-2024</t>
  </si>
  <si>
    <t>0046-2024</t>
  </si>
  <si>
    <t>0047-2024</t>
  </si>
  <si>
    <t>0048-2024</t>
  </si>
  <si>
    <t>0049-2024</t>
  </si>
  <si>
    <t>0050-2024</t>
  </si>
  <si>
    <t>0051-2024</t>
  </si>
  <si>
    <t>0052-2024</t>
  </si>
  <si>
    <t>0053-2024</t>
  </si>
  <si>
    <t>0054-2024</t>
  </si>
  <si>
    <t>0055-2024</t>
  </si>
  <si>
    <t>0056-2024</t>
  </si>
  <si>
    <t>0057-2024</t>
  </si>
  <si>
    <t>0058-2024</t>
  </si>
  <si>
    <t>0059-2024</t>
  </si>
  <si>
    <t>0060-2024</t>
  </si>
  <si>
    <t>0061-2024</t>
  </si>
  <si>
    <t>0062-2024</t>
  </si>
  <si>
    <t>0063-2024</t>
  </si>
  <si>
    <t>0064-2024</t>
  </si>
  <si>
    <t>0065-2024</t>
  </si>
  <si>
    <t>0066-2024</t>
  </si>
  <si>
    <t>0067-2024</t>
  </si>
  <si>
    <t>0068-2024</t>
  </si>
  <si>
    <t>0069-2024</t>
  </si>
  <si>
    <t>0070-2024</t>
  </si>
  <si>
    <t>0071-2024</t>
  </si>
  <si>
    <t>0072-2024</t>
  </si>
  <si>
    <t>0073-2024</t>
  </si>
  <si>
    <t>0074-2024</t>
  </si>
  <si>
    <t>0075-2024</t>
  </si>
  <si>
    <t>0076-2024</t>
  </si>
  <si>
    <t>0077-2024</t>
  </si>
  <si>
    <t>0078-2024</t>
  </si>
  <si>
    <t>0079-2024</t>
  </si>
  <si>
    <t>0080-2024</t>
  </si>
  <si>
    <t>0081-2024</t>
  </si>
  <si>
    <t>0082-2024</t>
  </si>
  <si>
    <t>0083-2024</t>
  </si>
  <si>
    <t>0084-2024</t>
  </si>
  <si>
    <t>0085-2024</t>
  </si>
  <si>
    <t>0086-2024</t>
  </si>
  <si>
    <t>0087-2024</t>
  </si>
  <si>
    <t>0088-2024</t>
  </si>
  <si>
    <t>0089-2024</t>
  </si>
  <si>
    <t>0090-2024</t>
  </si>
  <si>
    <t>0091-2024</t>
  </si>
  <si>
    <t>0092-2024</t>
  </si>
  <si>
    <t>0093-2024</t>
  </si>
  <si>
    <t>0094-2024</t>
  </si>
  <si>
    <t>0095-2024</t>
  </si>
  <si>
    <t>0096-2024</t>
  </si>
  <si>
    <t>0097-2024</t>
  </si>
  <si>
    <t>0098-2024</t>
  </si>
  <si>
    <t>0099-2024</t>
  </si>
  <si>
    <t>0100-2024</t>
  </si>
  <si>
    <t>0101-2024</t>
  </si>
  <si>
    <t>0102-2024</t>
  </si>
  <si>
    <t>0103-2024</t>
  </si>
  <si>
    <t>0104-2024</t>
  </si>
  <si>
    <t>0105-2024</t>
  </si>
  <si>
    <t>0106-2024</t>
  </si>
  <si>
    <t>0107-2024</t>
  </si>
  <si>
    <t>0108-2024</t>
  </si>
  <si>
    <t>0109-2024</t>
  </si>
  <si>
    <t>0110-2024</t>
  </si>
  <si>
    <t>0112-2024</t>
  </si>
  <si>
    <t>0113-2024</t>
  </si>
  <si>
    <t>0114-2024</t>
  </si>
  <si>
    <t>0115-2024</t>
  </si>
  <si>
    <t>0116-2024</t>
  </si>
  <si>
    <t>0117-2024</t>
  </si>
  <si>
    <t>0118-2024</t>
  </si>
  <si>
    <t>0119-2024</t>
  </si>
  <si>
    <t>0121-2024</t>
  </si>
  <si>
    <t>0122-2024</t>
  </si>
  <si>
    <t>0123-2024</t>
  </si>
  <si>
    <t>0124-2024</t>
  </si>
  <si>
    <t>0125-2024</t>
  </si>
  <si>
    <t>0126-2024</t>
  </si>
  <si>
    <t>0127-2024</t>
  </si>
  <si>
    <t>0128-2024</t>
  </si>
  <si>
    <t>0129-2024</t>
  </si>
  <si>
    <t>0130-2024</t>
  </si>
  <si>
    <t>0131-2024</t>
  </si>
  <si>
    <t>0132-2024</t>
  </si>
  <si>
    <t>0133-2024</t>
  </si>
  <si>
    <t>0134-2024</t>
  </si>
  <si>
    <t>0135-2024</t>
  </si>
  <si>
    <t>0136-2024</t>
  </si>
  <si>
    <t>0137-2024</t>
  </si>
  <si>
    <t>0138-2024</t>
  </si>
  <si>
    <t>0139-2024</t>
  </si>
  <si>
    <t>0140-2024</t>
  </si>
  <si>
    <t>0142-2024</t>
  </si>
  <si>
    <t>0143-2024</t>
  </si>
  <si>
    <t>0144-2024</t>
  </si>
  <si>
    <t>0145-2024</t>
  </si>
  <si>
    <t>0146-2024</t>
  </si>
  <si>
    <t>0147-2024</t>
  </si>
  <si>
    <t>0148-2024</t>
  </si>
  <si>
    <t>0149-2024</t>
  </si>
  <si>
    <t>0150-2024</t>
  </si>
  <si>
    <t>0151-2024</t>
  </si>
  <si>
    <t>0152-2024</t>
  </si>
  <si>
    <t>0153-2024</t>
  </si>
  <si>
    <t>0154-2024</t>
  </si>
  <si>
    <t>0155-2024</t>
  </si>
  <si>
    <t>0156-2024</t>
  </si>
  <si>
    <t>0157-2024</t>
  </si>
  <si>
    <t>0158-2024</t>
  </si>
  <si>
    <t>0159-2024</t>
  </si>
  <si>
    <t>0160-2024</t>
  </si>
  <si>
    <t>0161-2024</t>
  </si>
  <si>
    <t>0162-2024</t>
  </si>
  <si>
    <t>0163-2024</t>
  </si>
  <si>
    <t>0164-2024</t>
  </si>
  <si>
    <t>0165-2024</t>
  </si>
  <si>
    <t>0166-2024</t>
  </si>
  <si>
    <t>0167-2024</t>
  </si>
  <si>
    <t>0168-2024</t>
  </si>
  <si>
    <t>0169-2024</t>
  </si>
  <si>
    <t>0170-2024</t>
  </si>
  <si>
    <t>0171-2024</t>
  </si>
  <si>
    <t>0172-2024</t>
  </si>
  <si>
    <t>0173-2024</t>
  </si>
  <si>
    <t>0174-2024</t>
  </si>
  <si>
    <t>0176-2024</t>
  </si>
  <si>
    <t>0177-2024</t>
  </si>
  <si>
    <t>0178-2024</t>
  </si>
  <si>
    <t>0179-2024</t>
  </si>
  <si>
    <t>0180-2024</t>
  </si>
  <si>
    <t>0181-2024</t>
  </si>
  <si>
    <t>0182-2024</t>
  </si>
  <si>
    <t>0184-2024</t>
  </si>
  <si>
    <t>0185-2024</t>
  </si>
  <si>
    <t>0186-2024</t>
  </si>
  <si>
    <t>0187-2024</t>
  </si>
  <si>
    <t>0188-2024</t>
  </si>
  <si>
    <t>0189-2024</t>
  </si>
  <si>
    <t>0190-2024</t>
  </si>
  <si>
    <t>0191-2024</t>
  </si>
  <si>
    <t>0192-2024</t>
  </si>
  <si>
    <t>0193-2024</t>
  </si>
  <si>
    <t>0194-2024</t>
  </si>
  <si>
    <t>0195-2024</t>
  </si>
  <si>
    <t>0196-2024</t>
  </si>
  <si>
    <t>0197-2024</t>
  </si>
  <si>
    <t>0198-2024</t>
  </si>
  <si>
    <t>0199-2024</t>
  </si>
  <si>
    <t>0200-2024</t>
  </si>
  <si>
    <t>0201-2024</t>
  </si>
  <si>
    <t>0202-2024</t>
  </si>
  <si>
    <t>0203-2024</t>
  </si>
  <si>
    <t>0204-2024</t>
  </si>
  <si>
    <t>0205-2024</t>
  </si>
  <si>
    <t>0206-2024</t>
  </si>
  <si>
    <t>0207-2024</t>
  </si>
  <si>
    <t>0208-2024</t>
  </si>
  <si>
    <t>0209-2024</t>
  </si>
  <si>
    <t>0210-2024</t>
  </si>
  <si>
    <t>0211-2024</t>
  </si>
  <si>
    <t>0212-2024</t>
  </si>
  <si>
    <t>0213-2024</t>
  </si>
  <si>
    <t>0214-2024</t>
  </si>
  <si>
    <t>0215-2024</t>
  </si>
  <si>
    <t>0216-2024</t>
  </si>
  <si>
    <t>0217-2024</t>
  </si>
  <si>
    <t>0218-2024</t>
  </si>
  <si>
    <t>0219-2024</t>
  </si>
  <si>
    <t>0220-2024</t>
  </si>
  <si>
    <t>0221-2024</t>
  </si>
  <si>
    <t>0222-2024</t>
  </si>
  <si>
    <t>0223-2024</t>
  </si>
  <si>
    <t>0224-2024</t>
  </si>
  <si>
    <t>0225-2024</t>
  </si>
  <si>
    <t>0226-2024</t>
  </si>
  <si>
    <t>0227-2024</t>
  </si>
  <si>
    <t>0228-2024</t>
  </si>
  <si>
    <t>0229-2024</t>
  </si>
  <si>
    <t>0230-2024</t>
  </si>
  <si>
    <t>0231-2024</t>
  </si>
  <si>
    <t>0232-2024</t>
  </si>
  <si>
    <t>0233-2024</t>
  </si>
  <si>
    <t>0234-2024</t>
  </si>
  <si>
    <t>0235-2024</t>
  </si>
  <si>
    <t>0236-2024</t>
  </si>
  <si>
    <t>0237-2024</t>
  </si>
  <si>
    <t>0238-2024</t>
  </si>
  <si>
    <t>0239-2024</t>
  </si>
  <si>
    <t>0240-2024</t>
  </si>
  <si>
    <t>0241-2024</t>
  </si>
  <si>
    <t>0242-2024</t>
  </si>
  <si>
    <t>0243-2024</t>
  </si>
  <si>
    <t>0244-2024</t>
  </si>
  <si>
    <t>0245-2024</t>
  </si>
  <si>
    <t>0246-2024</t>
  </si>
  <si>
    <t>0247-2024</t>
  </si>
  <si>
    <t>0248-2024</t>
  </si>
  <si>
    <t>0249-2024</t>
  </si>
  <si>
    <t>0250-2024</t>
  </si>
  <si>
    <t>0251-2024</t>
  </si>
  <si>
    <t>0252-2024</t>
  </si>
  <si>
    <t>0253-2024</t>
  </si>
  <si>
    <t>0254-2024</t>
  </si>
  <si>
    <t>0255-2024</t>
  </si>
  <si>
    <t>0256-2024</t>
  </si>
  <si>
    <t>0257-2024</t>
  </si>
  <si>
    <t>0258-2024</t>
  </si>
  <si>
    <t>0259-2024</t>
  </si>
  <si>
    <t>0260-2024</t>
  </si>
  <si>
    <t>0261-2024</t>
  </si>
  <si>
    <t>0262-2024</t>
  </si>
  <si>
    <t>0263-2024</t>
  </si>
  <si>
    <t>0264-2024</t>
  </si>
  <si>
    <t>0265-2024</t>
  </si>
  <si>
    <t>0266-2024</t>
  </si>
  <si>
    <t>0267-2024</t>
  </si>
  <si>
    <t>0268-2024</t>
  </si>
  <si>
    <t>0269-2024</t>
  </si>
  <si>
    <t>0270-2024</t>
  </si>
  <si>
    <t>0271-2024</t>
  </si>
  <si>
    <t>0272-2024</t>
  </si>
  <si>
    <t>0273-2024</t>
  </si>
  <si>
    <t>0274-2024</t>
  </si>
  <si>
    <t>0275-2024</t>
  </si>
  <si>
    <t>0276-2024</t>
  </si>
  <si>
    <t>0277-2024</t>
  </si>
  <si>
    <t>0278-2024</t>
  </si>
  <si>
    <t>0279-2024</t>
  </si>
  <si>
    <t>0280-2024</t>
  </si>
  <si>
    <t>0281-2024</t>
  </si>
  <si>
    <t>0282-2024</t>
  </si>
  <si>
    <t>0283-2024</t>
  </si>
  <si>
    <t>0284-2024</t>
  </si>
  <si>
    <t>0285-2024</t>
  </si>
  <si>
    <t>0286-2024</t>
  </si>
  <si>
    <t>0287-2024</t>
  </si>
  <si>
    <t>0288-2024</t>
  </si>
  <si>
    <t>0289-2024</t>
  </si>
  <si>
    <t>0290-2024</t>
  </si>
  <si>
    <t>0291-2024</t>
  </si>
  <si>
    <t>0292-2024</t>
  </si>
  <si>
    <t>0293-2024</t>
  </si>
  <si>
    <t>0294-2024</t>
  </si>
  <si>
    <t>0295-2024</t>
  </si>
  <si>
    <t>0296-2024</t>
  </si>
  <si>
    <t>0297-2024</t>
  </si>
  <si>
    <t>0298-2024</t>
  </si>
  <si>
    <t>0299-2024</t>
  </si>
  <si>
    <t>0300-2024</t>
  </si>
  <si>
    <t>0301-2024</t>
  </si>
  <si>
    <t>0302-2024</t>
  </si>
  <si>
    <t>0303-2024</t>
  </si>
  <si>
    <t>0304-2024</t>
  </si>
  <si>
    <t>0305-2024</t>
  </si>
  <si>
    <t>0306-2024</t>
  </si>
  <si>
    <t>0307-2024</t>
  </si>
  <si>
    <t>0308-2024</t>
  </si>
  <si>
    <t>0309-2024</t>
  </si>
  <si>
    <t>0310-2024</t>
  </si>
  <si>
    <t>0311-2024</t>
  </si>
  <si>
    <t>0312-2024</t>
  </si>
  <si>
    <t>0313-2024</t>
  </si>
  <si>
    <t>0314-2024</t>
  </si>
  <si>
    <t>0315-2024</t>
  </si>
  <si>
    <t>0316-2024</t>
  </si>
  <si>
    <t>0317-2024</t>
  </si>
  <si>
    <t>0318-2024</t>
  </si>
  <si>
    <t>0319-2024</t>
  </si>
  <si>
    <t>0320-2024</t>
  </si>
  <si>
    <t>0321-2024</t>
  </si>
  <si>
    <t>0322-2024</t>
  </si>
  <si>
    <t>0323-2024</t>
  </si>
  <si>
    <t>0324-2024</t>
  </si>
  <si>
    <t>0325-2024</t>
  </si>
  <si>
    <t>0326-2024</t>
  </si>
  <si>
    <t>0327-2024</t>
  </si>
  <si>
    <t>0328-2024</t>
  </si>
  <si>
    <t>0329-2024</t>
  </si>
  <si>
    <t>0330-2024</t>
  </si>
  <si>
    <t>0331-2024</t>
  </si>
  <si>
    <t>0332-2024</t>
  </si>
  <si>
    <t>0333-2024</t>
  </si>
  <si>
    <t>0334-2024</t>
  </si>
  <si>
    <t>0335-2024</t>
  </si>
  <si>
    <t>0336-2024</t>
  </si>
  <si>
    <t>0337-2024</t>
  </si>
  <si>
    <t>0338-2024</t>
  </si>
  <si>
    <t>0339-2024</t>
  </si>
  <si>
    <t>0340-2024</t>
  </si>
  <si>
    <t>0341-2024</t>
  </si>
  <si>
    <t>0342-2024</t>
  </si>
  <si>
    <t>0343-2024</t>
  </si>
  <si>
    <t>0344-2024</t>
  </si>
  <si>
    <t>0345-2024</t>
  </si>
  <si>
    <t>0346-2024</t>
  </si>
  <si>
    <t>0347-2024</t>
  </si>
  <si>
    <t>0348-2024</t>
  </si>
  <si>
    <t>0349-2024</t>
  </si>
  <si>
    <t>0350-2024</t>
  </si>
  <si>
    <t>0351-2024</t>
  </si>
  <si>
    <t>0352-2024</t>
  </si>
  <si>
    <t>0353-2024</t>
  </si>
  <si>
    <t>0354-2024</t>
  </si>
  <si>
    <t>0355-2024</t>
  </si>
  <si>
    <t>0356-2024</t>
  </si>
  <si>
    <t>0357-2024</t>
  </si>
  <si>
    <t>0358-2024</t>
  </si>
  <si>
    <t>0359-2024</t>
  </si>
  <si>
    <t>0360-2024</t>
  </si>
  <si>
    <t>0361-2024</t>
  </si>
  <si>
    <t>0362-2024</t>
  </si>
  <si>
    <t>0363-2024</t>
  </si>
  <si>
    <t>0364-2024</t>
  </si>
  <si>
    <t>0365-2024</t>
  </si>
  <si>
    <t>0366-2024</t>
  </si>
  <si>
    <t>AC-004-2024</t>
  </si>
  <si>
    <t>0367-2024</t>
  </si>
  <si>
    <t>0369-2024</t>
  </si>
  <si>
    <t>0370-2024</t>
  </si>
  <si>
    <t>0371-2024</t>
  </si>
  <si>
    <t>0372-2024</t>
  </si>
  <si>
    <t>0373-2024</t>
  </si>
  <si>
    <t>0374-2024</t>
  </si>
  <si>
    <t>0375-2024</t>
  </si>
  <si>
    <t>0376-2024</t>
  </si>
  <si>
    <t>0377-2024</t>
  </si>
  <si>
    <t>0378-2024</t>
  </si>
  <si>
    <t>0379-2024</t>
  </si>
  <si>
    <t>0380-2024</t>
  </si>
  <si>
    <t>0381-2024</t>
  </si>
  <si>
    <t>0382-2024</t>
  </si>
  <si>
    <t>0383-2024</t>
  </si>
  <si>
    <t>0384-2024</t>
  </si>
  <si>
    <t>0385-2024</t>
  </si>
  <si>
    <t>0386-2024</t>
  </si>
  <si>
    <t>0387-2024</t>
  </si>
  <si>
    <t>0388-2024</t>
  </si>
  <si>
    <t>0389-2024</t>
  </si>
  <si>
    <t>0390-2024</t>
  </si>
  <si>
    <t>0391-2024</t>
  </si>
  <si>
    <t>0392-2024</t>
  </si>
  <si>
    <t>0393-2024</t>
  </si>
  <si>
    <t>0394-2024</t>
  </si>
  <si>
    <t>0395-2024</t>
  </si>
  <si>
    <t>0396-2024</t>
  </si>
  <si>
    <t>0397-2024</t>
  </si>
  <si>
    <t>0398-2024</t>
  </si>
  <si>
    <t>0399-2024</t>
  </si>
  <si>
    <t>0400-2024</t>
  </si>
  <si>
    <t>0401-2024</t>
  </si>
  <si>
    <t>0402-2024</t>
  </si>
  <si>
    <t>0403-2024</t>
  </si>
  <si>
    <t>0404-2024</t>
  </si>
  <si>
    <t>0405-2024</t>
  </si>
  <si>
    <t>0406-2024</t>
  </si>
  <si>
    <t>0407-2024</t>
  </si>
  <si>
    <t>0408-2024</t>
  </si>
  <si>
    <t>0409-2024</t>
  </si>
  <si>
    <t>0410-2024</t>
  </si>
  <si>
    <t>0411-2024</t>
  </si>
  <si>
    <t>0412-2024</t>
  </si>
  <si>
    <t>0413-2024</t>
  </si>
  <si>
    <t>0414-2024</t>
  </si>
  <si>
    <t>0415-2024</t>
  </si>
  <si>
    <t>0416-2024</t>
  </si>
  <si>
    <t>0417-2024</t>
  </si>
  <si>
    <t>0418-2024</t>
  </si>
  <si>
    <t>0419-2024</t>
  </si>
  <si>
    <t>0420-2024</t>
  </si>
  <si>
    <t>0421-2024</t>
  </si>
  <si>
    <t>0422-2024</t>
  </si>
  <si>
    <t>0423-2024</t>
  </si>
  <si>
    <t>0424-2024</t>
  </si>
  <si>
    <t>0425-2024</t>
  </si>
  <si>
    <t>0426-2024</t>
  </si>
  <si>
    <t>0427-2024</t>
  </si>
  <si>
    <t>0428-2024</t>
  </si>
  <si>
    <t>0429-2024</t>
  </si>
  <si>
    <t>0430-2024</t>
  </si>
  <si>
    <t>0431-2024</t>
  </si>
  <si>
    <t>0432-2024</t>
  </si>
  <si>
    <t>0433-2024</t>
  </si>
  <si>
    <t>0434-2024</t>
  </si>
  <si>
    <t>0435-2024</t>
  </si>
  <si>
    <t>0436-2024</t>
  </si>
  <si>
    <t>0437-2024</t>
  </si>
  <si>
    <t>0438-2024</t>
  </si>
  <si>
    <t>0439-2024</t>
  </si>
  <si>
    <t>0440-2024</t>
  </si>
  <si>
    <t>0441-2024</t>
  </si>
  <si>
    <t>0442-2024</t>
  </si>
  <si>
    <t>0443-2024</t>
  </si>
  <si>
    <t>0444-2024</t>
  </si>
  <si>
    <t>0445-2024</t>
  </si>
  <si>
    <t>0446-2024</t>
  </si>
  <si>
    <t>0447-2024</t>
  </si>
  <si>
    <t>0448-2024</t>
  </si>
  <si>
    <t>0449-2024</t>
  </si>
  <si>
    <t>0450-2024</t>
  </si>
  <si>
    <t>0451-2024</t>
  </si>
  <si>
    <t>0452-2024</t>
  </si>
  <si>
    <t>0453-2024</t>
  </si>
  <si>
    <t>0454-2024</t>
  </si>
  <si>
    <t>0455-2024</t>
  </si>
  <si>
    <t>0456-2024</t>
  </si>
  <si>
    <t>0457-2024</t>
  </si>
  <si>
    <t>0458-2024</t>
  </si>
  <si>
    <t>0459-2024</t>
  </si>
  <si>
    <t>0460-2024</t>
  </si>
  <si>
    <t>0461-2024</t>
  </si>
  <si>
    <t>0462-2024</t>
  </si>
  <si>
    <t>0463-2024</t>
  </si>
  <si>
    <t>0464-2024</t>
  </si>
  <si>
    <t>0465-2024</t>
  </si>
  <si>
    <t>0466-2024</t>
  </si>
  <si>
    <t>0467-2024</t>
  </si>
  <si>
    <t>0468-2024</t>
  </si>
  <si>
    <t>0469-2024</t>
  </si>
  <si>
    <t>0470-2024</t>
  </si>
  <si>
    <t>0471-2024</t>
  </si>
  <si>
    <t>0472-2024</t>
  </si>
  <si>
    <t>0473-2024</t>
  </si>
  <si>
    <t>0474-2024</t>
  </si>
  <si>
    <t>0475-2024</t>
  </si>
  <si>
    <t>0476-2024</t>
  </si>
  <si>
    <t>0477-2024</t>
  </si>
  <si>
    <t>0478-2024</t>
  </si>
  <si>
    <t>0479-2024</t>
  </si>
  <si>
    <t>0480-2024</t>
  </si>
  <si>
    <t>0481-2024</t>
  </si>
  <si>
    <t>0482-2024</t>
  </si>
  <si>
    <t>0483-2024</t>
  </si>
  <si>
    <t>0484-2024</t>
  </si>
  <si>
    <t>0485-2024</t>
  </si>
  <si>
    <t>0486-2024</t>
  </si>
  <si>
    <t>0487-2024</t>
  </si>
  <si>
    <t>0488-2024</t>
  </si>
  <si>
    <t>0489-2024</t>
  </si>
  <si>
    <t>0490-2024</t>
  </si>
  <si>
    <t>0491-2024</t>
  </si>
  <si>
    <t>0492-2024</t>
  </si>
  <si>
    <t>0493-2024</t>
  </si>
  <si>
    <t>0494-2024</t>
  </si>
  <si>
    <t>0495-2024</t>
  </si>
  <si>
    <t>0496-2024</t>
  </si>
  <si>
    <t>0497-2024</t>
  </si>
  <si>
    <t>0498-2024</t>
  </si>
  <si>
    <t>0499-2024</t>
  </si>
  <si>
    <t>0500-2024</t>
  </si>
  <si>
    <t>0501-2024</t>
  </si>
  <si>
    <t>0502-2024</t>
  </si>
  <si>
    <t>0504-2024</t>
  </si>
  <si>
    <t>0505-2024</t>
  </si>
  <si>
    <t>0506-2024</t>
  </si>
  <si>
    <t>0507-2024</t>
  </si>
  <si>
    <t>0508-2024</t>
  </si>
  <si>
    <t>0509-2024</t>
  </si>
  <si>
    <t>0510-2024</t>
  </si>
  <si>
    <t>0511-2024</t>
  </si>
  <si>
    <t>0512-2024</t>
  </si>
  <si>
    <t>0513-2024</t>
  </si>
  <si>
    <t>0514-2024</t>
  </si>
  <si>
    <t>0515-2024</t>
  </si>
  <si>
    <t>0516-2024</t>
  </si>
  <si>
    <t>0517-2024</t>
  </si>
  <si>
    <t>0518-2024</t>
  </si>
  <si>
    <t>0519-2024</t>
  </si>
  <si>
    <t>0520-2024</t>
  </si>
  <si>
    <t>0521-2024</t>
  </si>
  <si>
    <t>0522-2024</t>
  </si>
  <si>
    <t>0523-2024</t>
  </si>
  <si>
    <t>0524-2024</t>
  </si>
  <si>
    <t>0525-2024</t>
  </si>
  <si>
    <t>0526-2024</t>
  </si>
  <si>
    <t>0527-2024</t>
  </si>
  <si>
    <t>0528-2024</t>
  </si>
  <si>
    <t>0529-2024</t>
  </si>
  <si>
    <t>0530-2024</t>
  </si>
  <si>
    <t>0531-2024</t>
  </si>
  <si>
    <t>0532-2024</t>
  </si>
  <si>
    <t>0533-2024</t>
  </si>
  <si>
    <t>0534-2024</t>
  </si>
  <si>
    <t>0535-2024</t>
  </si>
  <si>
    <t>0536-2024</t>
  </si>
  <si>
    <t>0537-2024</t>
  </si>
  <si>
    <t>0538-2024</t>
  </si>
  <si>
    <t>0539-2024</t>
  </si>
  <si>
    <t>0540-2024</t>
  </si>
  <si>
    <t>0541-2024</t>
  </si>
  <si>
    <t>0542-2024</t>
  </si>
  <si>
    <t>0543-2024</t>
  </si>
  <si>
    <t>0544-2024</t>
  </si>
  <si>
    <t>0545-2024</t>
  </si>
  <si>
    <t>0546-2024</t>
  </si>
  <si>
    <t>0547-2024</t>
  </si>
  <si>
    <t>0548-2024</t>
  </si>
  <si>
    <t>0550-2024</t>
  </si>
  <si>
    <t>0551-2024</t>
  </si>
  <si>
    <t>0552-2024</t>
  </si>
  <si>
    <t>0553-2024</t>
  </si>
  <si>
    <t>0554-2024</t>
  </si>
  <si>
    <t>0555-2024</t>
  </si>
  <si>
    <t>0556-2024</t>
  </si>
  <si>
    <t>0557-2024</t>
  </si>
  <si>
    <t>0558-2024</t>
  </si>
  <si>
    <t>0559-2024</t>
  </si>
  <si>
    <t>0560-2024</t>
  </si>
  <si>
    <t>0562-2024</t>
  </si>
  <si>
    <t>0563-2024</t>
  </si>
  <si>
    <t>0564-2024</t>
  </si>
  <si>
    <t>0565-2024</t>
  </si>
  <si>
    <t>0566-2024</t>
  </si>
  <si>
    <t>0567-2024</t>
  </si>
  <si>
    <t>CC</t>
  </si>
  <si>
    <t>NIT</t>
  </si>
  <si>
    <t>CE</t>
  </si>
  <si>
    <t>NITE</t>
  </si>
  <si>
    <t>ASTRID JOHANNA ANDRADE RICO</t>
  </si>
  <si>
    <t>MANUEL FERNANDO NIETO LIZARAZO</t>
  </si>
  <si>
    <t>CAMILO ANDRES PORRAS GALINDO</t>
  </si>
  <si>
    <t>DIANA PAOLA RAMIREZ ANGARITA</t>
  </si>
  <si>
    <t>LINA CRISTINA ORTIZ ORTIZ</t>
  </si>
  <si>
    <t>ALEJANDRA ALVAREZ CASTILLO</t>
  </si>
  <si>
    <t>EDNA KATERINE MORENO VELANDIA</t>
  </si>
  <si>
    <t>SONIA HINCAPIE HERNANDEZ</t>
  </si>
  <si>
    <t>EDNA JUDITH PADILLA GALINDO</t>
  </si>
  <si>
    <t>EDWIN ROLANDO SANCHEZ PORRAS</t>
  </si>
  <si>
    <t>JOHANA MARCELA CAMACHO ESCOBAR</t>
  </si>
  <si>
    <t>CARLOS ALBERTO ORTIZ LOPEZ</t>
  </si>
  <si>
    <t>MAURICIO ALEXANDER GOMEZ HERREÑO</t>
  </si>
  <si>
    <t>LEIDY JULIETH CARRANZA SUAREZ</t>
  </si>
  <si>
    <t>LAURA JIMENA PICO FORERO</t>
  </si>
  <si>
    <t>ALVARO JOSE ANTONIO CUELLO PACHECO</t>
  </si>
  <si>
    <t>MONICA ROCIO LARGO MORALES</t>
  </si>
  <si>
    <t>NATALIA PAOLA PORRAS CIFUENTES</t>
  </si>
  <si>
    <t>CHRISTIAN STEVEN ALDANA HERRERA</t>
  </si>
  <si>
    <t>YANET ARDILA QUIROGA</t>
  </si>
  <si>
    <t>MABBY NATHALIA TORRES HERNANDEZ</t>
  </si>
  <si>
    <t>YICETH PAOLA PEÑALOZA CALDERON</t>
  </si>
  <si>
    <t>JUAN FELIPE RODRIGUEZ PEREZ</t>
  </si>
  <si>
    <t>JUAN SEBASTIAN URQUIJO ESPINOSA</t>
  </si>
  <si>
    <t>KAREN NATALLY ROZO TRUJILLO</t>
  </si>
  <si>
    <t>MILTON HERNANDO ROJAS LOZANO</t>
  </si>
  <si>
    <t>JHON ALVARO CLAVIJO CASTAÑEDA</t>
  </si>
  <si>
    <t>INGRID PAOLA SIERRA NEIRA</t>
  </si>
  <si>
    <t>ANDRES MAURICIO PARAMO IZQUIERDO</t>
  </si>
  <si>
    <t>KATHERINE JOHANNA ESTUPIÑAN SUAREZ</t>
  </si>
  <si>
    <t>JENNY ALEJANDRA DIAZ VELANDIA</t>
  </si>
  <si>
    <t>LAURA DANIELA ESPITIA MORA</t>
  </si>
  <si>
    <t>CARLOS ALBERTO CHICA ARIAS</t>
  </si>
  <si>
    <t>LUZ MYRIAM NIETO MONROY</t>
  </si>
  <si>
    <t>OSCAR JULIAN LOPEZ GOMEZ</t>
  </si>
  <si>
    <t>LAURA CHAMBUETA LEON</t>
  </si>
  <si>
    <t>CRISTIAN GUILLERMO LEON PINEDA</t>
  </si>
  <si>
    <t>PALOMA SOLANO LOPEZ</t>
  </si>
  <si>
    <t>NATHALY ACOSTA DIAZ</t>
  </si>
  <si>
    <t>JEIMY JOHANA PULIDO GARAY</t>
  </si>
  <si>
    <t>LUZ EDID SUESCUN CARDENAS</t>
  </si>
  <si>
    <t>LUIS EDUARDO PAEZ PACHECO</t>
  </si>
  <si>
    <t>ADRIANA GONZALEZ HASSIG</t>
  </si>
  <si>
    <t>GERMAN DARIO FAJARDO PERILLA</t>
  </si>
  <si>
    <t>PAULA DANIELA RODRIGUEZ REAL</t>
  </si>
  <si>
    <t>CLAUDIA JULIANA GARCIA MUTIS</t>
  </si>
  <si>
    <t>RICARDO ERNESTO CORTES VERA</t>
  </si>
  <si>
    <t>SANDRA EDELMIRA TELLEZ SILVA</t>
  </si>
  <si>
    <t>CAMILO ANDRES IZQUIERDO ROJAS</t>
  </si>
  <si>
    <t>JOHN FREDY GARCIA LOPEZ</t>
  </si>
  <si>
    <t>NATALIA DEL PILAR GONZÁLEZ</t>
  </si>
  <si>
    <t>CAROLINA ROBLEDO FORERO</t>
  </si>
  <si>
    <t>GLORIA MARIA MARCELA BENAVIDES ESTEVEZ</t>
  </si>
  <si>
    <t>CONTRAPUNTO GROUP SAS.</t>
  </si>
  <si>
    <t>RUBY PERDOMO ZAMORA</t>
  </si>
  <si>
    <t>RENE ALEJANDRO BASTIDAS PLAZAS</t>
  </si>
  <si>
    <t>ROCÍO CAPADOR RIAÑO</t>
  </si>
  <si>
    <t>MYRIAM ANDREA ESTEVEZ SANCHEZ</t>
  </si>
  <si>
    <t>KELLY JOHANNA CARVAJAL ESTRADA</t>
  </si>
  <si>
    <t>JUAN CAMILO JIMENEZ GARZON</t>
  </si>
  <si>
    <t>JAIRO ESTEBAN TRIVIÑO GONZALEZ</t>
  </si>
  <si>
    <t>ANGELICA MILENA RONCANCIO CORTES</t>
  </si>
  <si>
    <t>SANDRA LORENA MONTOYA BOLIVAR</t>
  </si>
  <si>
    <t>ERIKA JOHANNA JIMENEZ MARTINEZ</t>
  </si>
  <si>
    <t>JULIO ALBERTO NOVOA CAMPOS</t>
  </si>
  <si>
    <t>SUPERLABORALES S.A.S</t>
  </si>
  <si>
    <t>KEVIN JOHAN VALENCIA BARRETO</t>
  </si>
  <si>
    <t>JAVIER ROLANDO DELGADO FLORES</t>
  </si>
  <si>
    <t>TRANSPORTES CSC S.A.S - EN REORGANIZACION</t>
  </si>
  <si>
    <t>EMIR ANDRES BOHORQUEZ RODRIGUEZ</t>
  </si>
  <si>
    <t>MONICA CRUZ SANCHEZ</t>
  </si>
  <si>
    <t>WILSON ANDRES ZAPATA BERMEO</t>
  </si>
  <si>
    <t>YULY CAROLINA BUELVAS CASTELLANOS</t>
  </si>
  <si>
    <t>INGRID TORIJANO NEIRA</t>
  </si>
  <si>
    <t>GUILLERMO ALEXANDER VERA ARIZA</t>
  </si>
  <si>
    <t>NICOLAS PEÑA JIMENEZ</t>
  </si>
  <si>
    <t>EMPRESA DE TELECOMUNICACIONES DE BOGOTA ETB SA ESP</t>
  </si>
  <si>
    <t>LINA ALEJANDRA MORALES PEDREROS</t>
  </si>
  <si>
    <t>JAIRO ALEJANDRO RODRIGUEZ VASQUEZ</t>
  </si>
  <si>
    <t>SIAN LEON BERNARDO GONZALEZ</t>
  </si>
  <si>
    <t>YURI FERNANDA ROJAS SANDOVAL</t>
  </si>
  <si>
    <t>KAROL NATHALIA VILLAMIL LEGUIZAMON</t>
  </si>
  <si>
    <t>CAROL DANIELA VELASQUEZ DIAZ</t>
  </si>
  <si>
    <t>JUAN PABLO CONTO JURADO</t>
  </si>
  <si>
    <t>MAURICIO RENE PICHOT ELLES</t>
  </si>
  <si>
    <t>MÓNICA MOYA GONZÁLEZ</t>
  </si>
  <si>
    <t>JULIETH NATALIA PINILLA JIMENEZ</t>
  </si>
  <si>
    <t>ALBA DEL PILAR CUBIDES ESPAÑOL</t>
  </si>
  <si>
    <t>CLAUDIA LORENA RODRÍGUEZ TORRES</t>
  </si>
  <si>
    <t>JOAN SEBASTIAN PALACIOS PARDO</t>
  </si>
  <si>
    <t>STEFANIA GALVIS BARRERO</t>
  </si>
  <si>
    <t>LUIS EDUARDO RODRIGUEZ RODRIGUEZ</t>
  </si>
  <si>
    <t>LINA MARCELA RICAURTE AGUIRRE</t>
  </si>
  <si>
    <t>LEIDY NATHALY DIAZ JIMENEZ</t>
  </si>
  <si>
    <t>MARÍA FERNANDA MORENO BELTRÁN.</t>
  </si>
  <si>
    <t>PEDRO ALEJANDRO CARABALLO CORTES.</t>
  </si>
  <si>
    <t>CRISTIAN DAVID BAUTISTA DORADO</t>
  </si>
  <si>
    <t>HENRY GUILLERMO BELTRÁN MARTÍNEZ</t>
  </si>
  <si>
    <t>LUIS MARIA GUERRERO.</t>
  </si>
  <si>
    <t>JAVIER LEONARDO SALGUERO VELASQUEZ.</t>
  </si>
  <si>
    <t>DIANA DEL PILAR ROMERO VARILA</t>
  </si>
  <si>
    <t>CESAR RICARDO SANCHEZ RAMIREZ</t>
  </si>
  <si>
    <t>MONICA ALEJANDRA VIRGÜÉZ ROMERO</t>
  </si>
  <si>
    <t>DEISY ASTRID MEDINA CARVAJAL</t>
  </si>
  <si>
    <t>ACINPRO - ASOCIACIÓN COLOMBIANA DE INTÉRPRETES Y PRODUCTORES FONOGRÁFICOS</t>
  </si>
  <si>
    <t>ACTORES - ACTORES SOCIEDAD COLOMBIANA DE GESTIÓN</t>
  </si>
  <si>
    <t>DIRECTORES AUDIOVISUALES DASC</t>
  </si>
  <si>
    <t>JENNY STEPHANY FORERO RODRIGUEZ</t>
  </si>
  <si>
    <t>LEIDY YOJANA CAMACHO APARICIO</t>
  </si>
  <si>
    <t>TU MENSAJERO EXPRESS S.A.S</t>
  </si>
  <si>
    <t>MARIA EUGENIA QUIROGA DÍAZ</t>
  </si>
  <si>
    <t>GONZALO ALEXANDER SALGUERO BOYACA</t>
  </si>
  <si>
    <t>LAURA VASQUEZ MORENO</t>
  </si>
  <si>
    <t>LAURA URSKE BUSTOS GONZALEZ</t>
  </si>
  <si>
    <t>JIZETH HAEL GONZÁLEZ RAMÍREZ</t>
  </si>
  <si>
    <t>PAULA JIMENA LOPEZ GOMEZ</t>
  </si>
  <si>
    <t>RED COLOMIBIANA DE ESCRITORES AUDIOVISUALES SOCIEDAD DE GESTIÓN COLECTIVA</t>
  </si>
  <si>
    <t>WEBSOLUTIONS TI SAS</t>
  </si>
  <si>
    <t>ACODEM - ASOCIACION COLOMBIANA DE EDITORES DE MUSICA</t>
  </si>
  <si>
    <t>ADRIANA MILENA GUTIERREZ TORRES</t>
  </si>
  <si>
    <t>NIKOLLE KYLIE VEGA RAMIREZ</t>
  </si>
  <si>
    <t>RODRIGO ALFONSO GUTIERREZ RIVEROS</t>
  </si>
  <si>
    <t>ANGGIE KATHERINE RODRIGUEZ AGUDELO</t>
  </si>
  <si>
    <t>JOHAN MAURICIO MARTINEZ GONZALEZ</t>
  </si>
  <si>
    <t>YADIRA HERMIDA JARAMILLO</t>
  </si>
  <si>
    <t>LUIS ANDRES ZABALA GARCIA</t>
  </si>
  <si>
    <t>DORIS CONSUELO TORRES ROJAS</t>
  </si>
  <si>
    <t>JOSE GABRIEL ROJAS MANRIQUE</t>
  </si>
  <si>
    <t>SAYCO - LA SOCIEDAD DE AUTORES Y COMPOSITORES DE COLOMBIA</t>
  </si>
  <si>
    <t>MARTHA YANITH SUAREZ PINILLA</t>
  </si>
  <si>
    <t>DIANA ALEXANDRA MURILLO CELIS</t>
  </si>
  <si>
    <t>ADRIANA MARCELA SAENZ POSADA</t>
  </si>
  <si>
    <t>GRUPO EDS AUTOGAS S.A.S.</t>
  </si>
  <si>
    <t>PROTECCIÓN INDUSTRIAL Y COMERCIAL SAS.</t>
  </si>
  <si>
    <t>DAVID CAMILO VARGAS MEJIA</t>
  </si>
  <si>
    <t>KATHERINE PAOLA CABRERA CANCHANO</t>
  </si>
  <si>
    <t>LAURA NATALÍ CANO MURILLO</t>
  </si>
  <si>
    <t>LUZ ELIZABETH BASALLO ESPEJO</t>
  </si>
  <si>
    <t>MARÍA TERESA GÓMEZ HIGUERA</t>
  </si>
  <si>
    <t>TIZIANA ARÉVALO RODRÍGUEZ</t>
  </si>
  <si>
    <t>EDWIN FABIAN CASTRO CHAPARRO</t>
  </si>
  <si>
    <t>EDITH LISSETTE RINCON RAMIREZ</t>
  </si>
  <si>
    <t>ASTRID AVILA CASTRO</t>
  </si>
  <si>
    <t>JHONATAN ANDRES BOLAÑOS BARROS</t>
  </si>
  <si>
    <t>JUANA AMALIA GONZALEZ HERNANDEZ.</t>
  </si>
  <si>
    <t>BIP TRANSPORTES SAS</t>
  </si>
  <si>
    <t>ENERGY MSI SAS.</t>
  </si>
  <si>
    <t>JUAN FELIPE RODRIGUEZ PEREZ.</t>
  </si>
  <si>
    <t>CARLOS EDUARDO CETINA ALFONSO</t>
  </si>
  <si>
    <t>JOSE MIGUEL TORRES BOJACA</t>
  </si>
  <si>
    <t>RUTH ESPERANZA PINZON PEREZ</t>
  </si>
  <si>
    <t>OSCAR JAVIER RICARDO HENAO MIRANDA</t>
  </si>
  <si>
    <t>NYL ELECTRONICA S.A.</t>
  </si>
  <si>
    <t>YEIMY JULIETH FINO BELTRAN</t>
  </si>
  <si>
    <t>SEBASTIAN CAICEDO CESPEDES</t>
  </si>
  <si>
    <t>MAGDA YASID FRANCO MENDOZA</t>
  </si>
  <si>
    <t>ERIKA SALAZAR BERDUGO</t>
  </si>
  <si>
    <t>BLANCA ALEXIS TOCAREMA GARZON</t>
  </si>
  <si>
    <t>MARIA ANGELICA MARTINEZ BENAVIDES</t>
  </si>
  <si>
    <t>ROBINSON ENRIQUE RINCON RAMIREZ</t>
  </si>
  <si>
    <t>SARA MELISSA MUÑOZ USSA</t>
  </si>
  <si>
    <t>FRANCY ANDREA RODRIGUEZ ARCHILA</t>
  </si>
  <si>
    <t>LAURA MARIA MONTOYA VELEZ</t>
  </si>
  <si>
    <t>CAJA DE COMPENSACION FAMILIAR COMPENSAR</t>
  </si>
  <si>
    <t>PEZETA PUBLICIDAD SAS</t>
  </si>
  <si>
    <t>OMAR DAVID FORERO GALLEGO</t>
  </si>
  <si>
    <t>NIKOLL DANIELA TORRES DIAZ</t>
  </si>
  <si>
    <t>NELLY MARIA GUZMAN NEUTA</t>
  </si>
  <si>
    <t>LUISA FERNANDA CRUZ RAMIREZ</t>
  </si>
  <si>
    <t>EDNA LILIANA CALDERON GUZMAN</t>
  </si>
  <si>
    <t>JULIET NATALIA PINILLA JIMENEZ</t>
  </si>
  <si>
    <t>LORENA GOMEZ HERRERA</t>
  </si>
  <si>
    <t>FIDEL MANJARRES RIPOLL</t>
  </si>
  <si>
    <t>YAMIT ARIEL PALACIO VILLA</t>
  </si>
  <si>
    <t>DATASERVICIOS Y COMUNICACIONES SAS</t>
  </si>
  <si>
    <t>JEFERSON DANILO GONZALEZ PULIDO</t>
  </si>
  <si>
    <t>HORST FREDDY WALDMANN GAMBOA</t>
  </si>
  <si>
    <t>TAKTIKOS SAS</t>
  </si>
  <si>
    <t>CONTRAPUNTO GROUP SAS</t>
  </si>
  <si>
    <t>ANGIE ELIZABETH VELANDIA CABALLERO</t>
  </si>
  <si>
    <t>MARTA PATRICIA NORIEGA RODRIGUEZ</t>
  </si>
  <si>
    <t>BIBIAN MONTOYA GONZALEZ</t>
  </si>
  <si>
    <t>SOLUCIONES EFECTIVAS TEMPORAL SAS</t>
  </si>
  <si>
    <t>JENNY CAROLINA MATEUS VELA</t>
  </si>
  <si>
    <t>LIZETH DE JESUS ACOSTA MELO.</t>
  </si>
  <si>
    <t>MARIA EUGENIA DIAZ BONILLA</t>
  </si>
  <si>
    <t>JUAN CARLOS POVEDA ROJAS</t>
  </si>
  <si>
    <t>NICOLLE KYLIE VEGA RAMIREZ</t>
  </si>
  <si>
    <t>RAFAEL EDUARDO MUÑOZ GOMEZ</t>
  </si>
  <si>
    <t>JULIAN DAVID BARRETO BASABE</t>
  </si>
  <si>
    <t>JULIAN DAVID PINZON BEJARANO</t>
  </si>
  <si>
    <t>VICTOR ENRIQUE PALACIO CUESTAS</t>
  </si>
  <si>
    <t>JULY ALEJANDRA BARACALDO GIL</t>
  </si>
  <si>
    <t>OSCAR ANDRES TOVAR BALLESTEROS</t>
  </si>
  <si>
    <t>LUISA MARIA GUERRERO TORRES</t>
  </si>
  <si>
    <t>JUAN DIEGO HERNANDEZ</t>
  </si>
  <si>
    <t>OPEN GROUP SAS</t>
  </si>
  <si>
    <t>ROCIO CAPADOR RIAÑO</t>
  </si>
  <si>
    <t>DIEGO ALEXANDER MONTES DURAN</t>
  </si>
  <si>
    <t>EDWIN ANDRES MENDOZA GUZMAN</t>
  </si>
  <si>
    <t>MARYURY FORERO BOHORQUEZ</t>
  </si>
  <si>
    <t>EMERSON SNEYDER GALEANO RODRIGUEZ</t>
  </si>
  <si>
    <t>JORGE ISAAC GARCIA</t>
  </si>
  <si>
    <t>LUIS EDUARDO RODRIGUEZ CASTIBLANCO</t>
  </si>
  <si>
    <t>SOLUCIONES INMEDIATAS SAS</t>
  </si>
  <si>
    <t>DYNAMICS MEDIA GROUP COLOMBIA SAS</t>
  </si>
  <si>
    <t>JHOAN DAVID OSPINA MUÑOZ</t>
  </si>
  <si>
    <t>PAULA ANDREA PAZ SÁNCHEZ</t>
  </si>
  <si>
    <t>MONICA ALEJANDRA VIRGÜEZ ROMERO</t>
  </si>
  <si>
    <t>INNOVA CAPACITACION Y CONSULTORIA</t>
  </si>
  <si>
    <t>NICOLAS ALBERTO CHONA GUERRERO</t>
  </si>
  <si>
    <t>DEYSI ASTRID MEDINA CARVAJAL</t>
  </si>
  <si>
    <t>MARIA FERNANDA MORENO BELTRAN</t>
  </si>
  <si>
    <t>DANIEL ORTIZ LONDOÑO</t>
  </si>
  <si>
    <t>SHENAIDERSON RAMIREZ OSSA</t>
  </si>
  <si>
    <t>MACARENA &amp; CO SAS</t>
  </si>
  <si>
    <t>ALPOPULAR S.A.</t>
  </si>
  <si>
    <t>MARIA EUGENIA QUIROGA DIAZ M</t>
  </si>
  <si>
    <t>PAOLA ANDREA SANABRIA MAHECHA</t>
  </si>
  <si>
    <t>DIANA MIREYA SIERRA CASTAÑO</t>
  </si>
  <si>
    <t>MARTHA LILIANA CASTRO PRIETO</t>
  </si>
  <si>
    <t>CRISTIAN DAVID RODRIGUEZ PATIÑO</t>
  </si>
  <si>
    <t xml:space="preserve">JENNIFER TATIANA MOGOLLON INSUASTI </t>
  </si>
  <si>
    <t>PEDRO ALEJANDRO CARABALLO CORTES</t>
  </si>
  <si>
    <t>CRISTIAN GUILLLERMO LEON PINEDA</t>
  </si>
  <si>
    <t>MYRIAM SOFÍA DÍAZ ROJAS</t>
  </si>
  <si>
    <t xml:space="preserve">ROBINSON ENRIQUE RINCÓN RAMÍREZ </t>
  </si>
  <si>
    <t>NICOLAS CASTELLANOS SANCHEZ</t>
  </si>
  <si>
    <t>CAMBIO COMUNICACIONES COLOMBIA SAS</t>
  </si>
  <si>
    <t>ZEBRACOM INTERNACIONAL SAS</t>
  </si>
  <si>
    <t>GRUPO EMPRESARIAL JHS SAS</t>
  </si>
  <si>
    <t>JORGE ANDRES HOYOS VELASQUEZ</t>
  </si>
  <si>
    <t>KAREN MARÌA ACERO PATERNINA</t>
  </si>
  <si>
    <t>WEB SOLUTION TI SAS</t>
  </si>
  <si>
    <t>BABILLA CINE SAS</t>
  </si>
  <si>
    <t>DELTATECH SAS</t>
  </si>
  <si>
    <t>ALEJANDRA MARÍA MANRIQUE PUERTO</t>
  </si>
  <si>
    <t>PAULA JIMENA LÓPEZ GÓMEZ.</t>
  </si>
  <si>
    <t>ADTEL LATAM S.A.S.</t>
  </si>
  <si>
    <t>LEIDY JULIETH CARRANZA SUÁREZ</t>
  </si>
  <si>
    <t>EDWIN ROLANDO SÁNCHEZ PORRAS</t>
  </si>
  <si>
    <t>CARLOS ALBERTO ORTÍZ LÓPEZ</t>
  </si>
  <si>
    <t>MAPFRE SEGUROS GENERALES COLOMBIA SA</t>
  </si>
  <si>
    <t>JUAN SEBASTIÁN URQUIJO ESPINOSA</t>
  </si>
  <si>
    <t>RENTOKIL INITIAL COLOMBIA S A S</t>
  </si>
  <si>
    <t>GABRIEL EDUARDO GROSSO GUZMÁN</t>
  </si>
  <si>
    <t>AZUMI VALENTINA PEÑUELA PABON.</t>
  </si>
  <si>
    <t>LUISA FERNANDA ESCOVAR VELASQUEZ.</t>
  </si>
  <si>
    <t>VALERIA LURDUY TABARES</t>
  </si>
  <si>
    <t>CARACOL PRIMERA CADENA RADIAL 
COLOMBIANA S.A. - CARACOL</t>
  </si>
  <si>
    <t>VIVIANA PAOLA RUBIANO CALDERÓN.</t>
  </si>
  <si>
    <t>JOHANNA PAOLA PINZON</t>
  </si>
  <si>
    <t>BRIGITH LIZETH MARTINEZ OSPINA</t>
  </si>
  <si>
    <t>LAURA SOFIA BELTRAN BELTRAN</t>
  </si>
  <si>
    <t>EDITORIAL LA REPÚBLICA SAS</t>
  </si>
  <si>
    <t>MARIANA GONZALEZ ARBOLEDA</t>
  </si>
  <si>
    <t>CLAUDIA LORENA RODRIGUEZ TORRES</t>
  </si>
  <si>
    <t>COMUNICAN S A</t>
  </si>
  <si>
    <t xml:space="preserve">LUZ IXAYANA RAMÍREZ CRISTANCHO </t>
  </si>
  <si>
    <t>R.L. DELTATECH SAS</t>
  </si>
  <si>
    <t>NIETO Y BRICEÑO MULTIGRAFICAS LIMITADA NB MULTIGRAFICAS</t>
  </si>
  <si>
    <t>RL TAC SEGURIDAD LTDA.</t>
  </si>
  <si>
    <t>CAMILO MONTILLA VARGAS</t>
  </si>
  <si>
    <t>MAURICIO GIOVANY MORA ALDANA</t>
  </si>
  <si>
    <t>SERGIO ESTEBAN ALDANA ROMERO</t>
  </si>
  <si>
    <t>R.L. NEXIA MONTES Y ASOCIADOS SAS</t>
  </si>
  <si>
    <t>PUNTA MULATA PRODUCCIONES SAS</t>
  </si>
  <si>
    <t>R.L. DILETANTE SAS</t>
  </si>
  <si>
    <t>JHONATHAN ANDRES BOLAÑO BARROS</t>
  </si>
  <si>
    <t>COMPAÑIA INTERNACIONAL DE COMUNICACIONES INCOMSA S A</t>
  </si>
  <si>
    <t>MATEO SANCHEZ PIÑEROS</t>
  </si>
  <si>
    <t>LAURA DANIELA MORENO MONTERO</t>
  </si>
  <si>
    <t>RAMIRO RODRÍGUEZ LÓPEZ</t>
  </si>
  <si>
    <t>MÓNICA CRUZ SÁNCHEZ</t>
  </si>
  <si>
    <t>NATHALY ACOSTA DÍAZ</t>
  </si>
  <si>
    <t>LAURA ALEJANDRA AMAYA BEJARANO</t>
  </si>
  <si>
    <t>JESSICA JULIETH QUIROGA MARROQUIN</t>
  </si>
  <si>
    <t>JEMY PATRICIA ESPINOSA ORJUELA</t>
  </si>
  <si>
    <t>DEIBY GALVIS ESTUPIÑAN</t>
  </si>
  <si>
    <t>CLAUDIA PATRICIA BAUTISTA ARIAS</t>
  </si>
  <si>
    <t>GRUPO DE ENERGÍA DE BOGOTÁ (GEB)</t>
  </si>
  <si>
    <t>RICARDO ERNESTO CORTÉS VERA</t>
  </si>
  <si>
    <t>VALENCIA PRODUCCIONES FX SAS</t>
  </si>
  <si>
    <t>NATALIA DEL PILAR GONZÁLEZ BELTRÁN</t>
  </si>
  <si>
    <t>JAIRO ESTEBAN TRIVIÑO GONZÁLEZ</t>
  </si>
  <si>
    <t>GERMÁN DARÍO FAJARDO PERILLA</t>
  </si>
  <si>
    <t>DAN HARRY GAITAN CUBILLOS</t>
  </si>
  <si>
    <t>GLORIA MARÍA MARCELA BENAVIDEZ ESTEVEZ</t>
  </si>
  <si>
    <t>EL COPRODUCTOR GUOQUITOQUI SAS</t>
  </si>
  <si>
    <t>EL COPRODUCTOR MALA-TESTA SAS</t>
  </si>
  <si>
    <t>GIOVANNI ALBERTO ROCHA MAHECHA</t>
  </si>
  <si>
    <t>LAURA MARCELA GARCIA MONTAÑO</t>
  </si>
  <si>
    <t>JORGE ISAAC GARCÍA</t>
  </si>
  <si>
    <t>ROCÍO OLIVARES</t>
  </si>
  <si>
    <t>RL. DOTARQUICK SAS</t>
  </si>
  <si>
    <t>CESAR RICARDO SÁNCHEZ RAMÍREZ</t>
  </si>
  <si>
    <t>PAOLA SALAZAR BENAVIDES</t>
  </si>
  <si>
    <t>JULIETH VALENTINA RAMOS VELÁSQUEZ</t>
  </si>
  <si>
    <t>ANA MARIA NORIEGA PULGARIN</t>
  </si>
  <si>
    <t>LEIDY CAROLINA CUBILLOS RIVAS</t>
  </si>
  <si>
    <t>RL. CIRION TECHNOLOGIES COLOMBIA S.A.S.</t>
  </si>
  <si>
    <t>NICOLÁS FELIPE ROMERO CORTES</t>
  </si>
  <si>
    <t>DIANA MILENA GRANADOS MARTINEZ</t>
  </si>
  <si>
    <t>PILAR ROCIO ROJAS BARRERO</t>
  </si>
  <si>
    <t>LAURA NATALI CANO MURILLO</t>
  </si>
  <si>
    <t>CRISTHIAN JAVIER VIASUS DÁVILA</t>
  </si>
  <si>
    <t>ALBA ALEXANDRA MORALES RODRIGUEZ</t>
  </si>
  <si>
    <t>ANGELA GISSEL QUINTERO RIVERA</t>
  </si>
  <si>
    <t>INNOVACION INMOBILIARIA SAS)</t>
  </si>
  <si>
    <t>WILSON ROMERO GONZÁLEZ</t>
  </si>
  <si>
    <t>UNIVERSAL DE LIMPIEZA S.A.S</t>
  </si>
  <si>
    <t>DIECISÉIS 9 FILMS S.A.S.</t>
  </si>
  <si>
    <t>DIANA CAROLINA NIÑO CLAVIJO</t>
  </si>
  <si>
    <t>CPT-462-2024</t>
  </si>
  <si>
    <t>FRANCISCO ALEXANDER SANDOVAL VÁSQUEZ</t>
  </si>
  <si>
    <t>KATHERINE JOHANNA ESTUPIÑAN</t>
  </si>
  <si>
    <t>JULY ANDREA FORERO BUITRAGO</t>
  </si>
  <si>
    <t>ANDRES RUBEN PEÑA ARENAS</t>
  </si>
  <si>
    <t>Orden de compra No.  133885 CAMERFIRMA COLOMBIA SAS</t>
  </si>
  <si>
    <t>LUIS CARLOS AVILA RINCON</t>
  </si>
  <si>
    <t>LAURA SOFIA BELTRÁN BELTRÁN</t>
  </si>
  <si>
    <t>YENNY ADRIANA SANTAMARIA AMADO</t>
  </si>
  <si>
    <t>MELISSA MUÑOZ USSA</t>
  </si>
  <si>
    <t>KAREN NATALLY ROZO TRUJILLO </t>
  </si>
  <si>
    <t>CAROLINA CARRANZA ORTIZ</t>
  </si>
  <si>
    <t>SEBASTIAN CAICEDO CÉSPEDES</t>
  </si>
  <si>
    <t>ZEBRACOM INTERNACIONAL S.A.S</t>
  </si>
  <si>
    <t>RCN TELEVISION S.A.</t>
  </si>
  <si>
    <t>MEGATRAX PRODUCTION MUSIC, INC</t>
  </si>
  <si>
    <t>BRAYAN ALEXANDER MORENO</t>
  </si>
  <si>
    <t>DIANA MARCELA ORTEGA TOCUA</t>
  </si>
  <si>
    <t>ANDREA BARRERA BELTRÁN</t>
  </si>
  <si>
    <t>BRIGITTE ENERIETH VELASCO</t>
  </si>
  <si>
    <t>LUZ IXAYANA RAMIREZ</t>
  </si>
  <si>
    <t>JHON HERIBERTO HERNÁNDEZ MORENO</t>
  </si>
  <si>
    <t>CAMILO REYES GUERRERO</t>
  </si>
  <si>
    <t>PORTATIL S.A.S</t>
  </si>
  <si>
    <t>OSCAR DANIEL RAMÍREZ MEDINA</t>
  </si>
  <si>
    <t>ALFONSO CIFUENTES GALVIS</t>
  </si>
  <si>
    <t>TODO FRENOS MANCIPE SAS</t>
  </si>
  <si>
    <t>KIMBERLY LOPEZ CORREA</t>
  </si>
  <si>
    <t>RUTH ESPERANZA PINZÓN PÉREZ</t>
  </si>
  <si>
    <t>SEBASTIAN TORRES GALEANO</t>
  </si>
  <si>
    <t>ALEXANDER PEREA MENA</t>
  </si>
  <si>
    <t>ID.WORKS SAS</t>
  </si>
  <si>
    <t>JENNY MARISOL BARAHONA GUTIERREZ</t>
  </si>
  <si>
    <t>JOSÉ RAMÓN BECERRA OSORIO</t>
  </si>
  <si>
    <t>KELLY JOHANNA CARVAJAL</t>
  </si>
  <si>
    <t>MIGUEL FERNANDO PORRAS FERNANDEZ</t>
  </si>
  <si>
    <t>EDITH JOHANA MALAGÓN MURILLO</t>
  </si>
  <si>
    <t>PAULA ANDREA ARIAS GÓMEZ</t>
  </si>
  <si>
    <t>DAVID FERNANDO CARDONA CARDONA</t>
  </si>
  <si>
    <t>MYRIAM ANDREA ESTÉVEZ SÁNCHEZ</t>
  </si>
  <si>
    <t>DAYANA MONTOYA GONZÁLEZ</t>
  </si>
  <si>
    <t>ADTEL LATAM S.A.S</t>
  </si>
  <si>
    <t>GUSTAVO ALBERTO DELGADO BAUTISTA</t>
  </si>
  <si>
    <t>MARIA ALEXANDRA SÁNCHEZ PUENTES</t>
  </si>
  <si>
    <t>DATASERVICIOS &amp; COMUNICACIONES SAS</t>
  </si>
  <si>
    <t>JUAN CAMILO JIMENEZ</t>
  </si>
  <si>
    <t>CONSORCIO NACIONAL DE MEDIOS SAS.</t>
  </si>
  <si>
    <t>ANDRES RICARDO LAVERDE PEDRAZA</t>
  </si>
  <si>
    <t>DIEGO MAURICIO RIVERA PERDOMO</t>
  </si>
  <si>
    <t>DIEGO FERNANDO VALENCIA DELGADO</t>
  </si>
  <si>
    <t>BABILLA CINE S.A.S.</t>
  </si>
  <si>
    <t>FUNDACIÓN PARA EL DESARROLLO UNIVERSITARIO</t>
  </si>
  <si>
    <t>INVERSIONES RAHMAN S A S</t>
  </si>
  <si>
    <t>DIANA CAROLINA BECERRA ALFARO</t>
  </si>
  <si>
    <t>ANDRÉS CHAVARRO CEPEDA</t>
  </si>
  <si>
    <t>JULIAN ANDRES GOMEZ REYES</t>
  </si>
  <si>
    <t>CLAUDIA LILIANA GUTIÉRREZ ALONSO</t>
  </si>
  <si>
    <t>DIANA MARCELA VARGAS LÓPEZ</t>
  </si>
  <si>
    <t>NIKOLL DANIELA TORRES DÍAZ</t>
  </si>
  <si>
    <t>GLORIA PATRICIA BLANDON CASTAÑO</t>
  </si>
  <si>
    <t>MARYI JOHANNA ROMERO TINJACA</t>
  </si>
  <si>
    <t>CRISTIAN FERNEY PÉREZ BERMÚDEZ</t>
  </si>
  <si>
    <t>LEIDY JOHANA RODRÍGUEZ GARCÍA</t>
  </si>
  <si>
    <t>GLORIA MARCELA RUBIANO LEYVA</t>
  </si>
  <si>
    <t>ALMA LUNA S.A.S</t>
  </si>
  <si>
    <t>ANTONELLA DE ORO SUÁREZ</t>
  </si>
  <si>
    <t>ANGELICA MARIA CHAPARRO CORSI</t>
  </si>
  <si>
    <t>ORGANIZACIÓN RADIAL OLÍMPICA S. A.</t>
  </si>
  <si>
    <t>CONSORCIO AUDIOTHUNDER CP 2024</t>
  </si>
  <si>
    <t>C G PRODUCCIONES Y EVENTOS S.A.S.</t>
  </si>
  <si>
    <t>MARÍA ANGELICA ESGUERRA VARGAS</t>
  </si>
  <si>
    <t>CINDY LORENA ARIZA RUBIANO</t>
  </si>
  <si>
    <t>DANIELA MEDINA ORTIZ</t>
  </si>
  <si>
    <t>PEDRO IGNACIO ÁLVAREZ RIAÑO</t>
  </si>
  <si>
    <t>MARÍA CATALINA GÓMEZ COBOS</t>
  </si>
  <si>
    <t>LINA MARÍA SÁNCHEZ DÍAZ</t>
  </si>
  <si>
    <t>PAOLA ANDREA CORTES BAREÑO</t>
  </si>
  <si>
    <t>INMOV SAS</t>
  </si>
  <si>
    <t>Q PARTS S A</t>
  </si>
  <si>
    <t xml:space="preserve">ANGIE JULIETH PÉREZ PEÑALOZA
</t>
  </si>
  <si>
    <t>LUIS ANDRÉS MONTAÑO OSORIO</t>
  </si>
  <si>
    <t>JOSE LUIS AREVALO BELTRAN</t>
  </si>
  <si>
    <t>B&amp;G TECHNICAL SERVICE SAS</t>
  </si>
  <si>
    <t>MARÍA FERNANDA ALFARO FLOREZ</t>
  </si>
  <si>
    <t>RAFAEL ENRIQUE PEÑA RUIZ</t>
  </si>
  <si>
    <t>START SOLUTIONS TI SAS</t>
  </si>
  <si>
    <t>FABRICA DE ESCALERAS FANES S.A.S.</t>
  </si>
  <si>
    <t>MÓNICA ALEJANDRA BOADA ICABUCO</t>
  </si>
  <si>
    <t>ANDRÉS FELIPE GARCÍA OSPINA</t>
  </si>
  <si>
    <t>TARI SOLUTIONS S.A.S.</t>
  </si>
  <si>
    <t>VALENTINA VARGAS HERNANDEZ</t>
  </si>
  <si>
    <t>SANDRA PATRICIA CABALLERO TORRES</t>
  </si>
  <si>
    <t>JAIME BAUDILIO ZULUAGA MONTOYA</t>
  </si>
  <si>
    <t>TANIA LUZ REYES DÍAZ</t>
  </si>
  <si>
    <t>ROGER FABIAN MATTA SÁNCHEZ</t>
  </si>
  <si>
    <t>ANA MARÍA SÁNCHEZ GUZMÁN</t>
  </si>
  <si>
    <t>LADY ALEJANDRA NARANJO MORENO</t>
  </si>
  <si>
    <t>AAARQUITECTURA 94 SAS</t>
  </si>
  <si>
    <t>ANA MARÍA PÁEZ MORALES</t>
  </si>
  <si>
    <t>TIZIANA ARÉVALO RODRIGUEZ</t>
  </si>
  <si>
    <t>COMPAÑIA COMERCIAL CURACAO DE COLOMBIA S.A.</t>
  </si>
  <si>
    <t>VIDEOELEC S A</t>
  </si>
  <si>
    <t>ADTEL LATAM SAS</t>
  </si>
  <si>
    <t>ROBINSON ENRIQUE RINCÓN RAMÍREZ</t>
  </si>
  <si>
    <t>MAFIALAND SAS</t>
  </si>
  <si>
    <t>CARACOL PRIMERA CADENA RADIAL</t>
  </si>
  <si>
    <t>LAURA MARCELA PERDOMO FONSECA</t>
  </si>
  <si>
    <t>JOSE MIGUEL TORRES BOJACÁ</t>
  </si>
  <si>
    <t>RADIO CADENA NACIONAL S.A.S - RCN</t>
  </si>
  <si>
    <t>JUAN PABLO ESTRADA / ESTRATEGIA LEGAL LTDA</t>
  </si>
  <si>
    <t>ETB</t>
  </si>
  <si>
    <t>AVALUOS CAPITAL SAS</t>
  </si>
  <si>
    <t>NUEVOS MEDIOS PRODUCCIONES SAS</t>
  </si>
  <si>
    <t>SR IMPORTADORES S.A.S.</t>
  </si>
  <si>
    <t>ZEBRACOM INTERNACIONAL S A S</t>
  </si>
  <si>
    <t>E-MOTION S.A.S.</t>
  </si>
  <si>
    <t>METRO TELEVISIÓN S.A.S</t>
  </si>
  <si>
    <t xml:space="preserve">FEMENINO </t>
  </si>
  <si>
    <t>MASCULINO</t>
  </si>
  <si>
    <t>FEMENINO</t>
  </si>
  <si>
    <t xml:space="preserve">MASCULINO </t>
  </si>
  <si>
    <t>PERSONA JURIDICA</t>
  </si>
  <si>
    <t>CONTRATO DE PRESTACION DE SERVICIOS</t>
  </si>
  <si>
    <t>CONTRATO DE ADMINISTRACIÓN DELEGADA</t>
  </si>
  <si>
    <t xml:space="preserve">CONTRATO INTERADMINISTRATIVO </t>
  </si>
  <si>
    <t>CONTRATO DE AUTORIZACIÓN DE LA COMUNICACIÓN PÚBLICA DE LA MÚSICA</t>
  </si>
  <si>
    <t>CONTRATO POR EL QUE SE REGULAN LAS CONDICIONES PARA LA EFECTIVIDAD DEL DERECHO DE REMUNERACIÓN POR COMUNICACIÓN PÚBLICA, PUESTA A DISPOSICIÓN Y ALQUILER COMERCIAL A LOS ESCRITORES DE OBRAS AUDIOVISUALES</t>
  </si>
  <si>
    <t>CONTRATO DE LICENCIA PARA FIJACIÓN INCIDENTAL DE OBRAS MUSICALES EN TELEVISION Y CIERTAS PLATAFORMAS DIGITALES Y OFICIALES</t>
  </si>
  <si>
    <t>CONTRATO DE LICENCIA DE COMUNICACIÓN PÚBLICA DE OBRAS MUSICALES</t>
  </si>
  <si>
    <t xml:space="preserve">ORDEN DE COMPRA </t>
  </si>
  <si>
    <t>CONTRATOS DE SUMINISTRO</t>
  </si>
  <si>
    <t>CONTRATO DE LICENCIAMIENTO</t>
  </si>
  <si>
    <t>CONTRATO DE COMPRAVENTA</t>
  </si>
  <si>
    <t>CONTRATO DE PRESTACION DE SUMINISTRO</t>
  </si>
  <si>
    <t>CONTRATO DE PRODUCCION POR ENCARGO</t>
  </si>
  <si>
    <t>CONTRATO DE ARRENDAMIENTO</t>
  </si>
  <si>
    <t>ACUERDO DE COLABORACIÓN</t>
  </si>
  <si>
    <t>COPRODUCCIÓN</t>
  </si>
  <si>
    <t>CONTRATO DE LINCENCIA DE EXHIBICION DE OBRA AUDIOVISUAL</t>
  </si>
  <si>
    <t>CONTRATO DE LICENCIAMIENTO DE SOFTWARE</t>
  </si>
  <si>
    <t>CONTRATO INTERADMINISTRATIVO</t>
  </si>
  <si>
    <t>Proveer, de manera autónoma e independiente, sus servicios para llevar a cabo la actividad de apoyo al área de Programación en la implementación del sistema de acceso closed caption o subtitulación para la programación de los canales Capital y eureka. ALCANCE DEL OBJETO: Cuando aplique o N/A</t>
  </si>
  <si>
    <t>Proveer, de manera autónoma e independiente, sus servicios para llevar a cabo el apoyo al área de Tráfico y Archivo Audiovisual de Canal Capital. ALCANCE DEL OBJETO: N/A</t>
  </si>
  <si>
    <t>SG-14 Proveer, de manera autónoma e independiente, sus servicios jurídicos profesionales en materia de contratación y demás asuntos legales para la Secretaría General. ALCANCE DEL OBJETO: Cuando aplique o N/A</t>
  </si>
  <si>
    <t>Proveer, de manera autónoma e independiente, los servicios profesionales requeridos para realizar la producción ejecutiva del área de Programación de Capital, de cara a asegurar la ejecución de los proyectos de los canales Capital y eureka con esta área. ALCANCE DEL OBJETO: Cuando aplique o N/A</t>
  </si>
  <si>
    <t>SG-11 Proveer, de manera autónoma e independiente, los servicios requeridos para el desarrollo de actividades asociadas a la organización y revisión de documentos contractuales y judiciales del Área Jurídica de Canal Capital. ALCANCE DEL OBJETO: Cuando aplique o N/A</t>
  </si>
  <si>
    <t>SG-1 Proveer sus servicios profesionales para llevar a cabo, de manera autónoma e independiente, la asesoría jurídica, judicial y contractual que requiera Canal Capital, en ejecución de sus procesos, actividades misionales, operación comercial, y demás asuntos que sean sometidos a su consideración y concepto. ALCANCE DEL OBJETO: N/A</t>
  </si>
  <si>
    <t>Proveer, de manera autónoma e independiente, los servicios profesionales requeridos para realizar la producción y programación de contenidos para los proyectos infantiles de las diferentes plataformas de Capital</t>
  </si>
  <si>
    <t>SG-9 Proveer, de manera autónoma e independiente, el apoyo técnico en los procesos de archivo y gestión documental en la Oficina Jurídica y la Secretaría General de Canal Capital. ALCANCE DEL OBJETO: N/A</t>
  </si>
  <si>
    <t>SG-10 Proveer, de manera autónoma e independiente, los servicios requeridos para el desarrollo de actividades asociadas a la revisión de documentos contractuales en Canal Capital. ALCANCE DEL OBJETO: Cuando aplique o N/A</t>
  </si>
  <si>
    <t>SG-6 Proveer, de manera autónoma e independiente, los servicios jurídicos profesionales requeridos en materia de contratación y demás asuntos legales para Canal Capital.</t>
  </si>
  <si>
    <t>SG-12 Proveer, de manera autónoma e independiente, los servicios profesionales requeridos para el apoyo en los procedimientos administrativos, contables y financieros de la Secretaría General de Canal Capital.</t>
  </si>
  <si>
    <t>SG-2 Proveer, de manera autónoma e independiente, los servicios jurídicos profesionales en materia de propiedad intelectual y especialmente en de licenciamiento, derechos conexos y propiedad industrial, requeridos para los procesos y actividades misionales del Canal.</t>
  </si>
  <si>
    <t>SG-8 Proveer, de manera autónoma e independiente, sus servicios para el apoyo administrativo al Área Jurídica de Canal Capital. ALCANCE DEL OBJETO: N/A</t>
  </si>
  <si>
    <t>SG-4 Proveer, de manera autónoma e independiente, los servicios jurídicos profesionales requeridos en materia de contratación y demás asuntos legales para Canal Capital. ALCANCE DEL OBJETO: N/A</t>
  </si>
  <si>
    <t>SG-3 Proveer, de manera autónoma e independiente, sus servicios profesionales especializados a la Secretaría General para el asesoramiento en materia de regulación, vigilancia y control de los asuntos administrativos en razón a las funciones del área.</t>
  </si>
  <si>
    <t>DO-49 Proveer, de manera autónoma e independiente, los servicios de apoyo en las actividades propias del almacén técnico para el manejo y control de inventarios asignados al área técnica de Canal Capital. ALCANCE DEL OBJETO: N/A</t>
  </si>
  <si>
    <t>DO-51 Proveer, de manera autónoma e independiente, sus servicios para llevar a cabo la implementación del sistema de acceso closed caption o subtitulación para la programación de los canales Capital y eureka. ALCANCE DEL OBJETO: Cuando aplique o N/A</t>
  </si>
  <si>
    <t>SA-10 Proveer de manera autónoma e independiente, sus servicios profesionales especializados para llevar a cabo la asesoría para el soporte, desarrollo y seguimiento de todas las actividades requeridas por parte de la Subdirección Administrativa en el desarrollo y seguimiento de las metas establecidas para dicha dependencia.</t>
  </si>
  <si>
    <t>DO-48 Proveer, de manera autónoma e independiente, sus servicios para llevar a cabo el apoyo al área de Tráfico y Archivo Audiovisual de Canal Capital.</t>
  </si>
  <si>
    <t>DO- 52 Proveer, de manera autónoma e independiente, sus servicios para llevar a cabo la implementación del sistema de acceso closed caption o subtitulación para la programación de los canales Capital y eureka. ALCANCE DEL OBJETO: N/A</t>
  </si>
  <si>
    <t>DO-54 Proveer, de manera autónoma e independiente, los servicios requeridos para realizar el diseño gráfico para las plataformas digitales de Canal Capital.</t>
  </si>
  <si>
    <t>SG-5 Proveer, de manera autónoma e independiente, sus servicios profesionales para apoyar los procesos de planeación de la Secretaría General, así como la construcción, implementación, ejecución y seguimiento de los planes de mejoramiento que surjan con ocasión de las diferentes auditorías que se realicen a las políticas y planes de la Secretaría General, o en las que tenga injerencia.</t>
  </si>
  <si>
    <t>DO-57 Proveer, de manera autónoma e independiente, los servicios de apoyo requeridos para realizar la gestión de contenidos digitales en la página web de Canal Capital y sus redes sociales.</t>
  </si>
  <si>
    <t>SA-23 Proveer sus servicios de manera autónoma e independiente para realizar apoyo en las actividades técnico archivísticas para el proceso de gestión documental y el sistema Interno de Gestión Documental y Archivo -SIGA</t>
  </si>
  <si>
    <t>SG-18 Proveer, de manera autónoma e independiente, sus servicios profesionales para apoyar la gestión y operación, desde el punto de vista técnico, del Sistema Electrónico de Contratación Pública - SECOP. ALCANCE DEL OBJETO: N/A</t>
  </si>
  <si>
    <t>SG-15 Proveer, de manera autónoma e independiente, los servicios requeridos para el desarrollo de actividades asociadas a la gestión archivística de procesos contractuales de Canal Capital.</t>
  </si>
  <si>
    <t>DO-53 Proveer, de manera autónoma e independiente, los servicios requeridos para la planeación estratégica, creativa y conceptual de contenidos digitales de Canal Capital, así como en procesos de edición, divulgación y redacción para la página web y las redes sociales, incluyendo los proyectos informativos convergentes. ALCANCE DEL OBJETO: Cuando aplique o N/A</t>
  </si>
  <si>
    <t>DO-70 Proveer, de manera autónoma e independiente, los servicios profesionales requeridos para disponer la estructuración y ejecución de la estrategia digital de eureka y la franja infantil de Capital en todas sus plataformas. ALCANCE DEL OBJETO: Cuando aplique o N/A</t>
  </si>
  <si>
    <t>DO-72 Proveer, de manera autónoma e independiente, los servicios profesionales requeridos para organizar las actividades de redacción del equipo editorial del proyecto periodístico convergente de Canal Capital.</t>
  </si>
  <si>
    <t>DO-63 Proveer, de manera autónoma e independiente, los servicios profesionales requeridos para realizar la actividad de investigación y producción de notas periodísticas para el programa del Defensor de las Audiencias de Canal Capital. ALCANCE DEL OBJETO: Cuando aplique o N/A</t>
  </si>
  <si>
    <t>SA-7 Proveer, de manera autónoma e independiente, sus servicios profesionales para el apoyo a la supervisión de los contratos con empresas de servicios temporales para el suministro y administración especializada de personal para Canal Capital.</t>
  </si>
  <si>
    <t>DO-67 Proveer, de manera autónoma e independiente, los servicios profesionales requeridos para la realización de contenido periodístico para el Proyecto periodístico convergente de Canal Capital. ALCANCE DEL OBJETO: Cuando aplique o N/A</t>
  </si>
  <si>
    <t>DO-62 Proveer, de manera autónoma e independiente, los servicios profesionales requeridos para realizar la actividad de la Defensoría de las Audiencias, en cumplimiento a lo establecido por la reglamentación vigente emitida por la CRC y manual de servicio a la ciudadanía de Canal Capital. ALCANCE DEL OBJETO: N/A</t>
  </si>
  <si>
    <t>DO-69 Proveer, de manera autónoma e independiente, los servicios de maquillaje de todo el talento para para las producciones, eventos, y/o programas del proyecto periodístico convergente de Canal Capital. ALCANCE DEL OBJETO: N/A</t>
  </si>
  <si>
    <t>DO-68 Proveer, de manera autónoma e independiente, los servicios de producción general del espacio informativo para el Proyecto Periodístico convergente y los especiales de Canal Capital.</t>
  </si>
  <si>
    <t>DO-71 Proveer, de manera autónoma e independiente, los servicios profesionales requeridos para la realización de contenido periodístico para el Proyecto periodístico convergente de Canal Capital.</t>
  </si>
  <si>
    <t>DO-66 Proveer, de manera autónoma e independiente, los servicios profesionales requeridos para la realización de contenido periodístico para el Proyecto periodístico convergente de Canal Capital.</t>
  </si>
  <si>
    <t>GER-3 Proveer, de manera autónoma e independiente, los servicios profesionales especializados, requeridos para asesorar los procesos de diseño, ejecución, viabilización, seguimiento y evaluación de los planes, proyectos de desarrollo, gestión estratégica y políticas públicas sectoriales, en aras del fortalecimiento organizacional de Canal Capital. ALCANCE DEL OBJETO: N/A</t>
  </si>
  <si>
    <t>SA-25 Proveer, de manera autónoma e independiente, sus servicios jurídicos profesionales en materia de contratación y demás asuntos legales para el Área jurídica de la Secretaría General y a la Subdirección Administrativa de Canal Capital.</t>
  </si>
  <si>
    <t>DO-65 Proveer, de manera autónoma e independiente, los servicios profesionales para la actividad de asistencia de producción de los contenidos y formatos del Proyecto Periodístico convergente de Canal Capital. ALCANCE DEL OBJETO: N/A</t>
  </si>
  <si>
    <t>SA-41 Proveer de manera autónoma e independiente, sus servicios profesionales especializados para asesorar las actividades relacionadas con la implementación y aplicación del Sistema Interno de Gestión Documental y Archivo - SIGA.</t>
  </si>
  <si>
    <t>SG-16 Proveer, de manera autónoma e independiente, los servicios profesionales especializados de asesoría jurídica requerida por Canal Capital para la estructuración de los procesos de contratación de la entidad, así como para el acompañamiento en los asuntos de naturaleza jurídica que se originen en Canal Capital.</t>
  </si>
  <si>
    <t>GER-4 Proveer, de manera autónoma e independiente, los servicios profesionales requeridos por la gerencia de Canal Capital para la gestión y articulación de los diferentes grupos de interés del Canal. ALCANCE DEL OBJETO: N/A</t>
  </si>
  <si>
    <t>SA-18 Prestar los servicios profesionales para llevar a cabo, de manera autónoma e independiente, el apoyo en la gestión administrativa, soporte y aseguramiento de recursos TI y bases de datos administradas por el área de Sistemas.</t>
  </si>
  <si>
    <t>DO-79 Proveer, de manera autónoma e independiente, los servicios requeridos
para apoyar al Área Técnica de Canal Capital en el desarrollo de procesos administrativos y en las
actividades requeridas en el proceso de Planeación, así como apoyar en el seguimiento de indicadores
operativos y brindar soporte a la gestión de los demás procesos del Área Técnica</t>
  </si>
  <si>
    <t>DO-94 DO-95 Proveer, de manera autónoma e independiente, los servicios requeridos para desarrollar las actividades de estructuración operativa y estratégica de diseño de producción de procesos y proyectos relacionados con la preproducción, producción, postproducción y circulación de contenidos infantiles en las diferentes plataformas de Canal Capital y eureka, incluyendo los proyectos para la resolución del plan de inversión 2024 del Fondo Único de Tecnologías de la Información y las Comunicaciones (FUTIC).</t>
  </si>
  <si>
    <t>DO-101 DO-93 Proveer, de manera autónoma e independiente, los servicios requeridos para realizar la producción de contenidos para los proyectos de las diferentes plataformas de Canal Capital, incluidos los proyectos para la resolución del plan de inversión 2024 del Fondo Único de Tecnologías de la Información y las Comunicaciones (FUTIC).</t>
  </si>
  <si>
    <t xml:space="preserve">DO-97 DO-99 Proveer, de manera autónoma e independiente, los servicios profesionales requeridos para llevar a cabo el diseño y ejecución de la estrategia de participación de audiencias infantiles para Eureka y Capital en todas sus plataformas, incluidos los proyectos para la resolución del plan de inversión 2024 del Fondo Único de Tecnologías de la Información y las Comunicaciones (FUTIC) </t>
  </si>
  <si>
    <t>PL-3 Proveer de manera independiente los servicios profesionales requeridos para gestionar la implementación y seguimiento de acciones de participación ciudadana, innovación pública, gestión del conocimiento y rendición de cuentas en el marco del fortalecimiento y la sostenibilidad al Modelo Integrado de Planeación y Gestión- MIPG al interior de la entidad, y bajo el direccionamiento estratégico establecido, así como apoyar en lo requerido las gestiones necesarias para la participación de Canal Capital en las políticas públicas del Distrito.</t>
  </si>
  <si>
    <t>PL-1 Proveer, de manera autónoma e independiente, los servicios profesionales para apoyar las gestiones requeridas en la formulación, revisión, actualización y seguimiento a los proyectos de inversión de la entidad, para el fortalecimiento y la sostenibilidad al Modelo Integrado de Planeación y Gestión- MIPG, el apoyo en la gestión presupuestal y la planeación institucional, en el marco del direccionamiento estratégico y la gestión de riesgos.</t>
  </si>
  <si>
    <t>DO-132 DO-133 Proveer, de manera autónoma e independiente, los servicios profesionales requeridos para apoyar en las actividades de gestión y seguimiento en las producciones de contenidos para el área de Cultura, Ciudadanía y Educación y diferentes programas de Canal Capital, incluidos los proyectos para la resolución del plan de inversión 2024 del Fondo Único de Tecnologías de la Información y las Comunicaciones (FUTIC).</t>
  </si>
  <si>
    <t>DO-96 DO-98 Proveer, de manera autónoma e independiente, los servicios requeridos para desarrollar las actividades de estructuración creativa y estratégica de diseño de producción de contenidos infantiles para los proyectos de las diferentes plataformas de Canal Capital y eureka, incluyendo los proyectos para la resolución del plan de inversión 2024 del Fondo Único de Tecnologías de la Información y las Comunicaciones (FUTIC).</t>
  </si>
  <si>
    <t>DO-91 DO-106 Proveer, de manera autónoma e independiente, los servicios profesionales requeridos para organizar y estructurar la orientación editorial y estratégica de diseño, desarrollo producción y circulación de contenidos de Ciudadanía Cultura e Infancia y del canal infantil eureka en el marco de los proyectos de Canal Capital, incluidos los proyectos para la resolución del plan de inversión 2024 del Fondo Único de Tecnologías de la Información y las Comunicaciones (FUTIC). ALCANCE DEL OBJETO: N/A</t>
  </si>
  <si>
    <t>DO-86 DO-87 Proveer bajo la modalidad de administración delegada, los bienes y servicios de administración de recursos financieros, logísticos, técnicos y humanos que se requieran para la preproducción, producción, posproducción, circulación y servicios conexos de las producciones audiovisuales para todas las plataformas de Canal Capital, incluyendo los proyectos del Plan de inversión de 2024 del Fondo Único de Tecnologías de la Información y las Comunicaciones (FUTIC).</t>
  </si>
  <si>
    <t>SF-3 Proveer, de manera autónoma e independiente, los servicios profesionales requeridos para llevar a cabo las actividades contables y aquellas relacionadas, requeridas por la Subdirección Financiera de Canal Capital.</t>
  </si>
  <si>
    <t>PL-5 Proveer, de manera autónoma e independiente, los servicios profesionales requeridos para la gestión, seguimiento y reportes de los recursos asignados en la vigencia para los proyectos de inversión por el Fondo Único de TIC y el Ministerio de las TIC, así como para apoyar actividades relacionadas con el Modelo Integrado de Planeación y Gestión MIPG de Canal Capita</t>
  </si>
  <si>
    <t>PE-11 Proveer, de manera autónoma e independiente los servicios profesionales requeridos para ejecutar estrategias y actividades relativas a los servicios que presta Canal Capital dentro del mercado en el cual se mueve el negocio institucional.</t>
  </si>
  <si>
    <t>PE-10 Proveer, de manera autónoma e independiente, los servicios profesionales de apoyo administrativo y financiero para la gestión, seguimiento, finalización y liquidación de contratos, así como indicadores e informes financieros de la Gerencia General y proyectos estratégicos de Canal Capital. ALCANCE DEL OBJETO: Cuando aplique o N/A</t>
  </si>
  <si>
    <t>PE-3 Proveer, de manera autónoma e independiente, los servicios necesarios para la producción de acciones tácticas de la línea de proyectos estratégicos de Canal Capital</t>
  </si>
  <si>
    <t>PE-9 Proveer de manera autónoma e independiente, servicios profesionales de producción ejecutiva de proyectos estratégicos, ventas y mercadeo de los bienes y servicios ofertados por Canal Capital. ALCANCE DEL OBJETO: Cuando aplique o N/A</t>
  </si>
  <si>
    <t>PE-7 Proveer, de manera autónoma e independiente, servicios de soporte administrativo y financiero para las líneas de proyectos estratégicos, ventas y mercadeo de Canal Capital. ALCANCE DEL OBJETO: Cuando aplique o N/A</t>
  </si>
  <si>
    <t>PE-2 Proveer, de manera autónoma e independiente, los servicios profesionales para llevar a cabo el diseño creativo de proyectos de comunicación pública y la producción ejecutiva de los mismos. ALCANCE DEL OBJETO: Cuando aplique o N/A</t>
  </si>
  <si>
    <t>PE-5 Proveer de manera autónoma e independiente, los servicios requeridos para apoyar la planeación, coordinación, producción, administrativa y financiera del área de ventas y mercadeo y de los proyectos estratégicos de Canal Capital.</t>
  </si>
  <si>
    <t>PE-4 Proveer, de manera autónoma e independiente, los servicios profesionales para llevar a cabo, las actividades comerciales y de la producción ejecutiva de proyectos estratégicos. ALCANCE DEL OBJETO: Cuando aplique o N/A</t>
  </si>
  <si>
    <t>PL-2 Proveer, de manera autónoma e independiente, los servicios profesionales requeridos para apoyar el fortalecimiento y la sostenibilidad del Modelo Integrado de Planeación y Gestión- MIPG de la entidad, la gestión institucional de riesgos, la promoción de la transparencia lucha contra la corrupción, el Plan Institucional de Gestión Ambiental - PIGA del Canal y el relacionamiento con la Oficina de Control Interno y la subdirección administrativa. ALCANCE DEL OBJETO: N/A</t>
  </si>
  <si>
    <t>SA-51 SA-52 SA-53 Contratar una (1) empresa de servicios temporales para el suministro y administración especializada de personal en misión en el marco de los proyectos financiados por el Fondo Único de Tecnologías de la Información y las Comunicaciones (FUTIC), incluyendo el Plan de Inversión 2024 y demás necesidades de Canal Capital.</t>
  </si>
  <si>
    <t>SG-22 Proveer, de manera autónoma e independiente, sus servicios de apoyo para el acompañamiento a la Oficina de Control Disciplinario Interno, en actividades de carácter administrativo.</t>
  </si>
  <si>
    <t>PE-8 Proveer, de manera autónoma e independiente, los servicios jurídicos especializados requeridos para las actividades del área de Proyectos Estratégicos o como llegare a denominarse, así como para los demás asuntos legales relacionados con la Secretaría General de Canal Capital.</t>
  </si>
  <si>
    <t>DO-88 DO-89 Prestar el servicio público de transporte terrestre automotor especial para los traslados de equipos y personal en el perímetro de Bogotá DC y otros destinos, para el cumplimiento de las actividades de Canal Capital, incluyendo los proyectos del Plan de inversión de 2024 del Fondo Único de Tecnologías de la Información y las Comunicaciones (FUTIC).</t>
  </si>
  <si>
    <t>PE-6 Proveer de manera autónoma e independiente, servicios profesionales, para asesorar y apoyar la gestión, planeación y ejecución de servicios de medios ATL asociados al proyecto de venta de bienes y servicios que oferta Canal Capital.</t>
  </si>
  <si>
    <t>DO-80 Proveer, de manera autónoma e independiente, sus servicios para apoyar
las actividades de generación del playlist de eureka.
ALCANCE DEL OBJETO: Cuando aplique o N/A</t>
  </si>
  <si>
    <t>DO-107 DO-123 Proveer, de manera autónoma e independiente, los servicios profesionales requeridos para la realización de contenido periodístico para el Proyecto periodístico convergente de Canal Capital, incluyendo los proyectos del Plan de inversión de 2024 del Fondo Único de Tecnologías de la Información y las Comunicaciones (FUTIC).</t>
  </si>
  <si>
    <t>DO-128 DO-129 Proveer, de manera autónoma e independiente, los servicios profesionales para el seguimiento de la producción de la emisión al aire del Proyecto Periodístico convergente de Canal Capital, incluyendo los proyectos del Plan de inversión de 2024 del Fondo Único de Tecnologías de la Información y las Comunicaciones (FUTIC). ALCANCE DEL OBJETO: N/A</t>
  </si>
  <si>
    <t>COM-6 Proveer, de manera autónoma e independiente, sus servicios de apoyo a la gestión para la planeación y ejecución de las actividades administrativas, asistenciales y operativas del área de Marca y Comunicaciones de Capital Sistema de Comunicación Pública.</t>
  </si>
  <si>
    <t>DO-111 DO-130 Proveer, de manera autónoma e independiente, los servicios profesionales requeridos para la realización de contenido periodístico para el Proyecto periodístico convergente de Canal Capital, incluyendo los proyectos del Plan de inversión de 2024 del Fondo Único de Tecnologías de la Información y las Comunicaciones (FUTIC). ALCANCE DEL OBJETO: N/A</t>
  </si>
  <si>
    <t>DO-134-135 Proveer, de manera autónoma e independiente, sus servicios para llevar a cabo la construcción, distribución, programación y diseño estratégico de los contenidos digitales en las redes sociales de Canal Capital, incluyendo los proyectos del Plan de inversión 2024 del Fondo Único de Tecnologías de la Información y las Comunicaciones (FUTIC). ALCANCE DEL OBJETO: N/A</t>
  </si>
  <si>
    <t>DO-102 Suministrar dos (2) enlaces de fibra óptica y los equipos necesarios para el transporte de cuatro (4) señales de audio y video HD desde las instalaciones de Canal Capital hasta las instalaciones de RTVC.</t>
  </si>
  <si>
    <t>DO-139 DO-140 Proveer, de manera autónoma e independiente, servicios profesionales de diseño gráfico y multimedia de las piezas digitales y convergentes de Eureka y la franja infantil de Capital en todas sus plataformas, incluyendo los proyectos del Plan de inversión 2024 del Fondo Único de Tecnologías de la Información y las Comunicaciones (FUTIC).</t>
  </si>
  <si>
    <t>DO-105 Proveer, de manera autónoma e independiente, los servicios profesionales para garantizar la operación, los montajes y el soporte técnico en la operación de las unidades móviles, para la producción de contenidos tanto en exteriores como en las instalaciones de Canal Capital</t>
  </si>
  <si>
    <t>DO-118 Proveer, de manera autónoma e independiente, los servicios profesionales requeridos para la edición y/o postproducción del componente sonoro del proyecto periodístico convergente de los proyectos del Plan de inversión de 2024 del Fondo Único de Tecnologías de la Información y las Comunicaciones (FUTIC).</t>
  </si>
  <si>
    <t>DO-116 DO-127 Proveer, de manera autónoma e independiente, los servicios profesionales requeridos para realizar la producción de los contenidos y componentes digitales del proyecto periodístico convergente de Canal Capital, incluyendo los proyectos del Plan de inversión de 2024 del Fondo Único de Tecnologías de la Información y las Comunicaciones (FUTIC).</t>
  </si>
  <si>
    <t>DO-136-137 Proveer, de manera autónoma e independiente, sus servicios para llevar a cabo la construcción, distribución, programación y diseño estratégico de los contenidos digitales en las redes sociales de Canal Capital, incluyendo los proyectos del Plan de inversión 2024 del Fondo Único de Tecnologías de la Información y las Comunicaciones (FUTIC). ALCANCE DEL OBJETO: N/A</t>
  </si>
  <si>
    <t>DO-109 DO-124 Proveer, de manera autónoma e independiente, los servicios profesionales requeridos para la realización de contenido periodístico para el Proyecto periodístico convergente de Canal Capital, incluyendo los proyectos del Plan de inversión de 2024 del Fondo Único de Tecnologías de la Información y las Comunicaciones (FUTIC).</t>
  </si>
  <si>
    <t>DO-122 Proveer, de manera autónoma e independiente, los servicios profesionales requeridos para la realización de contenido periodístico para el Proyecto periodístico convergente de los proyectos del Plan de inversión de 2024 del Fondo Único de Tecnologías de la Información y las Comunicaciones (FUTIC)</t>
  </si>
  <si>
    <t>DO-113 DO-131 Proveer, de manera autónoma e independiente, los servicios profesionales requeridos para la realización de contenido periodístico para el Proyecto periodístico convergente de Canal Capital, incluyendo los proyectos del Plan de inversión de 2024 del Fondo Único de Tecnologías de la Información y las Comunicaciones (FUTIC), en cumplimiento de la sentencia de la Sala Primera de Revisión de la Corte constitucional del 7 de marzo de 2017, radicado 2016-00057.</t>
  </si>
  <si>
    <t>COM-14 Proveer, de manera autónoma e independiente, sus servicios para la gestión, articulación entre las áreas misionales y promoción de los proyectos y contenidos del Sistema Capital.</t>
  </si>
  <si>
    <t>DO-141 Proveer, de manera autónoma e independiente, los servicios de apoyo en la organización logística de las transmisiones de eventos culturales, deportivos y académicos, producciones y programas de Canal Capital.</t>
  </si>
  <si>
    <t>SA-24 Proveer, de manera autónoma e independiente, sus servicios profesionales para apoyar el sistema Interno de Gestión Documental y Archivo -SIGA.</t>
  </si>
  <si>
    <t>DO-146 Proveer, de manera autónoma e independiente, sus servicios para apoyar las actividades de recuperación de archivo de la memoria de Capital.</t>
  </si>
  <si>
    <t>COM-10 Proveer, de manera autónoma e independiente, los servicios requeridos para orientar y consolidar al equipo creativo In House de eureka tu canal, para el desarrollo conceptual y estratégico, la redacción de copies y/o textos de las campañas sombrilla y estructurar los lineamientos creativos para la producción de piezas y la promoción y el posicionamiento de la franja infantil del Sistema Capital en todas sus plataformas.</t>
  </si>
  <si>
    <t>COM-11 Proveer, de manera autónoma e independiente los servicios profesionales requeridos para orientar y consolidar el equipo de Audiencias de Capital, para realizar las actividades relacionadas con la automatización de los datos y llevar a cabo el acompañamiento, análisis y seguimiento de medición de indicadores en los diversos medios de emisión de Capital y la administración de la estrategia de Inbound marketing del Sistema.</t>
  </si>
  <si>
    <t>COM-8 Proveer, de manera autónoma e independiente, los servicios requeridos para gestionar y realizar la logística de las acciones de presencia y posicionamiento de la marca Capital y sus submarcas, asociadas a la gestión de las alianzas estratégicas y/o comerciales y comunicaciones internas del Sistema Capital.</t>
  </si>
  <si>
    <t>COM-15 Proveer, de manera autónoma e independiente, los servicios requeridos para realizar las actividades de diseño gráfico y animación de piezas fijas y audiovisuales de tipo convergente y promocional para las diferentes producciones, coproducciones, eventos especiales, convenios, transmisiones y tejido institucional para las distintas plataformas de Canal Capital. A</t>
  </si>
  <si>
    <t>SG-13 Proveer, de manera autónoma e independiente, los servicios profesionales requeridos para el desarrollo de actividades asociadas a la organización administrativa y gestión jurídica de Canal Capital</t>
  </si>
  <si>
    <t>COM-13 Proveer, de manera autónoma e independiente, los servicios requeridos para realizar las actividades de edición conceptual, posproducción de videos, diseño gráfico y colorización de piezas promocionales y microcontenidos producidos para la franja infantil de Capital y Eureka en todas sus plataformas.</t>
  </si>
  <si>
    <t>COM-16 Proveer, de manera autónoma e independiente, los servicios requeridos para realizar las actividades de edición y postproducción de las piezas audiovisuales y sonoras convergentes y promocionales para las diferentes producciones, coproducciones, eventos especiales, convenios, transmisiones y tejido institucional en las distintas plataformas de Canal Capital.</t>
  </si>
  <si>
    <t>DO-148-149 Proveer, de manera autónoma e independiente, los servicios de apoyo requeridos para realizar la gestión de contenidos digitales en la página web de Canal Capital y sus redes sociales, incluyendo los proyectos del Plan de inversión 2024 del Fondo Único de Tecnologías de la Información y las Comunicaciones (FUTIC)</t>
  </si>
  <si>
    <t>CI-4 Proveer, de manera autónoma e independiente, los servicios jurídicos profesionales requeridos por la Oficina de Control Interno para adelantar las actividades propias de la Oficina.</t>
  </si>
  <si>
    <t xml:space="preserve">DO-150-151 Proveer, de manera autónoma e independiente, los servicios
requeridos para las actividades de preproducción, producción, realización y posproducción de material
audiovisual para las necesidades digitales de Canal Capital y sus canales de distribución, incluyendo los
proyectos del Plan de inversión 2024 del Fondo Único de Tecnologías de la Información y las
Comunicaciones (FUTIC).
</t>
  </si>
  <si>
    <t>COM-12 Proveer, de manera autónoma e independiente, los servicios requeridos para orientar y consolidar al equipo creativo In House de Capital, para llevar a cabo las actividades de diseño de producción y ejecución de estrategias de promoción y divulgación ATL y BTL para las diferentes producciones, coproducciones, eventos especiales, tejido institucional, alianzas y proyectos estratégicos y transmisiones de Capital en todas sus plataformas.</t>
  </si>
  <si>
    <t>CI-5 Proveer, de manera autónoma e independiente, los servicios profesionales en la Oficina de Control Interno, para apoyar la ejecución del Plan Anual de Auditoría en desarrollo de las evaluaciones, seguimientos y demás actividades asignadas. ALCANCE DEL OBJETO: N/A</t>
  </si>
  <si>
    <t>COM-1 Proveer, de manera autónoma e independiente, los servicios requeridos para realizar las actividades de diseño gráfico y animación de piezas fijas y audiovisuales de tipo convergente y promocional para las diferentes producciones, coproducciones, eventos especiales, convenios, transmisiones y tejido institucional para las distintas plataformas de Canal Capital.</t>
  </si>
  <si>
    <t>CI-2 Proveer, de manera autónoma e independiente, los servicios profesionales en la Oficina de Control Interno ejecutando las actividades asignadas en el Plan Anual de Auditoría aprobado por el Comité Institucional de Coordinación de Control Interno para la vigencia.</t>
  </si>
  <si>
    <t>DO-144 DO-145 Proveer, de manera autónoma e independiente, los servicios requeridos para realizar la producción general de la estrategia promocional, de participación, programación y circulación digital para Eureka y Capital en todas sus plataformas, incluidos los proyectos para la resolución del plan de inversión 2024 del Fondo Único de Tecnologías de la Información y las Comunicaciones (FUTIC)</t>
  </si>
  <si>
    <t>DO-73 ACINPRO faculta y autoriza a Canal Capital a utilizar efectivamente o tener la posibilidad de realizar, durante la vigencia de este contrato, la ejecución pública o radiodifusión de los fonogramas, las interpretaciones artísticas o ejecuciones pertenecientes únicamente a sus afiliados de ACINPRO regido, además de lo dispuesto por las Leyes 23 de 1982 y 44 de 1993 y la autorización de la comunicación pública de la música, a través del canal principal y secundario, y del simulcasting del canal en las url ttps://www.canalcapital.gov.co/content/canal-
capital-vivo y https://www.canalcapital.gov.co/en-vivo-eureka y las páginas asociadas a la reproducción 
de la señal del canal, de conformidad con lo dispuesto en el Capítulo X de la Decisión Andina 351 de 1993.</t>
  </si>
  <si>
    <t>DO-77 Mediante el presente contrato, ACTORES S.C.G. y CANAL CAPITAL establecen las condiciones generales que han de presidir la efectividad de la tarifa general de ACTORES S.C.G. por el derecho de remuneración previsto en el artículo 168 de la Ley 23 de 1982, modificado por el artículo 1o de la Ley 1403 de 2010, por los actos de comunicación pública que realiza CANAL CAPITAL. Como contraprestación, CANAL CAPITAL deberá pagar las sumas descritas en la Cláusula Séptima, en las condiciones que allí se establecen.</t>
  </si>
  <si>
    <t>DO-76- Mediante el presente contrato, Las Partes establecen la tarifa
de remuneración prevista en el artículo 98 de la Ley 23 de 1982, modificado por el artículo 1o de
la Ley 1835 de 2017 “Ley Pepe Sánchez”, que pagará CAPITAL durante la duración del presente
contrato por los actos de comunicación pública, puesta a disposición y alquiler comercial al público
que realice CAPITAL del repertorio de DASC en cualquiera de sus medios.</t>
  </si>
  <si>
    <t>COM-18 Proveer, de manera autónoma e independiente, los servicios requeridos para realizar la recolección, el tratamiento, la interpretación y el seguimiento de las audiencias en pantallas digitales, así como apoyar los procesos de análisis del proyecto Datos con propósito y otros indicadores de impacto de los contenidos de Capital en los diversos medios de emisión.</t>
  </si>
  <si>
    <t>SA-60 Proveer sus servicios de manera autónoma e independiente para realizar apoyo en las actividades técnico-archivísticas para el proceso de gestión documental y el sistema Interno de Gestión Documental y Archivo -SIGA.</t>
  </si>
  <si>
    <t>SA-49 Proveer los servicios de mensajería de documentos y elementos menores que Canal Capital requiera trasladar a nivel urbano o nacional.</t>
  </si>
  <si>
    <t>COM-17 Proveer, de manera autónoma e independiente, los servicios para realizar la identidad de marca y manual de marca del canal Eureka, como también el diseño gráfico, ilustración y producción de piezas gráficas de acuerdo con las estrategias y campañas de programación, promoción, participación y circulación digital creadas para Eureka y Capital en todas sus plataformas.</t>
  </si>
  <si>
    <t>DO-155 Proveer de manera autónoma e independiente, los servicios de asistencia y soporte técnico en las diferentes actividades de producción, postproducción y emisión que requiera el área técnica de Canal Capital</t>
  </si>
  <si>
    <t>COM-25 Proveer, de manera autónoma e independiente, sus servicios profesionales para realizar, en el marco del plan y la estrategia de comunicaciones, el diseño y diagramación de piezas gráficas, presentaciones, boletines y demás publicaciones del área de Marca y Comunicaciones de Capital Sistema de Comunicación Pública.</t>
  </si>
  <si>
    <t>COM-23 Proveer, de manera autónoma e independiente, los servicios para
realizar la implementación y seguimiento de la Estrategia de Comunicación Interna contemplada en el
Plan de Comunicaciones de Capital Sistema de Comunicación Pública.</t>
  </si>
  <si>
    <t>CI-1 Proveer de manera autónoma e independiente, los servicios profesionales
requeridos por la Oficina de Control Interno para apoyar y acompañar la realización de las actividades
definidas en el Plan Anual de Auditorías aprobado.</t>
  </si>
  <si>
    <t>DO-157 DO-158 Proveer, de manera autónoma e independiente, sus servicios
para la investigación de los contenidos y piezas audiovisuales que se generen para programación,
promoción, participación y circulación digital para eureka y la franja infantil de Capital en todas sus
plataformas, incluidos los proyectos para la resolución del plan de inversión 2024 del Fondo Único de
Tecnologías de la Información y las Comunicaciones (FUTIC).</t>
  </si>
  <si>
    <t>DO- 75 Mediante el presente contrato, Las Partes establecen la tarifa de remuneración prevista en el artículo 98 de la Ley 23 de 1982, modificado por el artículo 1o de la Ley 1835 de 2017 “Ley Pepe Sánchez”, que pagará CAPITAL durante la duración del presente contrato por los actos de comunicación pública, puesta a disposición y alquiler comercial al público que realice CAPITAL del  repertorio de REDES SGC en cualquiera de sus medios.</t>
  </si>
  <si>
    <t>SA-54 Prestar los servicios de mantenimiento preventivo y correctivo de la infraestructura TI de Canal Capital.</t>
  </si>
  <si>
    <t>DO-78 El presente contrato tiene por objeto conceder una autorización no exclusiva a la LICENCIATARIA para la fijación de obras musicales del repertorio de LAS LICENCIANTES, en los términos descritos en el presente contrato, para la inclusión de las obras musicales del repertorio en la modalidad de uso incidental en las producciones audiovisuales realizadas por la LICENCIATARIA o por un tercero y de las cuales LAS LICENCIANTES sean titulares de derechos patrimoniales de autor y sean transmitidas a través de la señal del Canal, así como cuando se fijen en ciertas plataformas digitales oficiales. Quedan expresamente excluidas de esta autorización las utilizaciones de obras musicales como tema de presentación de la obra audiovisual (cabezote), introducción a cada capítulo e introducción y salida de cortes a mensajes comerciales. En estos casos, LA LICENCIATARIA deberá solicitar la respectiva autorización especial, que estará sujeta a las condiciones y tarifas de LA LICENCIANTE.</t>
  </si>
  <si>
    <t>DO-158 Proveer, de manera autónoma e independiente, sus servicios profesionales para realizar la producción de contenidos de las transmisiones culturales y deportivas y seguimiento del proyecto de opinión de los proyectos del Plan de inversión de 2024 del Fondo Único de Tecnologías de la Información y las Comunicaciones (FUTIC).</t>
  </si>
  <si>
    <t>DO-170 Proveer, de manera autónoma e independiente, sus servicios para llevar a cabo el apoyo a la gestión y el seguimiento de la logística, producción de campo, actividades administrativas y otras actividades relacionadas con los procesos de producción del área Digital de Canal Capital incluyendo los proyectos del Plan de inversión 2024 del Fondo Único de Tecnologías de la Información y las Comunicaciones (FUTIC).</t>
  </si>
  <si>
    <t>DO-180-182 Proveer, de manera autónoma e independiente, los servicios requeridos para estructurar y desarrollar la estrategia convergente en plataformas digitales del Canal Capital incluidos los proyectos del Plan de inversión y los Proyectos adicionales 2024 del Fondo único de Tecnologías de la Información y las Comunicaciones (FUTIC).</t>
  </si>
  <si>
    <t>DO-159 Proveer, de manera autónoma e independiente, los servicios de asistencia administrativa para el área de Producción del Canal Capital.</t>
  </si>
  <si>
    <t>DO-164 Proveer, de manera autónoma e independiente, los servicios requeridos para llevar a cabo el análisis y optimización de audiencias y de distribución de los contenidos digitales asociados a los proyectos y contenidos de Canal Capital, incluyendo los proyectos del Plan de inversión 2024 del Fondo Único de Tecnologías de la Información y las Comunicaciones (FUTIC).</t>
  </si>
  <si>
    <t>DO-169 Proveer, de manera autónoma e independiente, sus servicios para llevar a cabo la construcción, distribución, programación y diseño estratégico de los contenidos digitales en las redes sociales de Canal Capital, incluyendo los proyectos del Plan de inversión 2024 del Fondo Único de Tecnologías de la Información y las Comunicaciones (FUTIC).</t>
  </si>
  <si>
    <t>DO-153 Proveer, de manera autónoma e independiente, los servicios profesionales de Ingeniería sobre la infraestructura técnica de televisión y la asociada a las Tecnologías de la Información para la producción, postproducción y emisión, en la realización y difusión de contenidos de Canal Capital.</t>
  </si>
  <si>
    <t>DO-174 DO-175 Proveer, de manera autónoma e independiente, los servicios requeridos para apoyar las actividades de soporte administrativo del equipo digital de Canal Capital, incluyendo los proyectos del Plan de inversión 2024 del Fondo Único de Tecnologías de la Información y las Comunicaciones (FUTIC).</t>
  </si>
  <si>
    <t>DO- 160 DO-161 Proveer, de manera autónoma e independiente, los servicios para el diseño, realización, presentación y edición de contenidos audiovisuales para la estrategia digital de eureka y la franja infantil de Capital en todas sus plataformas, incluyendo los proyectos del Plan de inversión 2024 del Fondo Único de Tecnologías de la Información y las Comunicaciones (FUTIC).</t>
  </si>
  <si>
    <t>DO-74 SAYCO otorga al USUARIO licencia de carácter general, de uso temporal, no exclusiva y onerosa de las obras musicales que hacen parte del catálogo que SAYCO representa y/o administra en las diferentes modalidades de comunicación pública en el territorio colombiano dentro de la programación dispuesta en la parrilla del canal regional, a través de medios análogos y/o plataformas digitales propias.</t>
  </si>
  <si>
    <t>SF-13 Proveer, de manera autónoma e independiente, los servicios profesionales requeridos para apoyar la revisión y trámite de las cuentas de cobro de proveedores, así como los demás procesos financieros requeridos por la Subdirección financiera de Canal Capital.</t>
  </si>
  <si>
    <t>SF-12 Proveer, de manera autónoma e independiente, los servicios requeridos para apoyar las actividades de todos los procedimientos contables, el seguimiento a los planes de mejoramiento, la revisión y actualización de los procesos, procedimientos, políticas e instructivos, entre otros, de la Subdirección Financiera de Canal Capital.</t>
  </si>
  <si>
    <t>DO-184 Proveer, de manera autónoma e independiente, los servicios profesionales requeridos para realizar la recolección, interpretación y seguimiento de las mediciones de audiencias en señal abierta y TDT, así como apoyar los desarrollos relacionados con indicadores de impacto de los contenidos de Capital en las diversas plataformas.</t>
  </si>
  <si>
    <t>DO-104 Suministro de combustible para el abastecimiento de los vehículos, plantas eléctricas y demás equipos propiedad de Canal Capital, para su óptimo funcionamiento</t>
  </si>
  <si>
    <t>SA-68 Contratar el suministro de insumos y servicios para la seguridad Industrial y Salud en el trabajo de conformidad con las especificaciones establecidas por Canal Capital.</t>
  </si>
  <si>
    <t>DO-188 Proveer, de manera autónoma e independiente, los servicios profesionales requeridos para asesorar la organización y estructuración de la línea editorial y estratégica de diseño, así como asesorar la concepción de los modelos desarrollo, producción y circulación de contenidos de los proyectos audiovisuales definidos por la Gerencia General.</t>
  </si>
  <si>
    <t>SF-14 Proveer, de manera autónoma e independiente, los servicios requeridos</t>
  </si>
  <si>
    <t>DO-186-187 Proveer, de manera autónoma e independiente, los servicios requeridos para desarrollar las actividades de investigación y escritura de los contenidos web y el manejo de las redes sociales de eureka y la franja infantil de Capital en todas sus plataformas, incluyendo los proyectos del Plan de inversión 2024 del Fondo Único de Tecnologías de la Información y las Comunicaciones (FUTIC).</t>
  </si>
  <si>
    <t>DO-202 Proveer, de manera autónoma e independiente, los servicios jurídicos profesionales requeridos para asesorar a la Dirección Operativa en los asuntos contractuales y legales de la dependencia.</t>
  </si>
  <si>
    <t>PE-14 Proveer, de manera autónoma e independiente, los servicios requeridos para organizar, estructurar y ejecutar el diseño y desarrollo de los proyectos y acciones requeridas por la gerencia de Canal Capital.</t>
  </si>
  <si>
    <t>DO-191 Proveer, de manera autónoma e independiente, sus servicios para llevar a cabo la producción técnica en la realización de contenidos audiovisuales en exteriores. A</t>
  </si>
  <si>
    <t>SA-102 Proveer, de manera autónoma e independiente, los servicios requeridos para el apoyo en el desarrollo y documentación técnica del software ERP de Canal Capital.</t>
  </si>
  <si>
    <t>DO-209 DO-210 Proveer, de manera autónoma e independiente, los servicios profesionales requeridos para adelantar la gestión y el seguimiento de los procesos y proyectos del equipo Digital de Canal Capital, incluyendo los proyectos del Plan de inversión financiados a través de la resolución 076 de 2024 del Fondo Único de Tecnologías de la Información y las Comunicaciones (FUTIC)</t>
  </si>
  <si>
    <t>SF-16 Proveer, de manera autónoma e independiente, los servicios profesionales requeridos para apoyar los procesos contables y tesorales de la subdirección financiera, en materia de clasificación, consolidación y reporte de información a organismos fiscalizadores.</t>
  </si>
  <si>
    <t>GER-6 Proveer, de manera autónoma e independiente, los servicios profesionales
especializados para asesorar y acompañar a la Alta Dirección de Canal Capital en el fortalecimiento de la
gestión administrativa y financiera de la Gerencia.</t>
  </si>
  <si>
    <t>DO-194 DO-195 PE-15 Prestar los servicios de transporte de carga para las escenografías, mobiliario y equipos técnicos de Canal Capital, incluyendo las producciones audiovisuales propias y proyectos a realizar en el marco de contratos, convenios o coproducciones que realice Canal Capital, incluidos los proyectos del plan de inversión financiados a través de la reso</t>
  </si>
  <si>
    <t xml:space="preserve">DO-212 Prestar el servicio de mantenimiento preventivo y correctivo, incluida la mano de obra y el suministro de materiales, insumos, repuestos nuevos y originales, así como, atención
de urgencias, para el sistema de Plantas Eléctricas, UPS y Aires Acondicionados propiedad de Canal Capital. </t>
  </si>
  <si>
    <t>DO- 220 -221 Proveer, de manera autónoma e independiente, los servicios requeridos para realizar el diseño gráfico para las plataformas digitales de Canal Capital, incluyendo los proyectos del Plan de inversión financiados a través de la resolución 076 de 2024 del Fondo Único de Tecnologías de la Información y las comunicaciones (FUTIC).</t>
  </si>
  <si>
    <t>DO-222 223 Proveer, de manera autónoma e independiente, los servicios de apoyo requeridos para realizar la gestión de contenidos digitales en la página web de Canal Capital y sus redes sociales y plataformas digitales, incluyendo los proyectos del Plan de inversión financiados a través de la resolución 076 de 2024 del Fondo Único de Tecnologías de la Información y las comunicaciones (FUTIC).</t>
  </si>
  <si>
    <t>DO-214 Proveer, de manera autónoma e independiente, los servicios requeridos
para llevar a cabo el soporte, mantenimiento, administración y gestión de bases de datos de los
ambientes de infraestructura y de los entornos de preproducción y producción de las plataformas web
de la entidad.</t>
  </si>
  <si>
    <t>SA-108 Proveer, de manera autónoma e independiente, sus servicios profesionales para la administración de la infraestructura física y lógica de red de Canal Capital y la prestación del soporte especializado a los servicios alojados en el centro de datos de la entidad.</t>
  </si>
  <si>
    <t>DO-211 Proveer, de manera autónoma e independiente, los servicios
profesionales requeridos para realizar la actividad de la Defensoría de las Audiencias, en cumplimiento a
lo establecido por la reglamentación vigente emitida por la CRC y manual de servicio a la ciudadanía de
Canal Capital, incluyendo los proyectos del Plan de inversión financiados a través de la resolución 076 de
2024 del Fondo Único de Tecnologías de la Información y las Comunicaciones (FUTIC).</t>
  </si>
  <si>
    <t>DO-199 Proveer, de manera autónoma e independiente, los servicios profesionales requeridos para realizar la actividad de investigación y producción de notas periodísticas para el programa del Defensor de las Audiencias de Canal Capital, incluyendo los proyectos del plan de inversión de la resolución 076 del 2024 del Fondo Único de Tecnologías de la Información y las Comunicaciones (FUTIC).</t>
  </si>
  <si>
    <t>DO-231 Proveer, de manera autónoma e independiente, sus servicios para apoyar la implementación de sistemas de acceso en los contenidos de la programación de Capital, para las personas con discapacidad auditiva.</t>
  </si>
  <si>
    <t>DO-238 Proveer, de manera autónoma e independiente, los servicios
profesionales de Ingeniería con el fin de aportar en el desarrollo, mejora, operación y funcionamiento
de toda la infraestructura técnica de televisión para la producción, post-producción, emisión y difusión
de contenidos multiplataforma de Canal Capital.</t>
  </si>
  <si>
    <t>DO-189 Prestar el servicio de soporte técnico especializado y mantenimiento
preventivo sobre el software y/o hardware, según aplique, de los siguientes equipos que componen la
infraestructura de emisión para sus componentes de archivo, trafico y playout: automatización de playlist,
video servidores, servidores de base de datos, servidor de gestión y librería audiovisual; todos ellos
propiedad de Canal Capital, de acuerdo con las especificaciones técnicas establecidas.</t>
  </si>
  <si>
    <t>DO-244 Proveer, de manera autónoma e independiente, los servicios de asistencia administrativa para la Dirección Operativa de Canal Capital.</t>
  </si>
  <si>
    <t>DO-245 Proveer, de manera autónoma e independiente, los servicios de locución, grabación y registro para las piezas promocionales de participación, las estrategias de las campañas sombrilla de canal eureka y los servicios requeridos en digital para la comunicación de la franja infantil de Capital y Eureka en todas sus plataformas.</t>
  </si>
  <si>
    <t>DO-239 Proveer, de manera autónoma e independiente, los servicios de apoyo administrativo y financiero para el Área Técnica de Canal Capital.</t>
  </si>
  <si>
    <t>DO-258 Proveer, de manera autónoma e independiente los servicios profesionales para realizar la producción estratégica de procesos transversales de la Dirección Operativa y de los contenidos asociados al plan de inversión 2024 de Canal Capital.</t>
  </si>
  <si>
    <t>DO-249 Proveer de manera autónoma e independiente, los servicios profesionales para el diseño y desarrollo de procesos de contratación, seguimiento a auditorías e indicadores de planeación requeridos para el área técnica del canal.</t>
  </si>
  <si>
    <t>DO-243 Proveer, de manera autónoma e independiente, los servicios de apoyo a la gestión administrativa del área de producción, para los proyectos de las diferentes plataformas de Canal Capital.</t>
  </si>
  <si>
    <t>SA-103 Proveer, de manera autónoma e independiente, servicios profesionales
para la administración, desarrollo y mantenimiento del software ERP de Canal Capital.</t>
  </si>
  <si>
    <t>DO-254 Proveer, de manera autónoma e independiente, los servicios profesionales requeridos para apoyar al área de producción en las actividades de gestión y seguimiento logístico requerido para los proyectos periodísticos de actualidad y las diferentes transmisiones y programas de los proyectos de Canal Capital.</t>
  </si>
  <si>
    <t>DO-237 Proveer, de manera autónoma e independiente, los servicios requeridos para el seguimiento y apoyo a la supervisión de los contratos de transporte y servicios requeridos para la producción audiovisual eventos, producciones y programas de Canal Capital, en todas sus dimensiones.</t>
  </si>
  <si>
    <t>GER-7 Proveer, de manera autónoma e independiente, los servicios profesionales especializados, requeridos para asesorar los procesos de diseño, ejecución, viabilización, seguimiento y evaluación de los planes, proyectos de desarrollo, gestión estratégica y políticas públicas sectoriales, en aras del fortalecimiento organizacional de Canal Capital.</t>
  </si>
  <si>
    <t>SA-61 Prestar sus servicios para desarrollar y ejecutar las actividades del Plan de bienestar e incentivos de Canal Capital para la vigencia 2024, según las especificaciones técnicas requeridas por Canal Capital.</t>
  </si>
  <si>
    <t>DO- 261 Proveer, de manera autónoma e independiente, los servicios
profesionales requeridos para disponer la estructuración y ejecución de la estrategia digital de eureka y
la franja infantil de Capital en todas sus plataformas, incluyendo los proyectos del Plan de inversión
financiados a través de la resolución 076 de 2024 del Fondo Único de Tecnologías de la Información y
las comunicaciones (FUTIC)</t>
  </si>
  <si>
    <t>PE-18 PE-83Prestar los servicios de adquisición y negociación de espacios publicitarios
en medios locales, regionales, alternativos, indígenas y/o nacionales, en medios convencionales y no
convencionales e integrados con estrategias multimedios y digitales en caso necesario, para atender los
requerimientos propios del canal y de los diferentes clientes de Canal Capital.</t>
  </si>
  <si>
    <t>DO-251 Proveer, de manera autónoma e independiente, los servicios para la
revisión, diagnóstico y apoyo en el laboratorio de Canal Capital, en el análisis, medición, reparación y
pruebas que garanticen el correcto funcionamiento de los equipos que sean entregados por las diferentes
áreas del Canal, definido como soporte Nivel 3.</t>
  </si>
  <si>
    <t>SA-140 Proveer, de manera autónoma e independiente, los servicios profesionales en psicología requeridos para la evaluación e intervención del clima laboral, el desarrollodel programa de riesgo psicosocial y salud mental de los servidores y colaboradores de Canal Capital.</t>
  </si>
  <si>
    <t>SF-17 Proveer, de manera autónoma e independiente los servicios requeridos
para el apoyo profesional al área de presupuesto de la Subdirección Financiera de Canal Capital.</t>
  </si>
  <si>
    <t>DO-253 Proveer, de manera autónoma e independiente, sus servicios para llevar
a cabo la implementación del sistema de acceso closed caption o subtitulación para la programación de
los canales Capital y eureka.</t>
  </si>
  <si>
    <t>DO-276 PE-017 Proveer, de manera autónoma e independiente, sus servicios profesionales para apoyar el diseño, implementación, ejecución y seguimiento de procesos, informes y actividades de Canal Capital, relacionadas con políticas y planes del área de planeación y auditorías de la oficina de control interno.</t>
  </si>
  <si>
    <t>DO-252 Proveer de manera autónoma e independiente sus servicios para llevar a cabo el apoyo al área de Tráfico y Archivo Audiovisual de Canal Capital.</t>
  </si>
  <si>
    <t>DO-262 DO-263 Proveer, de manera autónoma e independiente, los servicios de apoyo en la organización logística de las transmisiones de eventos culturales, deportivos y académicos, producciones y programas de Canal Capital, incluidos los proyectos del plan de inversión financiados a través de la resolución 076 del 2024 del Fondo Único de Tecnologías de la Información y las Comunicaciones (FUTIC).</t>
  </si>
  <si>
    <t>DO-264 proveer, de manera autónoma e independiente, los servicios requeridos para apoyar las actividades administrativas a cargo del área de Programación.</t>
  </si>
  <si>
    <t>DO-267 Proveer, de manera autónoma e independiente, los servicios requeridos
para el soporte, administración y nuevos desarrollos tecnológicos para las plataformas digitales de Canal
Capital y su página web.</t>
  </si>
  <si>
    <t>DO-283 DO-284 Proveer, de manera autónoma e independiente, los servicios profesionales requeridos para realizar la actividad de estructuración, diseño y orientación integral del desarrollo del proyecto periodístico de actualidad y especiales noticiosos de Canal Capital, incluyendo los proyectos financiados a través de la resolución 076 del 2024 del fondo único de las tecnologías de la información y las comunicaciones FUTIC.</t>
  </si>
  <si>
    <t>SA-106 Suministrar los elementos e insumos para equipos y periféricos de Canal Capital, con el fin de garantizar su correcto funcionamiento y desempeño, de conformidad con las especificaciones técnicas requeridas por la entidad.</t>
  </si>
  <si>
    <t>DO-289 Proveer, de manera autónoma e independiente, los servicios profesionales de Ingeniería para la administración, gestión, desarrollo, mejora, funcionamiento y operación de toda la infraestructura TI del área técnica utilizada para la producción, post-producción, emisión y distribución de contenidos audiovisuales multiplataforma de Canal Capital.</t>
  </si>
  <si>
    <t>DO-274 DO-275 Proveer de manera autónoma e independiente, los servicios requeridos para realizar las actividades de edición conceptual, graficación e ilustración de los micro contenidos y las piezas promocionales producidos para la franja infantil de Capital y Eureka en todas sus plataformas, incluyendo los proyectos del plan de inversión financiados a través de la resolución 076 de 2024 del Fondo Único de Tecnologías de la Información y las Comunicaciones (FUTIC).</t>
  </si>
  <si>
    <t>PE-29 Proveer los bienes y servicios requeridos para el desarrollo de acciones estratégicas de comunicación que surjan con ocasión del desarrollo del objeto social de Canal Capital ALCANCE DEL OBJETO: El objeto comprende la realización de actividades y prácticas no masivas de marketing, ATL Y TTL en la modalidad de bolsa de recursos, para la atención de las actividades y eventos requeridos por los clientes y necesidades de Capital. En virtud de lo anterior, el contratista deberá proporcionar los bienes y servicios de cualquiera, algunos y/o todos los elementos respecto de los contemplados en el ANEXO TÉCNICO, pero sin limitarse a ellos, de acuerdo con las necesidades y requerimientos que le sean solicitados por el CANAL CAPITAL</t>
  </si>
  <si>
    <t>DO-310 DO-311 Proveer bajo la modalidad de administración delegada, los bienes y servicios de administración de recursos financieros, logísticos, técnicos y humanos que se requieran para la preproducción, producción, posproducción, circulación, promoción y servicios conexos de las producciones audiovisuales para todas las plataformas de Canal Capital y Eureka, incluidos los proyectos del Plan de inversión financiados a través de la resolución 076 de 2024 del Fondo Único de Tecnologías de la Información y las Comunicaciones (FUTIC). ALCANCE DEL OBJETO: Bajo la modalidad de administración delegada, el contratista realizará la administración de recursos financieros y provisión de los servicios solicitados por CAPITAL para la preproducción, producción y posproducción de los proyectos audiovisuales que hacen parte de la programación de todas las plataformas, el cual asume, entre otras, las siguientes actividades: SERVICIOS TRANSPORTE: Servicios de transporte terrestre en Bogotá y Bogotá región tanto en su zona rural y urbana (Usme, Sumapaz, Soacha, Mosquera, Funza, Madrid, Chía, Cajicá, Cota, La Calera, Tenjo, Tabio, Sibaté, Zipaquirá y Facatativá Bojacá, Gachancipá, Tocancipá y Sopó), con ocasión del desarrollo de cualquiera de las fases de producción de un proyecto audiovisual o servicios conexos, que el contrato exclusivo de transporte que esté vigente en Capital no pueda prestar por disponibilidad, cobertura o especificidad del transporte requerido. GASTOS REEMBOLSABLES: Gastos enmarcados en las siguientes categorías, sobre el cual capital reconocerá un Fee de gestión de operación, cuyo porcentaje se definirá de acuerdo a la propuesta seleccionada. ● GASTOS DE ARTE: Gastos referidas a las compr</t>
  </si>
  <si>
    <t>DO-287 DO-288 Proveer, de manera autónoma e independiente, sus servicios profesionales para realizar la producción de contenidos de las transmisiones culturales y deportivas y seguimiento del proyecto de opinión, incluyendo los proyectos del plan de inversión de la resolución 076 del 2024 del Fondo Único de Tecnologías de la Información y las Comunicaciones (FUTIC).</t>
  </si>
  <si>
    <t>DO-296 Proveer, de manera autónoma e independiente, sus servicios para llevar a cabo el apoyo a la revisión de contenidos audiovisuales que se transmiten a través de las señales de televisión de Canal Capital.</t>
  </si>
  <si>
    <t>DO-268-269 Proveer, de manera autónoma e independiente, los servicios requeridos para llevar a cabo la gestión de la comunidad digital en la aplicación WhatsApp y apoyo a la estrategia digital de la franja infantil de Capital y eureka en todas sus plataformas, incluyendo los proyectos del Plan de inversión financiados a través de la resolución 076 de 2024 del Fondo Único de Tecnologías de la Información y las comunicaciones (FUTIC).</t>
  </si>
  <si>
    <t>DO-294 Proveer, de manera autónoma e independiente, los servicios
profesionales requeridos para realizar la producción y programación de contenidos para los proyectos
infantiles de las diferentes plataformas de Capital.</t>
  </si>
  <si>
    <t>DO-309 Proveer, de manera autónoma e independiente, los servicios profesionales requeridos para la estructuración y ejecución del plan de información editorial del proyecto periodístico convergente, incluyendo los proyectos del plan de inversión de la resolución 076 del 2024 del Fondo Único de Tecnologías de la Información y las Comunicaciones (FUTIC).</t>
  </si>
  <si>
    <t>DO-291 Proveer, de manera autónoma e independiente, sus servicios para apoyar las actividades de generación del playlist de eureka.</t>
  </si>
  <si>
    <t>DO-293 Proveer, de manera autónoma e independiente, los servicios profesionales requeridos para realizar la producción ejecutiva del área de Programación de Capital, de cara a asegurar la ejecución de los proyectos de los canales Capital y eureka con esta área.</t>
  </si>
  <si>
    <t>DO-299-300 Proveer de manera autónoma e independiente, sus servicios para realizar la inserción del sistema de acceso para población hipoacúsica -closed caption o subtitulaciónpara la programación de Canal Capital y su señal TDT, incluyendo los proyectos de la resolución 076 de 2024 del Fondo Único de Tecnologías de la Información y las Comunicaciones (FUTIC).</t>
  </si>
  <si>
    <t>SA-112 SA-114 SA-115 Contratar una (1) empresa de servicios temporales para el suministro y administración especializada de personal en misión en el marco de los proyectos financiados por el Fondo Único de Tecnologías de la Información y las Comunicaciones (FUTIC), incluyendo el Plan de Inversión 2024 y demás necesidades de Canal Capital.</t>
  </si>
  <si>
    <t>DO-303-306 Proveer, de manera autónoma e independiente, sus servicios para realizar transcripción y demás acciones necesarias para la implementación del sistema de acceso para población hipoacúsica -closed caption o subtitulación- para la programación de Canal Capital y su señal TDT, incluyendo los proyectos de la resolución 076 de 2024 del Fondo Único de Tecnologías de la Información y las Comunicaciones (FUTIC).</t>
  </si>
  <si>
    <t>SA-181 Proveer, de manera autónoma e independiente, sus servicios profesionales para el apoyo a la supervisión de los contratos con empresas de servicios temporales para el suministro y administración especializada de personal para Canal Capital.</t>
  </si>
  <si>
    <t>DO-304-305 Proveer, de manera autónoma e independiente, sus servicios para activar la plataforma destinada para la inclusión del sistema de acceso closed caption o subtitulación, para la programación los canales Capital y eureka, incluyendo los proyectos de la resolución 076 de 2024 del Fondo Único de Tecnologías de la Información y las Comunicaciones (FUTIC).</t>
  </si>
  <si>
    <t>DO-290 Proveer, de manera autónoma e independiente, sus servicios para llevar a cabo el alistamiento de material audiovisual para Canal Capital y la señal TDT.</t>
  </si>
  <si>
    <t>DO-312 Proveer, de manera autónoma e independiente, los servicios de asistencia administrativa para el área de Producción del plan de inversión de la resolución 076 del 2024 del Fondo Único de Tecnologías de la Información y las Comunicaciones (FUTIC).</t>
  </si>
  <si>
    <t>COM-31 Proveer, de manera autónoma e independiente, los servicios profesionales especializados requeridos para realizar el diseño, implementación y seguimiento de la estrategia de comunicación interna y externa, y asesorar y apoyar en la comunicación estratégica y free press de Canal Capital y sus marcas.</t>
  </si>
  <si>
    <t>DO-295 Proveer, de manera autónoma e independiente, sus servicios para llevar a cabo el control de calidad y alistamiento de contenidos de los canales de televisión de la entidad (Capital y eureka).</t>
  </si>
  <si>
    <t>SA-179 Proveer, de manera autónoma e independiente sus servicios
profesionales para llevar a cabo la planeación, implementación y mejora continua del Sistema de Gestión
de Seguridad y Salud en el Trabajo de Canal Capital, en el marco del Modelo Integrado de Planeación y
Gestión.</t>
  </si>
  <si>
    <t>DO-321-323 Proveer, de manera autónoma e independiente, sus servicios para
llevar a cabo el apoyo a la gestión y el seguimiento de los procesos y proyectos digitales del Canal,
además de la producción logística, de campo, actividades administrativas y otras actividades relacionadas
con los procesos de producción del área Digital de Canal Capital incluyendo los proyectos del Plan de
inversión financiados a través de la resolución 076 de 2024 del Fondo Único de Tecnologías de la
Información y las comunicaciones (FUTIC). ALCANCE DEL OBJETO: N/A</t>
  </si>
  <si>
    <t>DO-319-320 Proveer, de manera autónoma e independiente, los servicios requeridos para la creación de contenidos digitales de Canal Capital, así como en procesos de edición, divulgación y redacción para la página web y las redes sociales, incluyendo los proyectos del Plan de inversión financiados a través de la resolución 076 de 2024 del Fondo Único de Tecnologías de la Información y las comunicaciones (FUTIC).</t>
  </si>
  <si>
    <t>DO-285 DO-286 Proveer, de manera autónoma e independiente, los servicios requeridos para la estructuración, diseño y orientación conceptual, audiovisual y estética para la realización de las piezas de micro contenidos y las piezas audiovisuales de programación, promoción, participación y circulación digital de la franja infantil de Canal Capital, Canal Capital y Canal Eureka en todas sus plataformas, incluyendo los proyectos del plan de inversión financiados a través de la resolución 076 de 2024 del Fondo Único de Tecnologías de la Información y las Comunicaciones (FUTIC). ALCANCE DEL OBJETO: En cumplimiento del objeto del contrato, el contratista deberá disponer de los equipos de video, sonido directo e iluminación idóneos para la realización de las piezas requeridas con las siguientes características mínimas: ● 1 (una) Cámara Sony fs700 NXCAM, sensor Exmor CMOS Super 35 mm full HD y sistema de objetivos con montura en E. Autonomía 5 horas. ● 1 (un) Lente Sony 18-200 3.5. ● 1 (un) Tripode Manfrotto. ● 1 (un) Micrófono inalámbrico Sennheiser g3. ● 1 (un) kit de 4 tubos led de un metro El contratista será el responsable de la operación de los equipos y deberá respetar los tiempos y los horarios establecidos por el equipo de producción acogiéndose al principio de coordinación. Durante la ejecución del contrato, los equipos deberán estar en óptimas condiciones técnicas de uso.</t>
  </si>
  <si>
    <t>DO-277 DO-278 Proveer de manera autónoma e independiente, los servicios para el diseño y la producción de las piezas animadas requeridas para cumplir con los micro contenidos, las campañas sombrilla y las piezas promocionales producidos para la franja infantil de Canal Capital y de canal Eureka en todas sus plataformas incluyendo los proyectos del plan de inversión financiados a través de la resolución 076 de 2024 del Fondo Único de Tecnologías de la Información y las Comunicaciones (FUTIC). ALCANCE DEL OBJETO: N/A</t>
  </si>
  <si>
    <t>DO-265 DO-266 Proveer, de manera autónoma e independiente, los servicios requeridos para la producción de los microcontenidos y las piezas audiovisuales de programación, promoción, participación y circulación digital para la franja infantil de Capital y Eureka Canal Capital y Eureka en todas sus plataformas, incluyendo los proyectos del plan de inversión financiados a través de la resolución 076 de 2024 del Fondo Único de Tecnologías de la Información y las Comunicaciones (FUTIC). ALCANCE DEL OBJETO: N/A</t>
  </si>
  <si>
    <t>DO-345 Proveer, de manera autónoma e independiente, los servicios requeridos para desarrollar la estructuración creativa de las estrategias de promoción, divulgación y circulación de Canal Capital. ALCANCE DEL OBJETO: N/A</t>
  </si>
  <si>
    <t>PE-30 Proveer, de manera autónoma e independiente, los servicios requeridos para la producción, gestión, promoción y desarrollo de contenidos de los proyectos y de los bienes y servicios ofertados por Canal Capital</t>
  </si>
  <si>
    <t>SA-183 Proveer, de manera autónoma e independiente, sus servicios profesionales requeridos para el apoyo en la ejecución y seguimiento de los diferentes planes y programas de gestión y actividades del área de recursos humanos.</t>
  </si>
  <si>
    <t>DO-314-315 Proveer, de manera autónoma e independiente, los servicios requeridos para desarrollar las actividades de preproducción, producción, realización y posproducción de material audiovisual para las necesidades digitales de Canal Capital y sus canales de distribución, incluyendo los proyectos del Plan de inversión financiados a través de la resolución 076 de 2024 del Fondo Único de Tecnologías de la Información y las comunicaciones (FUTIC).</t>
  </si>
  <si>
    <t>DO-338 Proveer, de manera autónoma e independiente, los servicios profesionales para la actividad de asistencia de producción de los contenidos y formatos del Proyecto Periodístico y los especiales noticiosos del plan de inversión, financiado a través de la resolución 076 del 2024 del Fondo Único de Tecnologías de la Información y las Comunicaciones (FUTIC).</t>
  </si>
  <si>
    <t>DO-343-344 Proveer, de manera autónoma e independiente, sus servicios para llevar a cabo la construcción, distribución, programación y diseño estratégico de los contenidos digitales en las redes sociales de Canal Capital, como el relacionamiento público digital con cuentas digitales e instituciones del estado, incluyendo los proyectos del Plan de inversión financiados a través de la resolución 076 de 2024 del Fondo Único de Tecnologías de la Información y las comunicaciones (FUTIC).</t>
  </si>
  <si>
    <t>DO-340 Proveer, de manera autónoma e independiente, los servicios profesionales de Ingeniería sobre la infraestructura técnica de televisión y la asociada a las Tecnologías de la Información para la producción, postproducción y emisión, en la realización y difusión de contenidos de Canal Capital, en el marco del plan de inversión de 2024, financiado a través de la Resolución N° 076 de 2024 expedida por el Fondo Único de Tecnologías de la Información y las Comunicaciones (FUTIC).</t>
  </si>
  <si>
    <t>DO-326-327 Proveer, de manera autónoma e independiente, los servicios requeridos para llevar a cabo el manejo y apoyo en la administración de plataformas de streaming de video que el canal requiera, asociados a los proyectos y contenidos de Canal Capital, incluyendo los proyectos del Plan de inversión financiados a través de la resolución 076 de 2024 del Fondo Único de Tecnologías de la Información y las comunicaciones (FUTIC). ALCANCE DEL OBJETO: N/A</t>
  </si>
  <si>
    <t>DO-336 Proveer, de manera autónoma e independiente, los servicios de maquillaje de todo el talento para para las producciones, eventos, y/o programas del proyecto periodístico y los especiales noticiosos del plan de inversión, financiado a través de la resolución 076 del 2024 del Fondo Único de Tecnologías de la Información y las Comunicaciones (FUTIC). ALCANCE DEL OBJETO: N/A</t>
  </si>
  <si>
    <t>DO-337 Proveer, de manera autónoma e independiente, los servicios de producción general del espacio informativo para el Proyecto Periodístico y los especiales noticiosos del plan de inversión, financiado a través de la resolución 076 del 2024 del Fondo Único de Tecnologías de la Información y las Comunicaciones (FUTIC).</t>
  </si>
  <si>
    <t>SA-200 Adquirir la renovación por un año de la licencias de uso de la plataforma de gestión unificada de amenazas (UTM) FORTIGATE 401E Lan/Wan perimetral “firewall” de Canal Capital.</t>
  </si>
  <si>
    <t>DO-316-317 Proveer, de manera autónoma e independiente, los servicios de apoyo requeridos para realizar la gestión de contenidos digitales en las plataformas digitales, página web de Canal Capital y sus redes sociales, incluyendo los proyectos del Plan de inversión financiados a través de la resolución 076 de 2024 del Fondo Único de Tecnologías de la Información y las comunicaciones (FUTIC).</t>
  </si>
  <si>
    <t>SA-163 Proveer, de manera autónoma e independiente, los servicios
profesionales requeridos para llevar a cabo el apoyo en la gestión administrativa, soporte y
aseguramiento de recursos TI y bases de datos administradas por el área de Sistemas de Canal Capital.</t>
  </si>
  <si>
    <t>PE-36 Proveer de manera autónoma e independiente, los servicios requeridos
para apoyar la planeación, producción, administrativa y financiera de los proyectos que adelante el área
de ventas y mercadeo de Canal Capital.</t>
  </si>
  <si>
    <t>PE-37 Proveer, de manera autónoma e independiente, los servicios profesionales de apoyo administrativo y financiero para la gestión, seguimiento, finalización y liquidación de contratos así como indicadores e informes financieros de la Gerencia General y del área de ventas y mercadeo de Canal Capital.</t>
  </si>
  <si>
    <t>PE-34 Proveer, de manera autónoma e independiente, servicios de soporte administrativo y financiero para las líneas del área de ventas y mercadeo de Canal Capital.</t>
  </si>
  <si>
    <t>PE-31 Proveer, de manera autónoma e independiente, los servicios profesionales requeridos para llevar a cabo las actividades comerciales y las relacionadas con la producción ejecutiva de los proyectos del área de ventas y mercadeo de Canal Capital.</t>
  </si>
  <si>
    <t>PE-28 Proveer, de manera autónoma e independiente los servicios profesionales requeridos para ejecutar estrategias y actividades relativas a los servicios que presta Canal Capital dentro del mercado en el cual se mueve el negocio institucional.</t>
  </si>
  <si>
    <t>PE-35 Proveer, de manera autónoma e independiente, los servicios jurídicos especializados requeridos por el área de Ventas y Mercadeo, así como para los demás asuntos legales relacionados con la Secretaría General de Canal Capital.</t>
  </si>
  <si>
    <t>PL-6 Proveer, de manera autónoma e independiente, los servicios profesionales requeridos para apoyar los procesos de planeación de Canal Capital mediante el seguimiento al presupuesto, la formulación y la actualización de los proyectos de inversión y de los planes indicativos de Canal Capital, en el marco del direccionamiento estratégico.</t>
  </si>
  <si>
    <t>SA-172 Proveer, de manera autónoma e independiente, los servicios de apoyo y soporte técnico requerido por Canal Capital para la infraestructura de red y usuarios finales para el área de Sistemas.</t>
  </si>
  <si>
    <t>SG-50 Proveer, de manera autónoma e independiente, los servicios jurídicos
profesionales requeridos por Canal Capital para apoyar la estructuración y adelantamiento de los
procesos de contratación de la entidad, así como para el acompañamiento en los asuntos de naturaleza
jurídica que se originen en Canal Capital.</t>
  </si>
  <si>
    <t>PL-7 Proveer, de manera autónoma e independiente, los servicios profesionales requeridos para apoyar los procesos de planeación de Canal Capital, mediante el soporte técnico a la implementación y monitoreo del Modelo Integrado de Planeación y Gestión- MIPG, en el marco de la mejora continua y de la gestión del riesgo.</t>
  </si>
  <si>
    <t>PL-8 Proveer, de manera autónoma e independiente, los servicios profesionales requeridos para apoyar los procesos de planeación de Canal Capital, mediante el análisis, la implementación, el seguimiento y el reporte de Políticas Públicas, en el marco de la rendición de cuentas institucional y del fortalecimiento del Modelo Integrado de Planeación y Gestión- MIPG. A</t>
  </si>
  <si>
    <t>SA-165 Proveer, de manera autónoma e independiente, los servicios profesionales requeridos para generar propuestas y acciones encaminadas a la organización, el desarrollo de la estrategia y la elaboración de entregables de los proyectos con componente TIC, así como de las acciones que permitan la actualización, seguimiento, monitoreo y mantenimiento del Subsistema de Gestión de Seguridad de la Información (SGSI) adoptado en Canal Capital.</t>
  </si>
  <si>
    <t>SA-201 Proveer, de manera autónoma e independiente, los servicios requeridos para apoyar la administración, desarrollo y mantenimiento del software ERP de Canal Capital.</t>
  </si>
  <si>
    <t>DO-356 Proveer, de manera autónoma e independiente, los servicios profesionales requeridos para la realización de contenido periodístico para el Proyecto periodístico convergente y los especiales noticiosos del plan de inversión, financiado a través de la resolución 076 del 2024 del Fondo Único de Tecnologías de la Información y las Comunicaciones (FUTIC).</t>
  </si>
  <si>
    <t>DO-355 Proveer, de manera autónoma e independiente, los servicios profesionales requeridos para la realización de contenido periodístico para el Proyecto periodístico convergente y los especiales noticiosos del plan de inversión, financiado a través de la resolución 076 del 2024 del Fondo Único de Tecnologías de la Información y las Comunicaciones (FUTIC)</t>
  </si>
  <si>
    <t>DO-350 Proveer, de manera autónoma e independiente, los servicios de apoyo en las actividades propias del almacén técnico para el manejo y control de inventarios asignados al área técnica de Canal Capital, en el marco del plan de inversión de 2024, financiado a través de la Resolución N° 076 de 2024 expedida por el Fondo Único de Tecnologías de la Información y las Comunicaciones (FUTIC).</t>
  </si>
  <si>
    <t>DO-348 Proveer, de manera autónoma e independiente, los servicios profesionales para garantizar la operación, los montajes y el soporte técnico en la operación de las unidades móviles, para la producción de contenidos tanto en exteriores como en las instalaciones de Canal Capital, en el marco del plan de inversión de 2024, financiado a través de la Resolución N° 076 de 2024 expedida por el Fondo Único de Tecnologías de la Información y las Comunicaciones (FUTIC)</t>
  </si>
  <si>
    <t>DO-349 Proveer, de manera autónoma e independiente, sus servicios para apoyar al Área Técnica de Canal Capital en el desarrollo de procesos administrativos, proceso de Planeación y brindar soporte a la gestión de los demás procesos del Área Técnica, en el marco del plan de inversión de 2024, financiado a través de la Resolución N° 076 de 2024 expedida por el Fondo Único de Tecnologías de la Información y las Comunicaciones (FUTIC).</t>
  </si>
  <si>
    <t>DO-357 Proveer, de manera autónoma e independiente, los servicios profesionales para el seguimiento de la producción de la emisión al aire del Proyecto Periodístico convergente y los especiales noticiosos del plan de inversión, financiado a través de la resolución 076 del 2024 del Fondo Único de Tecnologías de la Información y las Comunicaciones (FUTIC)</t>
  </si>
  <si>
    <t>DO-354 Proveer, de manera autónoma e independiente, los servicios profesionales requeridos para la realización de contenido periodístico para el Proyecto periodístico convergente y los especiales noticiosos del plan de inversión, financiado a través de la resolución 076 del 2024 del Fondo Único de Tecnologías de la Información y las Comunicaciones (FUTIC)</t>
  </si>
  <si>
    <t>DO-363 -DO-364 Proveer, de manera autónoma e independiente, servicios profesionales de diseño gráfico y multimedia de las piezas digitales y convergentes de la franja infantil de Canal Capital y Canal Eureka, incluyendo los proyectos del Plan de inversión financiados a través de la resolución 076 de 2024 del Fondo Único de Tecnologías de la Información y las comunicaciones (FUTIC)</t>
  </si>
  <si>
    <t>SA-218 - SA-219 Prestar los servicios de empresa de servicios temporales para la vinculación de Jorge Armando Jiménez Garzón identificado con CC No. 1024474137, en atención a su condición de estabilidad laboral reforzada por tratamiento médico con ocasión de un accidente de trabajo.</t>
  </si>
  <si>
    <t>DO-365 Prestar el servicio de conectividad (plan de datos telefonía móvil) para los equipos de transmisión portátil y dispositivos móviles utilizados para la transmisión de los diferentes eventos deportivos, culturales y educativos producidos en exteriores y distribuidos por las diferentes plataformas de Canal Capital.</t>
  </si>
  <si>
    <t>SG-52 Proveer, de manera autónoma e independiente, sus servicios de apoyo para el acompañamiento a la Oficina de Control Disciplinario Interno, en actividades de carácter administrativo.</t>
  </si>
  <si>
    <t>DO-387 Proveer, de manera autónoma e independiente, los servicios profesionales requeridos para la realización de contenido periodístico para el Proyecto periodístico convergente y los especiales noticiosos del plan de inversión, financiado a través de la resolución 076 del 2024 del Fondo Único de Tecnologías de la Información y las Comunicaciones (FUTIC).</t>
  </si>
  <si>
    <t>SA-208 Proveer, de manera autónoma e independiente, los servicios requeridos para apoyar el diseño, desarrollo y mantenimiento de los módulos componentes del software ERP de Canal Capital.</t>
  </si>
  <si>
    <t>DO-386 Proveer, de manera autónoma e independiente, los servicios
profesionales para las actividades de producción de las piezas audiovisuales de programación, promoción,
participación y circulación de Canal Capital en todas sus plataformas. A</t>
  </si>
  <si>
    <t>CI-10 Proveer, de manera autónoma e independiente, los servicios jurídicos profesionales requeridos por la Oficina de Control Interno para adelantar las actividades propias de la Oficina.</t>
  </si>
  <si>
    <t>CI-7 Proveer, de manera autónoma e independiente, los servicios profesionales en la Oficina de Control Interno, para apoyar la ejecución del Plan Anual de Auditoría en desarrollo de las evaluaciones, seguimientos y demás actividades asignadas.</t>
  </si>
  <si>
    <t>CI-9 Proveer, de manera autónoma e independiente, los servicios profesionales en la Oficina de Control Interno ejecutando las actividades asignadas en el Plan Anual de Auditoría aprobado por el Comité Institucional de Coordinación de Control Interno para la vigencia.</t>
  </si>
  <si>
    <t>SF-24 Proveer, de manera autónoma e independiente, los servicios profesionales requeridos para apoyar los procesos contables y tesorales de la subdirección financiera, en materia de clasificación, consolidación y reporte de información a organismos fiscalizadores.</t>
  </si>
  <si>
    <t>SA-73 Proveer los servicios requeridos para dar cumplimiento al Plan de Capacitaciones 2024 de Canal Capital.</t>
  </si>
  <si>
    <t>DO-388 Proveer de manera autónoma e independiente, los servicios requeridos
para la dirección, estructuración, diseño y orientación conceptual, audiovisual y estética para la
realización de las piezas audiovisuales de programación, promoción, participación y circulación de Canal
Capital en todas sus plataformas, incluyendo, los equipos de video, sonido directo e iluminación idóneos
para el efecto.</t>
  </si>
  <si>
    <t>DO-382 DO-376 Proveer, de manera autónoma e independiente, los servicios
requeridos para realizar la producción general de la estrategia promocional, de participación,
programación y circulación digital para CAPITAL y EUREKA en todas sus plataformas, incluyendo los
proyectos del Plan de inversión financiados a través de la resolución 076 de 2024 del Fondo Único de
Tecnologías de la Información y las comunicaciones (FUTIC).</t>
  </si>
  <si>
    <t>DO-370 DO-371 Proveer, de manera autónoma e independiente, los servicios requeridos para realizar las actividades de edición conceptual, posproducción de videos, diseño gráfico y colorización de piezas promocionales y microcontenidos producidos para CAPITAL, la franja infantil en CAPITAL y eureka en todas sus plataformas, incluyendo los proyectos del Plan de inversión financiados a través de la resolución 076 de 2024 del Fondo Único de Tecnologías de la Información y las comunicaciones (FUTIC).</t>
  </si>
  <si>
    <t>DO-378 Proveer, de manera autónoma e independiente, los servicios profesionales requeridos para la realización de contenido periodístico para el Proyecto periodístico convergente y los especiales noticiosos del plan de inversión, financiado a través de la resolución 076 del 2024 del Fondo Único de Tecnologías de la Información y las Comunicaciones (FUTIC).</t>
  </si>
  <si>
    <t>DO-407-408 Proveer, de manera autónoma e independiente, sus servicios para llevar a cabo la creación, distribución, programación y diseño de contenidos digitales en las redes sociales, sitio web y plataformas digitales de Canal Capital con especialidad en creación, edición de video, incluyendo los proyectos del Plan de inversión financiados a través de la resolución 076 de 2024 del Fondo Único de Tecnologías de la Información y las comunicaciones (FUTIC).</t>
  </si>
  <si>
    <t>SA-65 Proveer, de manera autónoma e independiente, los servicios de apoyo y soporte técnico a la infraestructura de red y usuarios finales, para el área de Sistemas de Canal Capital.</t>
  </si>
  <si>
    <t>DO-402-403 Proveer, de manera autónoma e independiente, sus servicios para llevar a cabo la creación, distribución, programación y diseño de contenidos digitales en las redes sociales, sitio web y plataformas digitales de Canal Capital, incluyendo los proyectos del Plan de inversión financiados a través de la resolución 076 de 2024 del Fondo Único de Tecnologías de la Información y las comunicaciones (FUTIC).</t>
  </si>
  <si>
    <t>PE-20 Prestar los servicios de preproducción, producción y posproducción de las piezas audiovisuales requeridas para la Campaña BOGOTÁ MI CIUDAD, MI CASA o como llegue a denominarse.</t>
  </si>
  <si>
    <t>DO-404 DO-405 Proveer, de manera autónoma e independiente, los servicios requeridos para el desarrollo conceptual y estratégico, la redacción de copies y/o textos de las campañas sombrilla y estructurar los lineamientos creativos para la producción de piezas y la promoción y el posicionamiento de CAPITAL, la franja infantil en CAPITAL y EUREKA en todas sus plataformas, orientando al equipo creativo asignado para tal fin y dar cumplimiento de las actividades de Canal Capital de los proyectos del Plan de inversión, financiado a través de la resolución 076 del 2024 del Fondo Único de Tecnologías de la Información y las Comunicaciones (FUTIC).</t>
  </si>
  <si>
    <t>SA-238 Proveer, de manera autónoma e independiente, los servicios de custodia documental para Canal Capital, conforme los estándares requeridos según la normatividad archivística aplicable.</t>
  </si>
  <si>
    <t>DO-374 DO 375 Proveer, de manera autónoma e independiente, los servicios para el diseño gráfico, ilustración y producción de piezas gráficas de acuerdo con las estrategias y campañas de programación, promoción, participación y circulación digital creadas para CAPITAL y eureka en todas sus plataformas, incluyendo los proyectos del Plan de inversión financiados a través de la resolución 076 de 2024 del Fondo Único de Tecnologías de la Información y las comunicaciones (FUTIC).</t>
  </si>
  <si>
    <t>SG-56 Proveer, de manera autónoma e independiente, los servicios profesionales requeridos para el desarrollo de actividades asociadas a la organización administrativa y gestión contractual de Canal Capital.</t>
  </si>
  <si>
    <t>SG-55 Proveer, de manera autónoma e independiente, los servicios profesionales requeridos en los procesos de archivo y gestión documental en la Oficina Jurídica y la Secretaría General de Canal Capital.</t>
  </si>
  <si>
    <t>DO-384 DO-385 Proveer, de manera autónoma e independiente, los servicios requeridos para adelantar las actividades de recepción, revisión y análisis de los entregables de los proyectos propios realizados al interior de Canal Capital y los realizados a través de terceros, en desarrollo de los proyectos que realice la Dirección Operativa y el área de Producción, para el cumplimiento de las obligaciones del Canal, adelantados en las diferentes plataformas de Canal Capital o de un tercero, financiado a través de la resolución 076 del 2024 del Fondo Único de Tecnologías de la Información y las Comunicaciones (FUTIC).</t>
  </si>
  <si>
    <t>DO-423 Proveer, de manera autónoma e independiente, los servicios requeridos para realizar las actividades de diseño gráfico y animación de piezas fijas y audiovisuales de tipo convergente y promocional para las diferentes producciones, coproducciones, eventos especiales, convenios, transmisiones y tejido institucional para las distintas plataformas de Canal Capital.</t>
  </si>
  <si>
    <t>CI-8 Proveer de manera autónoma e independiente, los servicios profesionales
requeridos por la Oficina de Control Interno para apoyar y acompañar la realización de las actividades
definidas en el Plan Anual de Auditorías aprobado.</t>
  </si>
  <si>
    <t>DO-412 DO-413 Proveer, de manera autónoma e independiente, los servicios profesionales requeridos para realizar la producción de los contenidos y componentes digitales del proyecto periodístico convergente de Canal Capital, incluyendo los proyectos del Plan de inversión financiados a través de la resolución 076 de 2024 del Fondo Único de Tecnologías de la Información y las comunicaciones (FUTIC).</t>
  </si>
  <si>
    <t>DO-390 Proveer de manera autónoma e independiente, los servicios de asistencia y soporte técnico en las diferentes actividades de producción, post-producción y emisión que requiera el área técnica de Canal Capital, en el marco del plan de inversión de 2024, financiado a través de la Resolución N° 076 de 2024 expedida por el Fondo Único de Tecnologías de la Información y las Comunicaciones (FUTIC).</t>
  </si>
  <si>
    <t>DO-414 Proveer, de manera autónoma e independiente, los servicios
profesionales requeridos para obtener y analizar los datos de las audiencias digitales, realizar las
actividades relacionadas con la automatización de los datos y llevar a cabo el acompañamiento, análisis
y seguimiento de medición de indicadores en los diversos medios digitales de Capital.</t>
  </si>
  <si>
    <t xml:space="preserve">SA-229 Proveer, de manera autónoma e independiente, sus servicios de apoyo a la gestión administrativa del área de Servicios Administrativos y de la Subdirección Administrativa de Canal Capital.
</t>
  </si>
  <si>
    <t>SA-231 Proveer, de manera autónoma e independiente, sus servicios como apoyo administrativo del área de Servicios Administrativos y a la operación del centro de copiado de Canal Capital.</t>
  </si>
  <si>
    <t>SA-246 Proveer, de manera autónoma e independiente, los servicios requeridos para el apoyo en el desarrollo y documentación técnica del software ERP de Canal Capital.</t>
  </si>
  <si>
    <t>DO-422 proveer, de manera autónoma e independiente, los servicios requeridos para realizar las actividades de edición y postproducción de las piezas audiovisuales y sonoras convergentes y promocionales para las diferentes producciones, coproducciones, eventos especiales, convenios, transmisiones y tejido institucional en las distintas plataformas de Canal Capital.</t>
  </si>
  <si>
    <t>DO-396 Proveer, de manera autónoma e independiente, los servicios profesionales requeridos para la realización de contenido periodístico para el Proyecto periodístico convergente y los especiales noticiosos del plan de inversión, financiado a través de la resolución 076 del 2024 del Fondo Único de Tecnologías de la Información y las Comunicaciones (FUTIC).</t>
  </si>
  <si>
    <t>DO-379 Proveer, de manera autónoma e independiente, los servicios de organización, clasificación y foliación del archivo físico y digital del área de producción de Canal Capital, con base en las tablas de retención documental (TRD) y la normativa archivística vigente, financiado a través de la resolución 076 del 2024 del Fondo Único de Tecnologías de la Información y las Comunicaciones (FUTIC).</t>
  </si>
  <si>
    <t>SA-244 Proveer, de manera autónoma e independiente, sus servicios profesionales para la administración de la infraestructura física y lógica de la red de Canal Capital y la prestación del soporte especializado a los servicios alojados en el centro de datos de la entidad.</t>
  </si>
  <si>
    <t>SA-245 Proveer, de manera autónoma e independiente, servicios profesionales para la administración, desarrollo y mantenimiento del software ERP de Canal Capital.</t>
  </si>
  <si>
    <t>PL-9 Proveer, de manera autónoma e independiente, los servicios profesionales requeridos para apoyar los procesos de proyección y planeación, mediante el análisis y seguimiento a la gestión del presupuesto y los indicadores misionales, especialmente los relacionados el Fondo Único de Tecnologías de la información y las comunicaciones, FUTIC, del Ministerio de las TIC, en el marco del Direccionamiento Estratégico y de la mejora continua.</t>
  </si>
  <si>
    <t>PE-40 Prestar los servicios para la elaboración, difusión y producción de las piezas y demás elementos requeridos para la promoción cultural y artística de Bogotá a través del foro 'Bogotá, tú ciudad' o como llegue a denominarse en virtud del contrato interadministrativo 137 de 2024 con la Secretaría de Cultura</t>
  </si>
  <si>
    <t>DO-418-419 Suministrar las licencias de uso de obras audiovisuales de titularidad del proveedor o en representación del titular, de acuerdo con el Anexo Técnico, para su reproducción y comunicación pública. incluyendo los proyectos del Plan de inversión financiados a través de la resolución 076 de 2024 del Fondo Único de Tecnologías de la Información y las Comunicaciones (FUTIC)</t>
  </si>
  <si>
    <t>DO-424 Proveer, de manera autónoma e independiente, los servicios requeridos para realizar las actividades de diseño gráfico y animación de piezas fijas y audiovisuales de tipo convergente y promocional para las diferentes producciones, coproducciones, eventos especiales, convenios, transmisiones y tejido institucional para las distintas plataformas de Canal Capital.</t>
  </si>
  <si>
    <t>DO-394 DO-395 Prestar el servicio público de transporte terrestre automotor especial para los traslados de equipos y personal en el perímetro de Bogotá DC y otros destinos, para el cumplimiento de las actividades de Canal Capital incluyendo los proyectos del Plan de inversión financiados a través de la resolución 076 de 2024 del Fondo Único de Tecnologías de la Información y las Comunicaciones (FUTIC).</t>
  </si>
  <si>
    <t>PE-43 Proveer, de manera autónoma e independiente, los servicios profesionales para llevar a cabo actividades de producción conceptual, ejecutiva y general proyectos y demás acciones requeridas por la gerencia de Canal Capital.</t>
  </si>
  <si>
    <t>DO-430 Proveer, de manera autónoma e independiente, los servicios profesionales requeridos para la realización y presentación de contenido del Proyecto Periodístico convergente y especiales noticiosos de Canal Capital, financiado a través de la resolución 076 del 2024 del Fondo Único de Tecnologías de la Información y las Comunicaciones (FUTIC).</t>
  </si>
  <si>
    <t>SA-236 Proveer servicios para gestionar el monitoreo y administración del protocolo de internet IPV6 en convivencia con el protocolo de internet IPV4 de conformidad con las especificaciones contenidas en el anexo técnico.</t>
  </si>
  <si>
    <t>DO-438 Proveer, de manera autónoma e independiente, los servicios de investigación de temas para informes periodísticos de Canal Capital, financiado a través de la resolución 076 del 2024 del Fondo Único de Tecnologías de la Información y las Comunicaciones (FUTIC), en cumplimiento de la sentencia de la Sala Primera de Revisión de la Corte constitucional del 7 de marzo de 2017, radicado 2016-00057.</t>
  </si>
  <si>
    <t>DO-437 Suministrar las licencias de uso de obras audiovisuales de titularidad del proveedor o en representación del titular, de acuerdo con el Anexo Técnico, para su reproducción y comunicación pública.</t>
  </si>
  <si>
    <t>SA-264 Proveer los componentes de hardware requeridos para la actualización del sistema de almacenamiento (SAN), conectividad inalámbrica (wifi) y dispositivos finales de la infraestructura tecnológica de Canal Capital de conformidad con las especificaciones contenidas en el anexo técnico.</t>
  </si>
  <si>
    <t>DO-439 Proveer, de manera autónoma e independiente, los servicios para el diseño, realización, presentación y edición de contenidos audiovisuales para la estrategia digital de eureka y/o Capital en todas sus plataformas, incluyendo los proyectos del Plan de inversión financiados a través de la resolución 076 de 2024 del Fondo Único de Tecnologías de la Información y las comunicaciones.</t>
  </si>
  <si>
    <t>DO-435 Proveer, de manera autónoma e independiente, los servicios requeridos para llevar a cabo el soporte, mantenimiento, administración, seguridad y gestión de bases de datos de los ambientes de infraestructura y de los entornos de preproducción y producción de las plataformas web de la entidad, incluyendo los proyectos del Plan de inversión financiados a través de la resolución 076 de 2024 del Fondo Único de Tecnologías de la Información y las comunicaciones (FUTIC).</t>
  </si>
  <si>
    <t>DO-443 DO-448 Proveer, de manera autónoma e independiente, los servicios jurídicos profesionales requeridos para asesorar a la Dirección Operativa en los asuntos contractuales y legales de la dependencia, en el marco del plan de inversión 2024 financiado a través de la resolución 076 de 2024 del Fondo Único de las Tecnologías de la Información y las Comunicaciones FUTIC.</t>
  </si>
  <si>
    <t>DO-450 Proveer, de manera autónoma e independiente los servicios profesionales para realizar la producción estratégica de procesos transversales de la Dirección Operativa, en el marco del plan de inversión 2024 financiado a través de la resolución 076 de 2024 del Fondo Único de las Tecnologías de la Información y las Comunicaciones FUTIC.</t>
  </si>
  <si>
    <t>DO-432 DO-433 Proveer, de manera autónoma e independiente, sus servicios para la investigación de los contenidos y piezas audiovisuales que se generen para programación, promoción, participación y circulación digital para eureka, la franja infantil de Capital y canal Capital en todas sus plataformas, incluyendo los proyectos del Plan de inversión financiados a través de la resolución 076 de 2024 del Fondo Único de Tecnologías de la Información y las comunicaciones (FUTIC).</t>
  </si>
  <si>
    <t>DO-431 Proveer los servicios de soporte técnico Premium especializado en modalidad de SLA (Service Level Agreement - Acuerdo de Nivel de Servicio) para el sistema de transmisión y recepción Haivision, propiedad de Canal Capital e incluir dentro del SLA dos (2) licencias MojoPro para el uso de los dispositivos móviles</t>
  </si>
  <si>
    <t>PE-41 Proveer, de manera autónoma e independiente, los servicios profesionales para llevar a cabo el diseño creativo de proyectos de comunicación pública y la producción ejecutiva de los mismos.</t>
  </si>
  <si>
    <t>SG-60 Proveer, de manera autónoma e independiente, los servicios requeridos para el desarrollo de actividades asociadas a la organización y revisión de documentos contractuales y judiciales del Área Jurídica de Canal Capital.</t>
  </si>
  <si>
    <t>SG-59 Proveer, de manera autónoma e independiente, los servicios requeridos para el desarrollo de actividades asociadas a la revisión de documentos contractuales y organización administrativa de la gestión contractual de Canal Capital.</t>
  </si>
  <si>
    <t>SG-58 Proveer, de manera autónoma e independiente, los servicios profesionales requeridos para el apoyo en los procedimientos administrativos, contables y financieros de la Secretaría General de Canal Capital.</t>
  </si>
  <si>
    <t>SG-61 Proveer, de manera autónoma e independiente, los servicios jurídicos profesionales para apoyar en todo lo relacionado con la gestión contractual y demás asuntos legales de Canal Capital.</t>
  </si>
  <si>
    <t>SG-57 Proveer, de manera autónoma e independiente, los servicios jurídicos profesionales para apoyar en todo lo relacionado con la gestión contractual y demás asuntos legales de Canal Capital.</t>
  </si>
  <si>
    <t>SG-62 Proveer, de manera autónoma e independiente, los servicios jurídicos profesionales en materia de propiedad intelectual y especialmente en derechos de autor, licenciamiento, derechos conexos y propiedad industrial, requeridos para el aseguramiento de los procesos y actividades misionales del Canal.</t>
  </si>
  <si>
    <t>SG-63 Proveer, de manera autónoma e independiente, los servicios jurídicos profesionales para apoyar en todo lo relacionado con la gestión contractual y demás asuntos legales de Canal Capital.</t>
  </si>
  <si>
    <t>SF-28 Proveer, de manera autónoma e independiente los servicios requeridos para el apoyo profesional al área de presupuesto de la Subdirección Financiera de Canal Capital.</t>
  </si>
  <si>
    <t>SA-83 SA-168 Proveer el plan de seguros para Canal Capital, para lo cual deberá expedir las pólizas que amparen los bienes muebles o inmuebles e intereses patrimoniales asegurables de propiedad de la entidad y de aquellos que sea o llegue a ser legalmente responsable, ubicados a nivel nacional y en el exterior.</t>
  </si>
  <si>
    <t>SA-265 Proveer sus servicios de manera autónoma e independiente para realizar apoyo en las actividades técnico archivísticas para el proceso de gestión documental y el sistema Interno de Gestión Documental y Archivo -SIGA.</t>
  </si>
  <si>
    <t>DO-461 Proveer, de manera autónoma e independiente, los servicios profesionales requeridos para realizar la recolección, interpretación y seguimiento de las mediciones de audiencias en señal abierta y TDT, así como apoyar los desarrollos relacionados con indicadores de impacto de los contenidos de Canal Capital.</t>
  </si>
  <si>
    <t>SG-64 Proveer, de manera autónoma e independiente, los servicios requeridos para el desarrollo de actividades asociadas a la gestión archivística de procesos contractuales de Canal Capital.</t>
  </si>
  <si>
    <t>SA-272 Proveer de manera autónoma e independiente, sus servicios profesionales especializados para llevar a cabo la asesoría para el soporte, desarrollo y seguimiento de todas las actividades requeridas por parte de la Subdirección Administrativa en el desarrollo y seguimiento de las metas establecidas para dicha dependencia.</t>
  </si>
  <si>
    <t>SA-212 Prestar sus servicios para la instalación, recarga y/o mantenimiento de equipos de Aromatización y Desodorización en las instalaciones de Canal Capital en sus dos sedes.</t>
  </si>
  <si>
    <t>DO-458 Proveer de manera autónoma e independiente, los servicios requeridos para realizar las actividades de edición conceptual, graficación e ilustración de las piezas promocionales producidas para Canal Capital en todas sus plataformas.</t>
  </si>
  <si>
    <t>SF-29 Proveer, de manera autónoma e independiente, los servicios requeridos para apoyar las actividades administrativas relacionadas con los procesos a cargo de la Subdirección Financiera de Canal Capital.</t>
  </si>
  <si>
    <t>DO-447 Proveer, de manera autónoma e independiente, los servicios requeridos para el desarrollo conceptual y estratégico, la redacción de copies y/o textos de las campañas sombrilla y estructurar los lineamientos creativos para la producción de piezas y la promoción y el posicionamiento de los proyectos desarrollados para CANAL CAPITAL en todas sus plataformas.</t>
  </si>
  <si>
    <t>DO-445 Proveer, de manera autónoma e independiente, los servicios requeridos para realizar la producción general de la estrategia promocional para CANAL CAPITAL en todas sus plataformas.</t>
  </si>
  <si>
    <t>PE-44 Prestar los servicios de emisión y difusión de estrategias de comunicación en radio como en digital a nivel local y/o nacional para atender los diferentes requerimientos de Canal Capital, tanto propios como de sus respectivos clientes.</t>
  </si>
  <si>
    <t>COM-35 Proveer, de manera autónoma e independiente, los servicios para apoyar las actividades de implementación y seguimiento de la estrategia de comunicación interna y externa de Canal Capital y sus marcas</t>
  </si>
  <si>
    <t>SA-121 Suministrar los elementos de ferretería y los servicios correctivos de
cerrajería, plomería, vidriería, ebanistería, soldadura, electricidad y/o obra civil, para las instalaciones de
Canal Capital.</t>
  </si>
  <si>
    <t>DO-466 Proveer, de manera autónoma e independiente, los servicios profesionales requeridos para la realización de contenidos para el Proyecto periodístico convergente de Canal Capital.</t>
  </si>
  <si>
    <t>DO-462 Proveer, de manera autónoma e independiente, los servicios requeridos para el soporte, administración y nuevos desarrollos tecnológicos para las plataformas digitales de Canal Capital y su página web.</t>
  </si>
  <si>
    <t>DO-463 Proveer de manera autónoma e independiente, los servicios de asistencia y soporte técnico para las diferentes actividades de Tecnologías de la Información (TI), gestión de servidores y soporte de redes de datos para la producción, post-producción y emisión que requiera el área técnica de Canal Capital.</t>
  </si>
  <si>
    <t>PE-46 Prestar los servicios de publicación de mensajes y avisos en impreso y digital a nivel local y/o nacional para atender los diferentes requerimientos de Canal Capital.</t>
  </si>
  <si>
    <t>DO-464 Proveer, de manera autónoma e independiente, los servicios de apoyo en la organización logística de las transmisiones de eventos culturales, deportivos y académicos, producciones y programas de Canal Capital.</t>
  </si>
  <si>
    <t>DO-467 Proveer, de manera autónoma e independiente, sus servicios para apoyar las actividades de recuperación de archivo de la memoria de Capital.</t>
  </si>
  <si>
    <t>PE-47 Prestar servicios de creación de estrategias 360° de comunicación en medios tradicionales y/o medios digitales, tanto a nivel local como nacional, para atender los diversos requerimientos de Canal Capital.</t>
  </si>
  <si>
    <t>SG-66 Proveer, de manera autónoma e independiente, sus servicios profesionales para apoyar la gestión y operación, desde el punto de vista técnico, del Sistema Electrónico de Contratación Pública - SECOP.</t>
  </si>
  <si>
    <t>SG-65 Proveer, de manera autónoma e independiente, los servicios jurídicos especializados para brindar acompañamiento a la gestión contractual y demás asuntos legales de Canal Capital.</t>
  </si>
  <si>
    <t>SA-271 Suministrar los elementos ergonómicos para la dotación de las instalaciones de Canal Capital, de acuerdo con las especificaciones técnicas requeridas y establecidas en el anexo técnico.</t>
  </si>
  <si>
    <t>PE-52 Prestar los servicios de producción de contenidos a través de mensajes y videos en medios digitales, tanto a nivel local como nacional, para la estrategia 'Sabor Bogotá' del Festival de la Lechona y 'Barrios Vivos' en el barrio El paraíso de Ciudad Bolívar”, en virtud del Contrato interadministrativo No. 137 suscrito entre Canal Capital y Secretaría Distrital de Cultura, Recreación y Deporte</t>
  </si>
  <si>
    <t>SA-78 SA-79 SA-147 Proveer el servicio de vigilancia y seguridad privada, con recurso humano dotado con armas y medios tecnológicos, para las personas y los bienes muebles e inmuebles de propiedad de Canal Capital o por los cuales sea legalmente responsable, ubicados en la ciudad de Bogotá DC o en Municipios del Departamento de Cundinamarca.</t>
  </si>
  <si>
    <t>DO-469 Proveer, de manera autónoma e independiente, los servicios de locución,grabación y registro para las piezas promocionales para Canal Capital en todas sus plataformas.</t>
  </si>
  <si>
    <t>DO-468 Proveer, de manera autónoma e independiente, los servicios para la actividad de asistencia de producción de los contenidos y formatos del Proyecto Periodístico y los especiales noticiosos de Canal Capital.</t>
  </si>
  <si>
    <t>DO-446 Proveer, de manera autónoma e independiente, los servicios requeridos para el desarrollo conceptual y estratégico, la redacción de copies y/o textos de las campañas sombrilla y estructurar los lineamientos creativos para la producción de piezas y la promoción y el posicionamiento de los proyectos desarrollados para CANAL CAPITAL en todas sus plataformas</t>
  </si>
  <si>
    <t>SF-31 Contratar los servicios de Revisoría Fiscal, de conformidad con las disposiciones legales vigentes y los estatutos del Canal, con libertad, autonomía técnica y administrativa.</t>
  </si>
  <si>
    <t>SF-40 Proveer de manera autónoma e independiente los servicios profesionales necesarios para apoyar los procesos financieros, contables, tesorales y presupuestales de la Subdirección Financiera de Canal Capital.</t>
  </si>
  <si>
    <t>SF-39 Proveer de manera autónoma e independiente los servicios profesionales necesarios para apoyar las actividades de los procesos y procedimientos contables, incluido el seguimiento a los planes de mejoramiento de la Subdirección Financiera de Canal Capital.</t>
  </si>
  <si>
    <t>DO-427 Contratar bajo la modalidad de producción por encargo, el diseño, preproducción, producción y posproducción para el proyecto audiovisual CIUDAD DE LOS NIÑOS o como llegare a denominarse, propuesto para la línea de Ciudadanía, Cultura e Infancia, en cumplimiento de los objetivos y gestión de Canal Capital en el marco de la Resolución 00076 del 26 de enero de 2024 del Fondo Único de las Tecnologías de la Información (FUTIC).</t>
  </si>
  <si>
    <t>DO-428 Contratar bajo la modalidad de producción por encargo, el diseño, preproducción, producción y posproducción para el proyecto audiovisual BOGOTÁ: 20 ÍCONOS DE TODOS LOS TIEMPOS o como llegare a denominarse, propuesto para la línea de Ciudadanía, Cultura e Infancia, en cumplimiento de los objetivos y gestión de Canal Capital en el marco de la Resolución
00076 del 26 de enero de 2024 del Fondo Único de las Tecnologías de la Información (FUTIC).</t>
  </si>
  <si>
    <t>DO-473 Proveer, de manera autónoma e independiente, sus servicios para llevar a cabo la producción técnica en la realización de contenidos audiovisuales en exteriores.</t>
  </si>
  <si>
    <t>SF-38 Proveer, de manera autónoma e independiente, los servicios profesionales requeridos para apoyar los procesos contables y tesorales de la subdirección financiera, en materia de clasificación, consolidación y reporte de información a organismos fiscalizadores.</t>
  </si>
  <si>
    <t>DO-480-481 Suministrar las licencias de uso de obras audiovisuales de titularidad del proveedor o en representación del titular, de acuerdo con el Anexo Técnico, para su reproducción y comunicación pública. incluyendo los proyectos del Plan de inversión financiados a través de la resolución 076 de 2024 del Fondo Único de Tecnologías de la Información y las Comunicaciones (FUTIC).</t>
  </si>
  <si>
    <t>DO- 493-494 Proveer, de manera autónoma e independiente, sus servicios para llevar a cabo la actividad de apoyo al área de Programación en la implementación del sistema de acceso closed caption o subtitulación para la programación de los canales Capital y Eureka, incluyendo los proyectos del Plan de inversión financiados a través de la resolución 076 de 2024 del Fondo Único de Tecnologías de la Información y las comunicaciones (FUTIC).</t>
  </si>
  <si>
    <t>DO-490 DO-491 Proveer, de manera autónoma e independiente, los servicios requeridos para la producción de todas las piezas audiovisuales requeridas para Capital y Eureka, incluyendo los proyectos del plan de inversión financiados a través de la resolución 076 de 2024 del Fondo Único de Tecnologías de la Información y las Comunicaciones (FUTIC).</t>
  </si>
  <si>
    <t>DO-496-497 Proveer, de manera autónoma e independiente, sus servicios para llevar a cabo la creación, distribución, programación y gestión de los contenidos digitales en las redes sociales, página web y plataformas digitales de Canal Capital, así como también el relacionamiento público digital con cuentas digitales e instituciones del estado, incluyendo los proyectos del Plan de
inversión financiados a través de la resolución 076 de 2024 del Fondo Único de Tecnologías de la Información y las comunicaciones (FUTIC).</t>
  </si>
  <si>
    <t>DO-479 Proveer, de manera autónoma e independiente, los servicios profesionales para la actividad de producción de los contenidos y formatos del Proyecto Periodístico y los especiales noticiosos del plan de inversión, financiado a través de la resolución 076 del 2024 del Fondo Único de Tecnologías de la Información y las Comunicaciones (FUTIC).</t>
  </si>
  <si>
    <t>SG-72 Proveer, de manera autónoma e independiente, los servicios jurídicos, asuntos legales, administrativos y el seguimiento y reporte a los planes a cargo de la Oficina Jurídica de Canal Capital.</t>
  </si>
  <si>
    <t>SG-69 Proveer, de manera autónoma e independiente, los servicios jurídicos especializados de representación judicial, emisión de conceptos, defensa jurídica, y la asesoría que se requiera por parte de la Oficina Jurídica de Canal Capital.</t>
  </si>
  <si>
    <t>SA-321 Proveer, de manera autónoma e independiente, sus servicios de apoyo
a la supervisión de los contratos con empresas de servicios temporales para el suministro y administración
especializada de personal para Canal Capital.</t>
  </si>
  <si>
    <t>DO-501 Proveer, de manera autónoma e independiente, sus servicios para
apoyar las actividades de generación del playlist de eureka.</t>
  </si>
  <si>
    <t>SA-329 Proveer, de manera autónoma e independiente, sus servicios jurídicos
profesionales en materia de contratación y demás asuntos legales para el Área jurídica de la Secretaría General
y a la Subdirección Administrativa de Canal Capital.</t>
  </si>
  <si>
    <t>DO-489 Proveer, de manera autónoma e independiente, los servicios profesionales requeridos para la realización de contenidos para el Proyecto periodístico convergente financiado a través de la resolución 076 del 2024 del Fondo Único de Tecnologías de la Información y las Comunicaciones (FUTIC).</t>
  </si>
  <si>
    <t>DO-505-508 Proveer, de manera autónoma e independiente, los servicios de apoyo para la gestión de contenidos digitales en las redes sociales de Canal Capital, incluyendo los proyectos del Plan de inversión financiados a través de la resolución 076 de 2024 del Fondo Único de Tecnologías de la Información y las comunicaciones (FUTIC).</t>
  </si>
  <si>
    <t>SG-70 DO-477 PE-56 Proveer, de manera autónoma e independiente, sus servicios profesionales para apoyar en el seguimiento de los planes de mejoramiento e implementación del Modelo Integrado de Planeación y Gestión, en el marco de la ejecución del plan de inversión financiado a través de la resolución 076 de 2024 del Fondo único de las Tecnologías de la Información y las comunicaciones de Canal Capital.</t>
  </si>
  <si>
    <t>SA-318 Proveer, de manera autónoma e independiente, sus servicios
profesionales para el apoyo en la ejecución y seguimiento de los diferentes planes y programas de gestión
y actividades del área de recursos humanos de Canal Capital.</t>
  </si>
  <si>
    <t>SA-331 Proveer de manera autónoma e independiente, sus servicios profesionales especializados para asesorar y apoyar las actividades relacionadas con la implementación y aplicación del Sistema Interno de Gestión Documental y Archivo - SIGA</t>
  </si>
  <si>
    <t>PE-62 Proveer, de manera autónoma e independiente, los servicios requeridos para la producción, gestión, promoción y desarrollo de contenidos de los proyectos y de los bienes y servicios ofertados por Canal Capital.</t>
  </si>
  <si>
    <t>SG-73 Proveer, de manera autónoma e independiente, los servicios jurídicos especializados de representación judicial, defensa jurídica, actuaciones administrativas y la asesoría que se requiera por parte de la Oficina Jurídica de Canal Capital.</t>
  </si>
  <si>
    <t>DO-519 DO-520 Proveer, de manera autónoma e independiente, los servicios profesionales requeridos para llevar a cabo la producción de participación para la ideación y ejecución de estrategias de cocreación con audiencias infantiles para las diferentes plataformas de Canal Capital y eureka, incluyendo los proyectos del plan de inversión 2024, financiados a través de la resolución 076 de 2024 del Fondo Único de Tecnologías de la Información y las Comunicaciones (FUTIC).</t>
  </si>
  <si>
    <t>DO-513-518 Proveer, de manera autónoma e independiente, sus servicios para apoyar las actividades de recuperación de archivo de la memoria de Capital, incluyendo los proyectos del Plan de inversión financiados a través de la resolución 076 de 2024 del Fondo Único de Tecnologías de la Información y las Comunicaciones (FUTIC).</t>
  </si>
  <si>
    <t>SA-327 SA-En virtud del presente Contrato EL ARRENDADOR, se compromete a entregar y EL
ARRENDATARIO a recibir a título de arrendamiento el espacio para oficinas y parqueaderos,
ubicados en los inmuebles con direcciones Carrera 66 No 24 69 y Avenida Calle 26 No.
66 - 63 de Bogotá D.C identificados con las cédulas catastrales No. 006216180200000000 y
No. 006216180300000000, CHIP AAA0274KDWF y AAA 0274KDXR y matrículas
inmobiliarias No 50C-2087026 y No 50C-2087027 respectivamente conforme a las áreas
determinadas en el alcance del presente contrato.</t>
  </si>
  <si>
    <t>DO-541 DO-542 Proveer, de manera autónoma e independiente, los servicios requeridos para realizar la producción de contenidos para los proyectos de las diferentes plataformas de Canal Capital, de acuerdo con la designación que se realice por parte de la Dirección Operativa, incluidos los proyectos del plan de inversión 2024, financiados a través de la resolución 076 de 2024
del Fondo Único de Tecnologías de la Información y las Comunicaciones (FUTIC).</t>
  </si>
  <si>
    <t>Aunar esfuerzos entre CANAL CAPITAL y VALENCIA PRODUCCIONES FX SAS, entidad que realiza el festival SMARTFILMS®, para el desarrollo y ejecución de una estrategia para la divulgación, promoción, programación y transmisión de la oferta de contenidos que acuerden las partes, con el fin de fortalecer el posicionamiento ante sus públicos objetivos.</t>
  </si>
  <si>
    <t>PE-73 Prestar los servicios para la ejecución de la estrategia de comunicación, organización de eventos académicos y culturales, así como actividades y convocatorias en el marco de la programación del festival Smartfilms 2024, en virtud del contrato interadministrativo 137 de 2024 suscrito con la Secretaría de Cultura, Recreación y Deporte.</t>
  </si>
  <si>
    <t>DO-539 DO-540 Proveer, de manera autónoma e independiente, los servicios requeridos para realizar la producción de contenidos para los proyectos de las diferentes plataformas de Canal Capital, de acuerdo con la designación que se realice por parte de la Dirección Operativa, incluidos los proyectos del plan de inversión 2024, financiados a través de la resolución 076 de 2024 del Fondo Único de Tecnologías de la Información y las Comunicaciones (FUTIC).</t>
  </si>
  <si>
    <t>DO-509 DO-510 Proveer, de manera autónoma e independiente, los servicios de apoyo en la organización logística de las transmisiones de eventos culturales, deportivos y académicos, producciones y programas Canal Capital, incluyendo los proyectos del plan de inversión financiados a través de la resolución 076 de 2024 del Fondo Único de Tecnologías de la Información y las Comunicaciones (FUTIC).</t>
  </si>
  <si>
    <t>PE-58 Proveer, de manera autónoma e independiente, servicios de soporte administrativo y financiero para las líneas del área de ventas y mercadeo de Canal Capital.</t>
  </si>
  <si>
    <t>PE-60 Proveer, de manera autónoma e independiente, los servicios profesionales de apoyo administrativo y financiero para la gestión, seguimiento, finalización y liquidación de contratos así como indicadores e informes financieros de la Gerencia General y del área de ventas y mercadeo de Canal Capital.</t>
  </si>
  <si>
    <t>PE-57 Proveer, de manera autónoma e independiente, los servicios profesionales requeridos para llevar a cabo las actividades comerciales y las relacionadas con la producción ejecutiva de los proyectos del área de ventas y mercadeo de Canal Capital.</t>
  </si>
  <si>
    <t>SA-332 Proveer, de manera autónoma e independiente, los servicios profesionales requeridos para llevar a cabo el apoyo en la gestión administrativa, soporte y aseguramiento de recursos TI y bases de datos administradas por el área de Sistemas de Canal Capital.</t>
  </si>
  <si>
    <t>PE-64 Proveer de manera autónoma e independiente los servicios para apoyar la planeación, gestión, producción y ejecución de los proyectos que adelante el área de ventas y mercadeo de Canal Capital.</t>
  </si>
  <si>
    <t>PE-61 Proveer, de manera autónoma e independiente los servicios profesionales requeridos para ejecutar estrategias y actividades relativas a los servicios que presta Canal Capital dentro del mercado en el cual se mueve el negocio institucional.</t>
  </si>
  <si>
    <t>PE-59 Proveer, de manera autónoma e independiente, los servicios jurídicos especializados requeridos por el área de Ventas y Mercadeo, así como para los demás asuntos legales relacionados con la Secretaría General de Canal Capital.</t>
  </si>
  <si>
    <t>DO-498 Proveer, de manera autónoma e independiente, los servicios profesionales requeridos para la realización de contenidos para el Proyecto periodístico
convergente financiado a través de la resolución 076 del 2024 del Fondo Único de Tecnologías de la Información y las Comunicaciones (FUTIC)</t>
  </si>
  <si>
    <t>DO-538 DO-545 Proveer, de manera autónoma e independiente, los servicios
requeridos para realizar la investigación y producción de contenidos para los proyectos de las diferentes
plataformas de Canal Capital, incluidos los proyectos del plan de inversión 2024, financiados a través de
la resolución 076 de 2024 del Fondo Único de Tecnologías de la Información y las Comunicaciones
(FUTIC).</t>
  </si>
  <si>
    <t>DO-543 DO-544 Proveer, de manera autónoma e independiente, los servicios profesionales requeridos para organizar y estructurar la orientación editorial y estratégica de diseño, desarrollo producción y circulación de contenidos de Canal Capital y del canal infantil eureka en el marco de los proyectos de Canal Capital, incluyendo los proyectos del plan de inversión 2024, financiados a través de la resolución 076 de 2024 del Fondo Único de Tecnologías de la Información y las Comunicaciones (FUTIC).</t>
  </si>
  <si>
    <t>DO-500 Proveer, de manera autónoma e independiente, los servicios para la actividad de asistencia de producción de los contenidos y formatos del Proyecto Periodístico y los especiales noticiosos de Canal Capital.</t>
  </si>
  <si>
    <t>DO-531 DO-532 Proveer, de manera autónoma e independiente, los servicios
requeridos para desarrollar las actividades de producción ejecutiva para la estructuración operativa y
estratégica de diseño de procesos y proyectos relacionados con la preproducción, producción,
postproducción y circulación de contenidos en las diferentes plataformas de Canal Capital y Canal Eureka,
incluyendo los proyectos del plan de inversión 2024, financiados a través de la resolución 076 de 2024
del Fondo Único de Tecnologías de la Información y las Comunicaciones (FUTIC).</t>
  </si>
  <si>
    <t>SA-341 Proveer, de manera autónoma e independiente, los servicios de apoyo y soporte técnico requerido por Canal Capital para la infraestructura de red y
usuarios finales para el área de Sistemas</t>
  </si>
  <si>
    <t>DO-522 Aunar esfuerzos para la coproducción del largometraje documental INCONVERTIBLE o como llegare a denominarse en el marco de la resolución
00663 del 2024 del Fondo Único de las Tecnologías de la Información (FUTIC).</t>
  </si>
  <si>
    <t>DO-521 Aunar esfuerzos para la coproducción de la mini serie de ficción SURFER ROSA o como llegare a denominarse en el marco de la resolución 00663 del
2024 del Fondo Único de las Tecnologías de la Información (FUTIC).</t>
  </si>
  <si>
    <t>SA-357 Proveer de manera autónoma e independiente, sus servicios profesionales especializados para llevar a cabo la asesoría para el soporte, desarrollo y
seguimiento de todas las actividades requeridas por parte de la Subdirección Administrativa en el desarrollo y seguimiento de las metas establecidas para dicha
dependencia.</t>
  </si>
  <si>
    <t>SA-355 Proveer sus servicios de manera autónoma e independiente para apoyar las actividades técnico archivísticas para el proceso de gestión documental y
el sistema Interno de Gestión Documental y Archivo -SIGA</t>
  </si>
  <si>
    <t>DO-549 Proveer, de manera autónoma e independiente sus servicios para llevar a cabo el apoyo al área de Tráfico y Archivo Audiovisual de Canal Capital.</t>
  </si>
  <si>
    <t>DO-548 Proveer, de manera autónoma e independiente, los servicios de apoyo en las actividades propias del almacén técnico para el manejo y control de
inventarios asignados al área técnica de Canal Capital.</t>
  </si>
  <si>
    <t>SA-363 Proveer de manera autónoma e independiente sus servicios profesionales en las actividades de administración, actualización y convalidación de las TRD y demás instrumentos archivísticos de Canal Capital.</t>
  </si>
  <si>
    <t>SA-308 Suministro de uniformes para el personal de recepción y atención al ciudadano, para el fortalecimiento de la imagen institucional de Canal Capital, conforme a las especificaciones técnicas establecidas en el anexo técnico.</t>
  </si>
  <si>
    <t>DO-556 Proveer de manera autónoma e independiente, los servicios requeridos
para realizar las actividades de diseño gráfico y animación de piezas fijas y audiovisuales de tipo
convergente y promocional para las diferentes producciones, coproducciones, eventos especiales,
convenios, transmisiones y tejido institucional para las distintas plataformas de Canal Capital.</t>
  </si>
  <si>
    <t>DO-555 Proveer, de manera autónoma e independiente, los servicios requeridos para realizar la investigación y diseño de la propuesta del formato televisivo proyecto Denim o como llegare a denominarse, para las diferentes plataformas de Canal Capital.</t>
  </si>
  <si>
    <t>SA-368 Proveer sus servicios de manera autónoma e independiente para realizar
apoyo en las actividades técnico ambientales para la ejecución del Plan Institucional de Gestión Ambiental
PIGA.</t>
  </si>
  <si>
    <t>DO-566-568 Proveer, de manera autónoma e independiente, los servicios requeridos para estructurar y desarrollar la estrategia convergente en plataformas digitales del Canal Capital incluyendo los proyectos del plan de inversión 2024, financiados a través de la resolución 076 de 2024 del Fondo Único de Tecnologías de la Información y las Comunicaciones (FUTIC)</t>
  </si>
  <si>
    <t>SG-75 Proveer, de manera autónoma e independiente, sus servicios de apoyo para el acompañamiento a la Oficina de Control Disciplinario Interno</t>
  </si>
  <si>
    <t>DO-562-563 Proveer, de manera autónoma e independiente, los servicios requeridos para la creación de contenidos digitales de Canal Capital, así como en procesos de edición, divulgación y redacción para la página web y las redes sociales, incluyendo los proyectos del Plan de inversión financiados a través de la resolución 076 de 2024 del Fondo Único de Tecnologías de la Información y las comunicaciones (FUTIC).</t>
  </si>
  <si>
    <t>PE-78 Proveer, de manera autónoma e independiente, los servicios profesionales para llevar a cabo actividades de producción conceptual, ejecutiva y general proyectos y demás acciones requeridas por la gerencia de Canal Capital.</t>
  </si>
  <si>
    <t>PE-77 Proveer, de manera autónoma e independiente, los servicios profesionales para llevar a cabo el diseño creativo de proyectos de comunicación pública y la producción ejecutiva de los mismos.</t>
  </si>
  <si>
    <t>SA-374 Proveer de manera autónoma e independiente, sus servicios de apoyo
en las actividades relacionadas con la implementación y aplicación del Sistema Interno de Gestión
Documental y Archivo – SIGA.</t>
  </si>
  <si>
    <t>DO-558-559 Proveer, de manera autónoma e independiente, los servicios de
apoyo requeridos para realizar la gestión de contenidos digitales en las plataformas digitales, página
web de Canal Capital y sus redes sociales, incluyendo los proyectos del Plan de inversión financiados a
través de la resolución 076 de 2024 del Fondo Único de Tecnologías de la Información y las
comunicaciones (FUTIC).</t>
  </si>
  <si>
    <t>SG-77 Proveer, de manera autónoma e independiente, los servicios requeridos para el desarrollo de actividades asociadas a la organización y revisión de documentos contractuales y judiciales del Área Jurídica de Canal Capital.</t>
  </si>
  <si>
    <t>SG-78 Proveer, de manera autónoma e independiente, los servicios requeridos para el desarrollo
de actividades asociadas a la revisión de documentos contractuales y organización administrativa de la gestión
contractual de Canal Capital.</t>
  </si>
  <si>
    <t>DO-546 DO-547 Proveer de manera autónoma e independiente, los servicios
requeridos para desarrollar las actividades de producción de contenidos para la estructuración e ideación
creativa relacionadas con la preproducción, producción, postproducción y circulación de contenidos en
las diferentes plataformas de Canal Capital y Canal Eureka, incluyendo los proyectos del plan de inversión
2024, financiados a través de la resolución 076 de 2024 del Fondo Único de Tecnologías de la Información
y las Comunicaciones (FUTIC).</t>
  </si>
  <si>
    <t>SG-76 Proveer de manera autónoma e independiente, los servicios jurídicos
profesionales para apoyar la gestión contractual y demás asuntos legales de la Secretaría General de
Canal Capital.</t>
  </si>
  <si>
    <t>SG-79 Proveer, de manera autónoma e independiente, los servicios profesionales
requeridos para el apoyo en los procedimientos administrativos, contables y financieros de la Secretaría
General de Canal Capital.</t>
  </si>
  <si>
    <t>DO-572-573 Proveer, de manera autónoma e independiente, sus servicios para
llevar a cabo la implementación del sistema de acceso closed caption o subtitulación para la programación
de los canales Capital y eureka, incluyendo los proyectos de la resolución 076 de 2024 del Fondo Único
de Tecnologías de la Información y las Comunicaciones (FUTIC).</t>
  </si>
  <si>
    <t xml:space="preserve">DO-569 Proveer el servicio de un canal dedicado de internet para Canal Capital,
de conformidad con las especificaciones contenidas en el anexo técnico. </t>
  </si>
  <si>
    <t>DO-560-561 Proveer, de manera autónoma e independiente, los servicios requeridos para
desarrollar las actividades de preproducción, producción, realización y posproducción de material audiovisual para
las necesidades digitales de Canal Capital y sus canales de distribución, incluyendo los proyectos del Plan de
inversión financiados a través de la resolución 076 de 2024 del Fondo Único de Tecnologías de la Información y
las Comunicaciones (FUTIC).</t>
  </si>
  <si>
    <t>SF-43 Proveer de manera autónoma e independiente los servicios requeridos para apoyar los procesos financieros, revisión y trámite de las cuentas de cobro de proveedores, para la subdirección financiera de Canal Capital</t>
  </si>
  <si>
    <t>SG-86 Proveer, de manera autónoma e independiente, los servicios requeridos para el
desarrollo de actividades asociadas a la gestión archivística de procesos contractuales de Canal Capital.</t>
  </si>
  <si>
    <t>DO-593-596 Proveer, de manera autónoma e independiente los servicios profesionales
para realizar la producción estratégica de procesos transversales de la Dirección Operativa, en el marco del plan
de inversión 2024 financiado a través de la resolución 076 de 2024 del Fondo Único de las Tecnologías de la
Información y las Comunicaciones FUTIC.</t>
  </si>
  <si>
    <t>SG-82 Proveer de manera autónoma e independiente, los servicios jurídicos profesionales
para apoyar la gestión contractual y demás asuntos legales de la Secretaría General de Canal Capital.</t>
  </si>
  <si>
    <t>DO-594 DO-595 Proveer, de manera autónoma e independiente, los servicios requeridos para
desarrollar las actividades de investigación y escritura de los contenidos web y el manejo de las redes sociales de eureka
y la franja infantil de Capital en todas sus plataformas, incluyendo los proyectos del Plan de inversión financiados a
través de la resolución 076 de 2024 del Fondo Único de Tecnologías de la Información y las comunicaciones (FUTIC).</t>
  </si>
  <si>
    <t>DO-571 Suministrar a título de compraventa módulos de procesamiento para la
ampliación de las funcionalidades del bastidor de la serie TL2000 propiedad de Canal Capital, de conformidad con
las especificaciones contenidas en el anexo técnico.</t>
  </si>
  <si>
    <t>DO-575 DO-576 Proveer, de manera autónoma e independiente, los servicios requeridos para
realizar las actividades de diseño gráfico y animación de piezas fijas y audiovisuales para las diferentes producciones,
coproducciones, eventos especiales, convenios, transmisiones y tejido institucional para las distintas plataformas de
Canal Capital, financiado a través de la resolución 076 del 2024 del Fondo Único de Tecnologías de la Información y las
Comunicaciones (FUTIC).</t>
  </si>
  <si>
    <t>DO-590 Proveer, de manera autónoma e independiente, los servicios profesionales requeridos para realizar la producción y programación de contenidos para los proyectos infantiles de las diferentes plataformas de Capital.</t>
  </si>
  <si>
    <t>DO-577 DO-578 Proveer, de manera autónoma e independiente, los servicios
requeridos para realizar las actividades de edición y postproducción de las piezas audiovisuales para las
diferentes producciones, coproducciones, eventos especiales, convenios, transmisiones y tejido
institucional en las distintas plataformas de Canal Capital, financiado a través de la resolución 076 del
2024 del Fondo Único de Tecnologías de la Información y las Comunicaciones (FUTIC).</t>
  </si>
  <si>
    <t>DO-586-587 Proveer, de manera autónoma e independiente, los servicios requeridos para la creación de contenidos digitales de Canal Capital, así como en procesos de edición, divulgación y redacción para la página web y las redes sociales, incluyendo los proyectos del Plan de inversión financiados a través de la resolución 076 de 2024 del Fondo Único de Tecnologías de la Información y las comunicaciones (FUTIC).</t>
  </si>
  <si>
    <t>SA-385 // SA-386 Contratar el servicio de arrendamiento de una bodega ubicada
en la ciudad de Bogotá D. C para almacenar elementos de Canal Capital.</t>
  </si>
  <si>
    <t>SF-46 Proveer de manera autónoma e independiente los servicios profesionales
necesarios para apoyar las actividades de costos y demás procesos y procedimientos contables de la
subdirección financiera.</t>
  </si>
  <si>
    <t>SA-384 Proveer de manera íntegra los servicios e insumos necesarios de aseo y
cafetería, así como para el mantenimiento preventivo a las instalaciones de Canal Capital.</t>
  </si>
  <si>
    <t>PE-76 Suministrar los bienes y servicios requeridos para el desarrollo de las  actividades y componentes técnicos de producción, en virtud de las obligaciones derivadas de los contratos interadministrativos suscritos con LA ORQUESTA FILARMÓNICA DE BOGOTÁ y LA UNIDAD ADMINISTRATIVA ESPECIAL DE ATENCIÓN Y REPARACIÓN INTEGRAL A LAS VÍCTIMAS, los que en adelante se suscriban, así como todos aquellos requerimientos que surjan con ocasión del desarrollo del objeto social de Canal Capital en materia de comunicación.</t>
  </si>
  <si>
    <t>DO-588-589 Proveer de manera autónoma e independiente, sus servicios para
activar la plataforma destinada para la inclusión del sistema de acceso closed caption o subtitulación,
para la programación los canales Capital y eureka, incluyendo los proyectos de la resolución 076 de
2024 del Fondo Único de Tecnologías de la Información y las Comunicaciones (FUTIC).</t>
  </si>
  <si>
    <t>DO-582 - DO-583 “Proveer, de manera autónoma e independiente, los servicios
profesionales requeridos para realizar la actividad de la Defensoría de las Audiencias, en cumplimiento a lo
establecido por la reglamentación vigente emitida por la CRC y manual de servicio a la ciudadanía de Canal
Capital, incluyendo los proyectos del Plan de inversión financiados a través de la resolución 076 de 2024 del Fondo
Único de Tecnologías de la Información y las Comunicaciones (FUTIC)”.</t>
  </si>
  <si>
    <t>DO-591-592 Proveer, de manera autónoma e independiente, los servicios
profesionales requeridos para realizar la producción de los contenidos y componentes digitales del
proyecto periodístico convergente de Canal Capital, incluyendo los proyectos del Plan de inversión
financiados a través de la resolución 076 de 2024 del Fondo Único de Tecnologías de la Información y
las comunicaciones (FUTIC).</t>
  </si>
  <si>
    <t>SG-89 Proveer de manera autónoma e independiente, los servicios jurídicos profesionales para apoyar la gestión contractual y demás asuntos legales de la Secretaría General de Canal Capital.</t>
  </si>
  <si>
    <t>SG-92 Proveer de manera autónoma e independiente, los servicios jurídicos profesionales
para apoyar en las actividades de estructuración de los procesos contractuales de las áreas de apoyo y misionales
de Canal Capital.</t>
  </si>
  <si>
    <t>SG-90 Proveer de manera autónoma e independiente, los servicios jurídicos profesionales para apoyar la gestión contractual y demás asuntos legales de la Secretaría General de Canal Capital.</t>
  </si>
  <si>
    <t>PE-82 Proveer, de manera autónoma e independiente, los servicios profesionales
para llevar a cabo actividades de apoyo en el diseño de estrategias comerciales de Canal Capital y la
producción ejecutiva de las mismas.</t>
  </si>
  <si>
    <t>SG-94 Proveer de manera autónoma e independiente, los servicios jurídicos profesionales para apoyar en las actividades de estructuración de los procesos contractuales de las áreas de apoyo y misionales de Canal Capital.</t>
  </si>
  <si>
    <t>DO-601 DO-602 Proveer, de manera autónoma e independiente, los servicios profesionales requeridos para realizar la actividad de investigación y producción de notas periodísticas para el programa del Defensor de las Audiencias de Canal Capital, financiado a través de la resolución 076 del 2024 del Fondo Único de Tecnologías de la Información y las Comunicaciones (FUTIC).</t>
  </si>
  <si>
    <t>DO-603 Proveer, de manera autónoma e independiente, los servicios como vestuarista del talento para los contenidos y formatos del Proyecto Periodístico, así como los especiales noticiosos de Canal Capital.</t>
  </si>
  <si>
    <t>SG-93 Proveer de manera autónoma e independiente, los servicios jurídicos profesionales para apoyar en las actividades de estructuración de los procesos contractuales de las áreas de apoyo y misionales de Canal Capital.</t>
  </si>
  <si>
    <t>PE-84 Proveer, de manera autónoma e independiente, los servicios profesionales requeridos para llevar a cabo actividades de creatividad, investigación, diseño, propuesta y desarrollo de las piezas de apoyo para la gestión comercial de Canal Capital.</t>
  </si>
  <si>
    <t>DO-617 DO-618 Proveer de manera autónoma e independiente, los servicios de apoyo y
soporte técnico para las actividades de Tecnologías de la Información (TI), gestión de servidores y soporte de
redes de datos, en el marco del plan de inversión de 2024, financiado a través de la Resolución N° 076 de 2024
expedida por el Fondo Único de Tecnologías de la Información y las Comunicaciones (FUTIC).</t>
  </si>
  <si>
    <t>DO-612 DO-616 Proveer, de manera autónoma e independiente, los servicios
requeridos para realizar la investigación y diseño creativo de contenidos cofinanciados, para las
diferentes plataformas de canal Capital y Canal Eureka, incluyendo los proyectos del plan de inversión
2024, financiados a través de la resolución 076 de 2024 del Fondo Único de Tecnologías de la
Información y las Comunicaciones (FUTIC).</t>
  </si>
  <si>
    <t>DO-597 Proveer, de manera autónoma e independiente, los servicios profesionales requeridos para apoyar al área de producción en las actividades de gestión y seguimiento logístico requerido para los proyectos periodísticos de actualidad y las diferentes transmisiones y programas de los proyectos de Canal Capital.</t>
  </si>
  <si>
    <t>SG-84 Proveer, de manera autónoma e independiente, sus servicios profesionales para apoyar la gestión y operación, desde el punto de vista técnico, del Sistema Electrónico de Contratación Pública - SECOP.</t>
  </si>
  <si>
    <t>SG-96 Proveer sus servicios profesionales de manera autónoma e independiente, para
realizar actividades de asesoría jurídica y acompañamiento en los temas de la Secretaría General de Canal Capital.</t>
  </si>
  <si>
    <t>DO-598 Proveer, de manera autónoma e independiente, los servicios de locución,
grabación y registro para las piezas promocionales de participación, las estrategias de las campañas sombrilla de
canal eureka y los servicios requeridos en digital para la comunicación de la franja infantil de Capital y Eureka en
todas sus plataformas.</t>
  </si>
  <si>
    <t>DO-615 Suministrar las licencias de uso de obras audiovisuales de titularidad del proveedor o en representación del titular, de acuerdo con el Anexo Técnico, para su reproducción y comunicación pública.</t>
  </si>
  <si>
    <t>GER-9 Suministrar las licencias de uso de obras audiovisuales de titularidad del
proveedor o en representación del titular, de acuerdo con el Anexo Técnico, para su reproducción y
comunicación pública.</t>
  </si>
  <si>
    <t>DO-613 Adquisición de licencia de uso de librería musical para los proyectos de Capital.</t>
  </si>
  <si>
    <t>GER-10 Proveer, de manera autónoma e independiente, los servicios
profesionales especializados para realizar las actividades de acompañamiento, seguimiento y
orientación de los procesos estratégicos, misionales y de apoyo a Canal Capital, así como la articulación
intra e interinstitucional de los diferentes grupos de interés en aras de garantizar el cumplimiento de los
objetivos de la entidad</t>
  </si>
  <si>
    <t>COM-40 Proveer, de manera autónoma e independiente, sus servicios profesionales para apoyar
las actividades de diseño y diagramación de piezas gráficas, presentaciones, boletines y demás publicaciones requeridas
por Canal Capital.</t>
  </si>
  <si>
    <t>PE-87 Proveer, de manera autónoma e independiente, los servicios de apoyo a las
actividades administrativas del área de Ventas y Mercadeo del Canal Capital</t>
  </si>
  <si>
    <t>DO-623 Proveer, de manera autónoma e independiente, los servicios
profesionales requeridos para la gestión y coordinación de invitados de los componentes del proyecto
periodístico convergente de Canal Capital.</t>
  </si>
  <si>
    <t>SG-80 Proveer de manera autónoma e independiente, los servicios jurídicos
profesionales especializados para apoyar y acompañar la gestión contractual y demás asuntos legales de
la Secretaría General de Canal Capital.</t>
  </si>
  <si>
    <t>SA-413 Proveer, de manera autónoma e independiente, los servicios de apoyo y soporte técnico a la infraestructura de red y usuarios finales, para el área de Sistemas de Canal Capital.</t>
  </si>
  <si>
    <t>DO-626 Proveer, de manera autónoma e independiente, los servicios requeridos para realizar las actividades de diseño gráfico y animación de piezas fijas y audiovisuales de tipo convergente y promocional para las diferentes producciones, coproducciones, eventos especiales, convenios, transmisiones y tejido institucional para las distintas plataformas de Canal Capital.</t>
  </si>
  <si>
    <t>DO-620-627 Suministrar las licencias de uso de obras audiovisuales de titularidad
del proveedor o en representación del titular, de acuerdo con el Anexo Técnico, para su reproducción y
comunicación pública, incluyendo los proyectos del Plan de inversión financiados a través de la resolución
076 de 2024 del Fondo Único de Tecnologías de la Información y las comunicaciones (FUTIC).</t>
  </si>
  <si>
    <t>DO-628 Adquisición de licencias Adobe de acuerdo con las especificaciones
establecidas en el anexo técnico y necesidades de la Dirección Operativa de Canal Capital.</t>
  </si>
  <si>
    <t>DO-629 Proveer de manera autónoma e independiente, los servicios requeridos para realizar las actividades de edición conceptual, graficación e ilustración de los micro contenidos y las piezas promocionales producidos para la franja infantil de Canal Capital y Canal Eureka en todas sus plataformas.</t>
  </si>
  <si>
    <t>COM-42 Proveer, de manera autónoma e independiente, sus servicios profesionales para
realizar actividades de fotografía y videografía para Canal Capital.</t>
  </si>
  <si>
    <t>DO-599 Prestar los servicios de mantenimiento preventivo y correctivo de los vehículos propiedad de Canal Capital, de conformidad con el anexo técnico.</t>
  </si>
  <si>
    <t xml:space="preserve">DO-624 DO-625 Proveer, de manera autónoma e independiente, los servicios
profesionales requeridos para la realización de contenidos para el Proyecto periodístico convergente,
financiado a través de la resolución 076 del 2024 del Fondo Único de Tecnologías de la Información y las
Comunicaciones (FUTIC). </t>
  </si>
  <si>
    <t>DO-630 Proveer, de manera autónoma e independiente, sus servicios para apoyar la implementación de sistemas de acceso en los contenidos de la programación de Capital, para las personas con discapacidad auditiva.</t>
  </si>
  <si>
    <t>PE-93 Proveer, de manera autónoma e independiente, los servicios requeridos para la
producción, gestión, promoción y desarrollo de contenidos de los proyectos y de los bienes y servicios ofertados
por Canal Capital.</t>
  </si>
  <si>
    <t>DO-631-632 Proveer, de manera autónoma e independiente, los servicios de apoyo requeridos para realizar la gestión de contenidos digitales en la página web de Canal Capital y sus redes sociales y plataformas digitales, incluyendo los proyectos del Plan de inversión financiados a través de la resolución 076 de 2024 del Fondo Único de Tecnologías de la Información y las comunicaciones (FUTIC).</t>
  </si>
  <si>
    <t>GER-11 Proveer de manera autónoma e independiente sus servicios profesionales, para apoyar en los procesos de planeación estratégica y en las actividades de mejora en la gestión de la formulación, actualización, seguimiento y evaluación de los planes, indicadores de gestión e implementación del MIPG de Canal Capital.</t>
  </si>
  <si>
    <t>PE-109 Prestar servicios de preproducción, producción y postproducción del contenido audiovisual de animación “Barrios Vivos” o como lleguen a denominarse, en el marco del Contrato interadministrativo 317 de 2024 suscrito con la SECRETARÍA DE CULTURA, RECREACIÓN Y DEPORTE.</t>
  </si>
  <si>
    <t>SG-98 Proveer, de manera autónoma e independiente, los servicios profesionales para el desarrollo de actividades asociadas a la estructuración de estudios de sector y de mercado, propios de la gestión contractual de Canal Capital.</t>
  </si>
  <si>
    <t>DO-633 DO-634 Proveer de manera autónoma e independiente, los servicios requeridos para la estructuración, diseño, orientación conceptual, audiovisual y estética para la realización de las piezas audiovisuales de programación, promoción, participación y circulación de Canal Capital en todas sus plataformas, incluyendo, los equipos de video, sonido directo e iluminación idóneos para el efecto, en el marco del plan de inversión 2024 financiado a través de la resolución 076 de 2024 del Fondo Único de las Tecnologías de la Información y las Comunicaciones FUTIC. ALCANCE DEL OBJETO: En cumplimiento del objeto del contrato, el contratista deberá disponer de los equipos de video,
sonido directo e iluminación idóneos para la realización de las piezas requeridas con las características de equipos indicadas
en la propuesta presentada por el contratista.
El contratista será el responsable de la operación de los equipos y deberá respetar los tiempos y los horarios establecidos por
el equipo de producción acogiéndose al principio de coordinación.
Durante la ejecución del contrato, los equipos deberán estar en óptimas condiciones técnicas de uso para la correcta prestación
del servicio.</t>
  </si>
  <si>
    <t xml:space="preserve"> PE-100 Proveer de manera autónoma e independiente, los servicios de apoyo en las actividades de producción de acciones tácticas de la línea de Ventas y Mercadeo  de Canal Capital.</t>
  </si>
  <si>
    <t xml:space="preserve"> DO-639 Proveer, de manera autónoma e independiente, los servicios profesionales requeridos para la realización de materiales escritos, visuales o multimedia para el Proyecto periodístico convergente y los especiales noticiosos del plan de inversión de Canal Capital, financiado a través de la resolución 076 del 2024 del Fondo Único de Tecnologías de la Información y las Comunicaciones (FUTIC). </t>
  </si>
  <si>
    <t xml:space="preserve"> PE-107 Proveer de manera autónoma e independiente  sus servicios profesionales para adelantar actividades  de producción ejecutiva en el área de Ventas y Mercadeo de Canal Capita</t>
  </si>
  <si>
    <t xml:space="preserve"> PE-106 Proveer de manera autónoma e independiente  sus servicios profesionales para adelantar actividades de producción ejecutiva en el área de Ventas y Mercadeo de Canal Capital</t>
  </si>
  <si>
    <t xml:space="preserve"> PE-108 Proveer de manera autónoma e independiente  sus servicios profesionales para adelantar actividades de producción ejecutiva en el área de Ventas y Mercadeo de Canal Capital</t>
  </si>
  <si>
    <t xml:space="preserve"> PE-94 Proveer de manera autónoma e independiente  los servicios para apoyar la planeación, gestión,  producción y ejecución de los proyectos que adelante el área de ventas y mercadeo de Canal Capital</t>
  </si>
  <si>
    <t xml:space="preserve"> PE-99 Proveer, de manera autónoma e independiente,  los servicios jurídicos especializados requeridos por  el área de ventas y mercadeo, así como para los demás asuntos legales relacionados con la Secretaría General de Canal Capital.</t>
  </si>
  <si>
    <t xml:space="preserve"> PE-97 Proveer, de manera autónoma e independiente,  los servicios profesionales requeridos para llevar a cabo las actividades comerciales y las relacionadas con la producción ejecutiva de los proyectos del área de ventas y mercadeo de Canal Capital.</t>
  </si>
  <si>
    <t xml:space="preserve"> PE-98 Proveer, de manera autónoma e independiente, servicios de soporte administrativo y financiero para las líneas del área de ventas y mercadeo de Canal Capital.</t>
  </si>
  <si>
    <t xml:space="preserve"> PE-96 Proveer, de manera autónoma e independiente,  los servicios profesionales de apoyo administrativo y financiero para la gestión, seguimiento, finalización  y liquidación de contratos así como indicadores e informes financieros de la Gerencia General y del área de ventas y mercadeo de Canal Capital.</t>
  </si>
  <si>
    <t xml:space="preserve"> DO-636 Proveer, de manera autónoma e independiente, los servicios profesionales requeridos para realizar la producción ejecutiva del área de Programación de Capital, de cara a asegurar la ejecución de los proyectos de los canales Capital y Eureka con esta área. </t>
  </si>
  <si>
    <t xml:space="preserve"> PE-95 Proveer, de manera autónoma e independiente  los servicios profesionales requeridos para ejecutar estrategias y actividades relativas a los servicios que presta Canal Capital dentro del mercado en el cual se  mueve el negocio institucional.</t>
  </si>
  <si>
    <t xml:space="preserve"> DO-622 Adquirir a título de compraventa equipos de transmisión portátil, requeridos por Canal Capital, de conformidad con las especificaciones contenidas en el anexo técnico. </t>
  </si>
  <si>
    <t xml:space="preserve"> DO-663 Proveer, de manera autónoma e independiente,  sus servicios profesionales para apoyar el diseño,  implementación, ejecución y seguimiento de procesos  y actividades relacionadas con políticas, planes del área de planeación y auditorías internas y externas de Canal Capital, en el marco del plan de inversión 2024 financiado a través de la  resolución 076 de 2024 del Fondo Único de las Tecnologías de la  Información y las Comunicaciones FUTIC.</t>
  </si>
  <si>
    <t xml:space="preserve"> PE-113 Proveer, de manera autónoma e independiente, los servicios profesionales de apoyo financiero para la gestión, seguimiento y finalización de los contratos y procesos del área de ventas y mercadeo de Canal Capital que le sean asignados. </t>
  </si>
  <si>
    <t xml:space="preserve"> SG-97 Proveer de manera autónoma  independiente, los servicios profesionales especializados para gestionar  la liquidación del monto pensional y/o cálculo actuarial del fallo desfavorable en contra de Canal Capital, derivado del reconocimiento de un contrato realidad entre el señor Carlos Enrique Pava Salgado y Canal Capital, proferido dentro del proceso ordinario laboral 11001310503320190035201. </t>
  </si>
  <si>
    <t xml:space="preserve"> SA-434 Suministrar los elementos e insumos para equipos y periféricos de Canal Capital, con el fin de garantizar su correcto funcionamiento y desempeño, de conformidad con las especificaciones técnicas requeridas por la entidad.</t>
  </si>
  <si>
    <t>DO-672 Proveer bajo la modalidad de administración delegada, los bienes y servicios de administración de recursos financieros, logísticos, técnicos y humanos para la producción audiovisual y servicios conexos que requieran las TRANSMISIONES CULTURALES Y DEPORTIVAS, MARCA y  del proyecto informativo AHORA para todas las plataformas de CAPITAL, así como todos  aquellos requerimientos que surjan con ocasión del desarrollo  del objeto social de Canal Capital en materia de comunicación, financiado a través de la resolución 076 del 2024 del Fondo Único de Tecnologías de la Información y las Comunicaciones (FUTIC)
ALCANCE DEL OBJETO: Bajo la modalidad de administración delegada, el contratista realizará la provisión de los servicios solicitados por CANAL CAPITAL para la preproducción, producción y posproducción de los proyectos audiovisuales que hacen parte de la programación de todas las plataformas, el cual asume, entre otras, las siguientes actividades:
- SERVICIOS TRANSPORTE: Servicios de transporte terrestre en Bogotá y Bogotá metropolitana tanto en su zona rural y urbana (Usme, Sumapaz, Soacha, Mosquera, Funza, Madrid, Chía, Cajicá, Cota, La Calera, Tenjo, Tabio, Sibaté, Zipaquirá y Facatativá Bojacá, Gachancipá, Tocancipá y Sopó), en ocasión del desarrollo de cualquiera de las fases de producción de un proyecto audiovisual o servicios conexos, que el contrato vigente de transporte de pasajeros de Capital no pueda prestar por disponibilidad, cobertura o especificidad del transporte requerido.
- GASTOS REEMBOLSABLES: Gastos enmarcados en las siguientes categorías, sobre el cual capital reconocerá un Fee de gestión de operación, cuyo porcentaje se definirá de acuerdo a la propuesta seleccionada.
➢ GASTOS DE ARTE: Gastos referidas a las compras y/o alquileres correspondientes a elementos y/o insumos de los departamentos de ARTE (Escenografía, ambientación, Utilería y gastos asociados), y que se requieren para el desarrollo de cualquiera de las fases de producción de un proyecto audiovisual o servicios conexos, de acuerdo a la demanda de Capital.
➢ GASTOS DE PRODUCCIÓN: Gastos referidos a las compras y/o alquileres requeridos para llevar a cabo una producción y que sirven como soporte a los diferentes departamentos (producción, dirección, arte y/o fotografía para el desarrollo de cualquiera de las fases de producción de un proyecto audiovisual o servicios conexos, de acuerdo a la demanda de Capital (andamios, catering, permisos PUFA, locaciones, seguros para carros, tiquetes aéreos, alojamiento y transporte terrestre fuera de Bogotá, elementos para cubrir protocolos de bioseguridad, lavandería, transporte en zonas no controladas, comunicaciones, papelería, parqueaderos, exceso de equipaje por equipos de grabación en viajes fuera de Bogotá, combustible para planta y todos aquellos imprevistos que surjan durante la realización de las etapas de preproducción, producción, posproducción, promoción y difusión del proyecto).
GASTOS DE PRODUCCIÓN CAJA EN EFECTIVO DISPONIBLE: Garantizar una caja en efectivo disponible a requerimiento de CAPITAL hasta el veinte por ciento (20%) del valor total contrato para cubrir los gastos de producción expeditos y que deban realizarse en sitio generalmente para el desarrollo de cualquiera de las fases de producción de un proyecto audiovisual o servicios conexos, de acuerdo a la demanda de Canal Capital.
➢ ÓRDENES DE SERVICIO: Cumplir con los requerimientos de servicio de talento humano específico de los proyectos a demanda de Canal CAPITAL para el desarrollo de cualquiera de las fases de producción de un proyecto audiovisual o servicios conexos por tiempo inferior a treinta días calendario. Entre ellos, personal de apoyo a producción, personal de apoyo técnico y/o personal de apoyo especializado y con el que Canal CAPITAL no cuenta en su personal contratado.
➢ SERVICIOS LOGÍSTICOS: Garantizar las condiciones técnicas de conectividad, comunicación, contingencia, menaje, mobiliario de los proyectos a demanda de CANAL CAPITAL para el desarrollo de cualquiera de las fases de producción de un un proyecto audiovisual o servicios conexos en Bogotá o Bogotá metropolitana.</t>
  </si>
  <si>
    <t xml:space="preserve"> PE-110 Proveer de manera autónoma e independiente sus servicios profesionales para adelantar actividades  de producción ejecutiva en el área de Ventas y Mercadeo de Canal Capital</t>
  </si>
  <si>
    <t xml:space="preserve"> PE-111 Prestar servicios de planificación, adquisición y monitoreo de espacios publicitarios en medios locales, regionales, alternativos, indígenas y/o nacionales, así como desarrollar contenidos para medios convencionales y no convencionales, integrando estrategias multimedia y digitales, de conformidad con los requerimientos de Canal Capital y sus clientes. </t>
  </si>
  <si>
    <t>DO-665 DO-666 Proveer de manera autónoma e independiente, los servicios de asistencia
y soporte técnico en las diferentes actividades de producción, post-producción y emisión que requiera el área
técnica de Canal Capital, en el marco del plan de inversión de 2024, financiado a través de la Resolución N° 076
de 2024 expedida por el Fondo Único de Tecnologías de la Información y las Comunicaciones (FUTIC)</t>
  </si>
  <si>
    <t>DO-669 DO-668 DO-667 Proveer, de manera autónoma e independiente, los servicios
profesionales de Ingeniería para la infraestructura técnica de televisión que garantice la producción,
postproducción y emisión, de contenidos de Canal Capital, en el marco del plan de inversión de 2024, financiado
a través de la Resolución N° 076 de 2024 expedida por el Fondo Único de Tecnologías de la Información y las
Comunicaciones (FUTIC)</t>
  </si>
  <si>
    <t xml:space="preserve"> DO-658 Proveer, de manera autónoma e independiente, los servicios profesionales para la investigación y elaboración de guiones requeridos para la realización de proyectos audiovisuales de Canal Capital </t>
  </si>
  <si>
    <t>DO-437 Suministrar las licencias de uso de obras audiovisuales de titularidad del proveedor o en representación del titular, de acuerdo con el Anexo Técnico, para su reproducción y comunicación
pública.</t>
  </si>
  <si>
    <t xml:space="preserve"> PE-126 Prestar servicios de producción, emisión y difusión de estrategias de comunicación a través de la radio y sus plataformas digitales, tanto a nivel local y/o nacional, para apoyar la promoción la promoción de las distintas actividades lideradas por la Secretaría de Cultura Recreación y Deporte, en virtud del contrato interadministrativo No 137 suscrito entre Canal Capital y Secretaría Distrital de Cultura, Recreación y Deporte. ALCANCE DEL OBJETO: Las estrategias de comunicación incluirán, entre otros: cuñas, menciones, pautas, mensajes, artículos, programas y activaciones de comunicación que estén alineadas con el objeto y contribuyan al cumplimiento de los objetivos establecidos en los requerimientos.</t>
  </si>
  <si>
    <t xml:space="preserve">PE-112 Proveer los bienes y servicios necesarios para la implementación, ejecución y desarrollo de las acciones estratégicas de comunicación que se deriven del cumplimiento del objeto social de Canal Capital. </t>
  </si>
  <si>
    <t xml:space="preserve"> PE-118 Proveer de manera autónoma e independiente, los servicios de apoyo en las actividades de producción de las estrategias operativas del área de Ventas y Mercadeo de Canal Capital. </t>
  </si>
  <si>
    <t xml:space="preserve"> PE-116 Proveer de manera autónoma e independiente, los servicios de apoyo en las actividades de producción de las estrategias operativas del área de Ventas y Mercadeo de Canal Capital. </t>
  </si>
  <si>
    <t xml:space="preserve"> PE-121 Proveer, de manera autónoma e independiente, los servicios de apoyo a la gestión administrativa de los proyectos del área de ventas y mercadeo de Canal. </t>
  </si>
  <si>
    <t xml:space="preserve"> PE-131 Proveer de manera autónoma e independiente los servicios profesionales para las actividades de dirección general para la preproducción, producción y postproducción del documental “LOS 50 AÑOS DE LA CICLOVÍA” o como llegue a denominarse del contrato (4072-2024) numeración externa y (CI-009-2024) numeración interna, suscrito con IDRD.” </t>
  </si>
  <si>
    <t xml:space="preserve"> PE-119 Proveer de manera autónoma e independiente, los servicios de apoyo en las actividades de producción de las estrategias operativas del área de Ventas y Mercadeo de Canal Capital. </t>
  </si>
  <si>
    <t xml:space="preserve"> PE-122 Proveer, de manera autónoma e independiente, los servicios de apoyo a la gestión administrativa de los proyectos del área de ventas y mercadeo de Canal. </t>
  </si>
  <si>
    <t xml:space="preserve"> SA-485 Proveer, de manera autónoma e independiente, los servicios profesionales requeridos para la asesoría, ejecución y desarrollo del programa de riesgo psicosocial de Canal Capital</t>
  </si>
  <si>
    <t xml:space="preserve"> SG-104 Proveer, de manera autónoma e independiente, sus servicios profesionales para el apoyo a la gestión  disciplinaria en la etapa de instrucción y, el desarrollo  y seguimiento de las actividades relacionadas con el Sistema de Administración de Riesgos de Lavado de Activos y Financiación del Terrorismo SARLAFT y el Plan de cumplimiento normativo de Canal Capital en el marco del Decreto Distrital 610 de 2022 que adoptó el Modelo de Gestión Jurídica Anticorrupción MGJA.</t>
  </si>
  <si>
    <t xml:space="preserve"> PE-117 Proveer de manera autónoma e independiente, los servicios de apoyo en las actividades de producción de las estrategias operativas del área de Ventas y Mercadeo de Canal Capital. </t>
  </si>
  <si>
    <t xml:space="preserve"> PE-120 Proveer de manera autónoma e independiente, los servicios de apoyo en las actividades de producción de las estrategias operativas del área de Ventas y Mercadeo de Canal Capital. </t>
  </si>
  <si>
    <t xml:space="preserve">PE-133 Proveer, de manera autónoma e independiente, los servicios de apoyo administrativo en los procesos ATL del área de Ventas y Mercadeo de Canal Capital. </t>
  </si>
  <si>
    <t xml:space="preserve"> PE-124 Proveer, de manera autónoma e independiente, los servicios de apoyo a la gestión administrativa de los proyectos del área de ventas y mercadeo de Canal. </t>
  </si>
  <si>
    <t xml:space="preserve"> DO-660 Proveer los servicios para la conducción del producto audiovisual Videocast o como llegue a denominarse del Proyecto Periodístico convergente de Canal Capital, a través de MARGARITA MARIA ORTEGA CADAVID en el marco de la representación artística que ejerce de la misma </t>
  </si>
  <si>
    <t xml:space="preserve"> PE-123 Proveer, de manera autónoma e independiente, los servicios de apoyo a la gestión administrativa de los proyectos del área de ventas y mercadeo de Canal. </t>
  </si>
  <si>
    <t xml:space="preserve"> DO-731 Proveer, de manera autónoma e independiente, los servicios profesionales requeridos para la realización de materiales escritos, visuales o multimedia para el Proyecto periodístico convergente y los especiales noticiosos de Canal Capital. </t>
  </si>
  <si>
    <t>PE-136 Prestar servicios bajo la modalidad de producción por encargo, de preproducción, producción y postproducción del contenido audiovisual # Los 50 años de la ciclovía# o como llegue a denominarse en el marco del contrato Interadministrativo No. 4072-2024 suscrito con IDRD.
ALCANCE DEL OBJETO: Para el desarrollo del contenido, bajo la modalidad de producción por encargo, el contratista deberá pre producir, producir y postproducir un contenido audiovisual con las siguientes características y productos y con fecha final de entrega el 12 de diciembre de 2024.
Una pieza documental de 60 minutos que narra el recorrido por la historia de los 50 años de la Ciclovía en Bogotá, contada a través de distintas voces como ciudadanos y expertos relacionados con el tema. Las historias irán apoyadas por material de archivo inédito. Este será un homenaje al fenómeno global que puso a Bogotá como modelo de urbanismo en distintos países, gracias a la democratización del espacio público y a la evolución de la bicicleta como vehículo accesible para todas las personas. La pieza busca que la ciudadanía valore la trascendencia de este proceso de construcción social que es la ciclovía, entendiendo que en ella convergen muchos actores ciudadanos, políticos y técnicos del distrito. La investigación y el desglose de imágenes de archivo será entregado por el Canal.
Preproducción: De acuerdo con la propuesta, escaleta, insumos narrativos, el Anexo 4. Cronograma Ciclovía (con fecha final de entrega al 12 de diciembre de 2024), las necesidades de producción y el listado del archivo audiovisual preseleccionado, entregados por CANAL CAPITAL en cabeza del director, la productora ejecutiva y la productora creativa designados por el Canal, el contratista deberá realizar la revisión y verificación de estos documentos para llevar a cabo las acciones preparatorias de la grabación, proyectando la grabación a mínimo 2 unidades de producción, así como planear y gestionar los trámites y pagos de derechos de autor sobre el archivo de fotografías, vídeo, litografías entre otras (Maximo 30 minutos de material). El documental se desarrollará de manera lineal y cronológica respetando la línea de tiempo que refleja la estructura histórica del relato, desde 1972 hasta 2024.
Producción: Adelantar las actividad de producción que correspondan, de acuerdo con las indicaciones conceptuales, narrativas y audiovisuales de CANAL CAPITAL en cabeza del director, la productora ejecutiva y la productora creativa designados por el Canal, de manera oportuna y conforme a los tiempos estimados en el Anexo 4. Cronograma Ciclovía, (con fecha final de entrega al 12 de diciembre de 2024), grabando a mínimo 2 unidades de producción.
Postproducción: Edición, finalización y entrega de los master del proyecto, de acuerdo con las indicaciones conceptuales, narrativas y audiovisuales de CANAL CAPITAL en cabeza del director, la productora ejecutiva y la productora creativa designados por el Canal, además deberá entregar el material de acuerdo conlos parámetros técnicos requeridos para la implementación audiovisual del documental. El contratista deberá hacer entrega de los másteres finales, los soportes documentales y audiovisuales y entregables exigidos por la entidad, (con fecha final de entrega al 12 de diciembre de 2024). La etapa de postproducción se deberá realizar a mínimo 3 salas de edición en simultáneo, de acuerdo con el ANEXO 4. Cronograma Ciclovía.</t>
  </si>
  <si>
    <t xml:space="preserve"> PE-129 Prestar los servicios de emisión, difusión y todas las actividades relacionadas y necesarias para el desarrollo de estrategias de comunicación  en medios radiales y digitales, tanto a nivel local  como nacional, de conformidad con los  requerimientos de comunicación de Canal Capital  y de sus clientes</t>
  </si>
  <si>
    <t xml:space="preserve"> PE-138 Proveer los bienes y servicios requeridos para el desarrollo de acciones BTL y producción técnica que surjan con ocasión de la implementación de la estrategia denominada # BARRIOS VIVOS#   y las demás necesidades en cumplimiento del objeto social de Canal Capital. </t>
  </si>
  <si>
    <t xml:space="preserve">DO-742 Proveer, de manera autónoma e independiente, sus servicios para llevar a cabo la implementación del sistema de acceso closed caption o subtitulación para la programación de los canales Capital y eureka. </t>
  </si>
  <si>
    <t>DO-671 Prestar los servicios de plataforma de  Streaming en vivo para las señales de Canal Capital,  de conformidad con las especificaciones contenidas en el anexo técnico.</t>
  </si>
  <si>
    <t>SA-478  Proveer sus servicios de manera autónoma e independiente para realizar apoyo al grupo de Gestion Documental en la administracion, actualizacion y ejecucion de los procesos archivisticos y de correspondencia del archivo central del canal</t>
  </si>
  <si>
    <t xml:space="preserve">DO-750 Proveer, de manera autónoma e independiente, sus servicios para llevar a cabo el apoyo al área de Tráfico y Archivo Audiovisual de Canal Capital. </t>
  </si>
  <si>
    <t>SG-108 Proveer de manera autónoma e independiente, los servicios profesionales en la Oficina de Control Interno para acompañar y ejecutar las actividades definidas en el Plan Anual de Auditorías aprobado.</t>
  </si>
  <si>
    <t>Proveer, de manera autonoma e independiente, los servicios juridicos profesionales requeridos por la oficina de Control Interno para adelantar las actividades proyectadas en el Plan Annual de Auditoria Vigente</t>
  </si>
  <si>
    <t>SA-480 Proveer sus servicios de manera autónoma e independiente para realizar apoyo al grupo de Gestión Documental en las actividades para el cumplimiento del Contrato Interadministrativo 4213000-1267-2024 con numeración interna CV- 002-2024 entre Canal Capital y SECRETARÍA GENERAL DE LA ALCALDÍA MAYOR DE BOGOTÁ D.C.- DIRECCIÓN DISTRITAL DE ARCHIVO DE BOGOTÁ.</t>
  </si>
  <si>
    <t>SG-107 Proveer, de manera autónoma e independiente, los servicios profesionales en la Oficina de Control Interno, para apoyar las evaluaciones, seguimientos y demás actividades proyectadas en el Plan Anual de Auditoría vigente.</t>
  </si>
  <si>
    <t>PE-146 Proveer, de manera autónoma e independiente, los servicios profesionales requeridos para realizar actividades de Gestión financiera del proyecto "Barrios Vivos" o como llegue a denominarse en el marco del contrato Interadministrativo 745-2024, suscrito con la SECRETARÍA DISTRITAL DE CULTURA, RECREACIÓN - Y DEPORTE – SCRD.</t>
  </si>
  <si>
    <t>PE-149 Proveer, de manera autónoma e independiente, los servicios de apoyo en la producción artísticas y operativas del proyecto "Barrios Vivos" o como llegue a denominarse en el marco del contrato Interadministrativo 745-2024, suscrito con la SECRETARÍA DISTRITAL DE CULTURA, RECREACIÓN - Y DEPORTE – SCRD.</t>
  </si>
  <si>
    <t>PE-150 Proveer de manera autónoma e independiente, los servicios de apoyo en las actividades de comunicación y producción de las estrategias operativas del proyecto "Barrios Vivos" o como llegue a denominarse en el marco del contrato Interadministrativo 745-2024, suscrito con la SECRETARÍA DISTRITAL DE CULTURA, RECREACIÓN - Y DEPORTE – SCRD.</t>
  </si>
  <si>
    <t>PE-144 Proveer, de manera autónoma e independiente, los servicios profesionales para llevar a cabo el diseño creativo de proyectos de comunicación pública y la producción ejecutiva de los mismos.</t>
  </si>
  <si>
    <t>PE-147 Proveer, de manera autónoma e independiente, los servicios profesionales requeridos para realizar actividades de gestión administrativas del proyecto "Barrios Vivos"
o como llegue a denominarse en el marco del contrato Interadministrativo 745-2024, suscrito con la SECRETARÍA DISTRITAL DE CULTURA, RECREACIÓN - Y DEPORTE – SCRD.</t>
  </si>
  <si>
    <t>PE-151 Prestar servicios bajo la modalidad de mandato sin representación, enfocados en la gestión de bienes y servicios necesarios para la adecuada ejecución del proyecto
denominado 'BARRIOS VIVOS', o como llegue a denominarse, en el marco del contrato Interadministrativo 745-2024, suscrito con la SECRETARÍA DISTRITAL DE CULTURA, RECREACIÓN - Y DEPORTE – SCRD.</t>
  </si>
  <si>
    <t>DO-736 Proveer, de manera autónoma e independiente, sus servicios para llevar a cabo la implementación del sistema de acceso closed caption o subtitulación para la programación de los canales Capital y Eureka.</t>
  </si>
  <si>
    <t>DO-600 DO-764 Suministrar a título de compraventa luces LED tipo panel, requeridas por el área Técnica de Canal Capital, de conformidad con las especificaciones contenidas en el anexo técnico.</t>
  </si>
  <si>
    <t>SG-106 Proveer, de manera autónoma e independiente, los servicios profesionales requeridos por la Oficina de Control Interno ejecutando las actividades programadas en el
Plan Anual de Auditoría aprobado.</t>
  </si>
  <si>
    <t>PE-105 Proveer de manera autónoma e independiente sus servicios profesionales
para adelantar actividades de producción ejecutiva en el área de Ventas y Mercadeo de Canal Capital.
ALCANCE DEL OBJETO: N/A</t>
  </si>
  <si>
    <t>DO-772 Proveer, de manera autónoma e independiente, los servicios profesionales requeridos para la dirección, estructuración, diseño, orientación conceptual y presentación
del Magazín informativo de Canal Capital.</t>
  </si>
  <si>
    <t>SA-479 Proveer sus servicios de manera autónoma e independiente para realizar
apoyo al grupo de Gestión Documental en las actividades para el cumplimiento del Contrato
Interadministrativo 4213000-1267-2024 con numeración interna CV- 002-2024 entre Canal Capital y
SECRETARÍA GENERAL DE LA ALCALDÍA MAYOR DE BOGOTÁ D.C.- DIRECCIÓN DISTRITAL DE ARCHIVO
DE BOGOTÁ.
ALCANCE DEL OBJETO: N/A</t>
  </si>
  <si>
    <t>PE-162 Proveer los servicios técnicos y de instalación de equipamiento para la proyección de video en el evento "El Secreto de Ana Nieves" o como llegue a denominarse en el marco de la estrategia Barrios vivos del contrato Interadministrativo No. 745-2024 suscrito con SCRD ALCANCE DEL OBJETO: Suministrar los bienes y servicios requeridos y especificados en el 1.ANEXO TÉCNICO, así como todos aquellos gastos logísticos, técnicos y humanos de montaje requerido para el cumplimiento del objeto contractual.</t>
  </si>
  <si>
    <t>PE-160 Proveer de manera autónoma e independiente sus servicios profesionales para
adelantar actividades de producción para la planificación, desarrollo y ejecución del proyecto "Barrios Vivos" o
como llegue a denominarse en el marco del contrato Interadministrativo 745-2024, suscrito con la SECRETARÍA
DISTRITAL DE CULTURA, RECREACIÓN - Y DEPORTE – SCRD.
ALCANCE DEL OBJETO: N/A</t>
  </si>
  <si>
    <t>DO-773 Proveer, de manera autónoma e independiente, los servicios profesionales
requeridos para la realización de contenido periodístico para el Magazín informativo de Canal Capital.
ALCANCE DEL OBJETO: N/A</t>
  </si>
  <si>
    <t>SA-482 y SA-483 Proveer las licencias del software Veritas Backup Exec y Bitdefender para garantizar la operación de copias de seguridad y protección endpoint de Canal Capital
en las sedes 26 y calle 69.</t>
  </si>
  <si>
    <t>DO-743 Adquirir a título de compraventa escaleras tipo tijera, requeridas por el área técnica de Canal Capital, de conformidad con las especificaciones contenidas en el anexo técnico. ALCANCE DEL OBJETO: N/A</t>
  </si>
  <si>
    <t>GER-14 Proveer de manera autónoma e independiente, los servicios
profesionales de apoyo a la planeación de Canal Capital, mediante el seguimiento al presupuesto, a los
proyectos de inversión y a los planes indicativos de la entidad, en el marco del direccionamiento
estratégico.
ALCANCE DEL OBJETO: N/A</t>
  </si>
  <si>
    <t>PE-157 Proveer de manera autónoma e independiente los servicios profesionales para
ejecutar las actividades de realización, investigación, escritura de guiones, preproducción y presentación
durante las etapas de preproducción, producción y postproducción, del proyecto ÍDOLOS DE BARRIO o como
llegue a denominarse en el marco del Contrato interadministrativo 716 de 2024 suscrito con la SECRETARÍA
DISTRITAL DE CULTURA RECREACIÓN Y DEPORTE SCRD
ALCANCE DEL OBJETO: En desarrollo del objeto contractual el contratista debe realizar la investigación,
escritura de guiones, preproducción, producción, postproducción y presentación del proyecto ÍDOLOS DE
BARRIO de diez (10) cápsulas de contenido de mínimo un (1) minuto aproximado cada uno.</t>
  </si>
  <si>
    <t>SA-500 Suministro de sillas de oficina para las instalaciones de Canal Capital, de acuerdo a las especificaciones técnicas.
ALCANCE DEL OBJETO: N/A</t>
  </si>
  <si>
    <t>GER-13 Proveer, de manera autónoma e independiente, los servicios
profesionales de actividades de apoyo al seguimiento del Plan Anual de Adquisiciones, en el marco del
Modelo Integrado de Planeación y Gestión - MIPG.
ALCANCE DEL OBJETO: N/A</t>
  </si>
  <si>
    <t>GER-16 Proveer, de manera autónoma e independiente, los servicios de apoyo
a la gestión para la ejecución de actividades administrativas y operativas de Canal Capital.
ALCANCE DEL OBJETO: N/A</t>
  </si>
  <si>
    <t>DO-782 DO-806 Proveer, de manera autónoma e independiente, los servicios requeridos para la realización audiovisual de piezas para el Magazín informativo de Canal Capital.
ALCANCE DEL OBJETO: N/A</t>
  </si>
  <si>
    <t>SF-51 Proveer de manera autónoma e independiente los servicios profesionales
necesarios para apoyar las actividades de tesorería de la subdirección financiera.
ALCANCE DEL OBJETO: N/A</t>
  </si>
  <si>
    <t>SA-518 Proveer de manera autónoma e independiente, sus servicios profesionales
especializados para realizar actividades de análisis, evaluación y recomendaciones sobre el ERP del Canal
Capital, para generar la ruta técnica crítica hacia la definición de la continuidad del proyecto.
ALCANCE DEL OBJETO: N/A</t>
  </si>
  <si>
    <t>DO-809 Proveer, de manera autónoma e independiente, los servicios requeridos para la realización de materiales escritos, visuales o multimedia para el Proyecto periodístico convergente y los especiales noticiosos de Canal Capital.</t>
  </si>
  <si>
    <t>SF-52 Proveer de manera autónoma e independiente los servicios de apoyo a la
gestión necesarios para apoyar las actividades de facturación y demás procesos y procedimientos de la
subdirección financiera.
ALCANCE DEL OBJETO: N/A</t>
  </si>
  <si>
    <t>PE-163 Suministro de árboles exteriores tipo maple para la implementación de iluminación ambiental y elementos decorativos alusivos a la Navidad en el marco de la estrategia “Barrios Vivos" desarrollada a través del contrato interadministrativo 745 de 2024 suscrito con la SCRD. ALCANCE DEL OBJETO: Suministrar los bienes y servicios requeridos especificados en el ANEXO TÉCNICO, así como todos aquellos gastos logísticos, técnicos y humanos requeridos para el cumplimiento del objeto contractual.</t>
  </si>
  <si>
    <t>GER-15 Proveer de manera autónoma e independiente, los servicios profesionales
requeridos para apoyar en las actividades de seguimiento y el reporte de Políticas Públicas, la rendición de
cuentas institucional y el modelo de relacionamiento con el ciudadano, en el marco del Modelo Integrado de
Planeación y Gestión- MIPG.
ALCANCE DEL OBJETO: N/A</t>
  </si>
  <si>
    <t>PE-167 Proveer, de manera autónoma e independiente, los servicios requeridos para el diseño, gestión y seguimiento de las estrategias de relacionamiento interno y externo,
encaminadas a implementar los componentes del modelo de negocio del Canal Capital.
ALCANCE DEL OBJETO: Cuando aplique o N/A</t>
  </si>
  <si>
    <t>O-812 Adquirir a título de compraventa Cámaras de vídeo Profesionales con sus
accesorios, para fortalecer el equipo de reportería y la producción en exteriores, requerido por Canal Capital, de
conformidad con las especificaciones contenidas en el anexo técnico.
ALCANCE DEL OBJETO: N/A.</t>
  </si>
  <si>
    <t>DO-819 Adquirir a título de compraventa un Monitor para control de calidad, requerido por Canal Capital, de conformidad con las especificaciones contenidas en el anexo técnico.</t>
  </si>
  <si>
    <t>DO-825 Adquirir a título de compraventa un sistema de codificación y decodificación para transporte, contribución y distribución (en Televisión Digital Terrestre, cable operadores y canales regionales) de la señal de sus canales (Capital y Eureka) basado en protocolo SRT, de conformidad con las especificaciones contenidas en el anexo técnico.</t>
  </si>
  <si>
    <t>SA-515 Proveer, de manera autónoma e independiente, servicios profesionales para
la administración, desarrollo, soporte y mantenimiento del software ERP de Canal Capital.</t>
  </si>
  <si>
    <t>PE-137 Prestar los servicios de producción, emisión y difusión de estrategias de comunicación en plataformas digitales a nivel local y/o nacional para apoyar la promoción de las distintas actividades lideradas por la Secretaría de Cultura Recreación y Deporte, en virtud del contrato interadministrativo No. 716 de 2024.</t>
  </si>
  <si>
    <t>PE-164 Prestar los servicios de emisión y difusión de estrategias de comunicación tanto en radio como en digital a nivel local y/o nacional para atender los diferentes requerimientos de Canal Capital, tanto propios como de sus respectivos clientes.</t>
  </si>
  <si>
    <t>SA-517 Proveer de manera autónoma e independiente, sus servicios profesionales especializados para realizar actividades de análisis integral y recomendaciones del área de Tecnologías de la Información de Canal Capital enfocado al fortalecimiento tecnológico como soporte de la gestión misional y operativa de la Empresa.</t>
  </si>
  <si>
    <t>SA-516 Proveer, de manera autónoma e independiente, sus servicios profesionales para la administración de la infraestructura física y lógica de la red de Canal Capital y brindar soporte especializado a los servicios alojados en el centro de datos de la Empresa.</t>
  </si>
  <si>
    <t>PE-166 Prestar los servicios de emisión y difusión de estrategias de comunicación tanto en radio como en digital a nivel local y/o nacional para atender los diferentes requerimientos de Canal Capital, tanto propios como de sus respectivos clientes.</t>
  </si>
  <si>
    <t xml:space="preserve">SG-116 Proveer, de manera autónoma e independiente los servicios profesionales especializados para la revisión, modificación y ajuste del Manual de Contratación de Canal Capital. </t>
  </si>
  <si>
    <t>DO-823 Suministrar dos (2) enlaces de fibra óptica en anillos independientes, no convergentes y los equipos necesarios para el transporte de cuatro (4) señales de audio y video HD desde las instalaciones de Canal Capital hasta las instalaciones de RTVC.</t>
  </si>
  <si>
    <t>SA-509 Prestar sus servicios profesionales para realizar el avalúo comercial del
bien inmueble, propiedad de Canal Capital ubicado en la carrera 11a 69 # 43 barrio: Quinta Camacho.</t>
  </si>
  <si>
    <t>GER-18 DO-816 Suministrar las licencias de uso de obras audiovisuales de titularidad del proveedor o en representación del titular, de acuerdo con el Anexo Técnico, para su reproducción y comunicación pública.</t>
  </si>
  <si>
    <t>DO-824 Adquirir a título de compraventa consolas de audio con sus accesorios y sistemas de micrófonos inalámbricos de mano, para las unidades móviles, de conformidad con las especificaciones contenidas en el anexo técnico.</t>
  </si>
  <si>
    <t>DO-817 Suministrar las licencias de uso de obras audiovisuales de titularidad del proveedor o en representación del titular, de acuerdo con el Anexo Técnico, para su reproducción y comunicación pública (Zebracom).</t>
  </si>
  <si>
    <t>DO-816 Suministrar las licencias de uso de obras audiovisuales de titularidad del proveedor o en representación del titular, de acuerdo con el Anexo Técnico, para su reproducción y comunicación pública.</t>
  </si>
  <si>
    <t>https://community.secop.gov.co/Public/Tendering/OpportunityDetail/Index?noticeUID=CO1.NTC.5441980&amp;isFromPublicArea=True&amp;isModal=False--</t>
  </si>
  <si>
    <t>https://community.secop.gov.co/Public/Tendering/OpportunityDetail/Index?noticeUID=CO1.NTC.5445820&amp;isFromPublicArea=True&amp;isModal=False</t>
  </si>
  <si>
    <t>https://community.secop.gov.co/Public/Tendering/OpportunityDetail/Index?noticeUID=CO1.NTC.5443398&amp;isFromPublicArea=True&amp;isModal=False</t>
  </si>
  <si>
    <t>https://community.secop.gov.co/Public/Tendering/OpportunityDetail/Index?noticeUID=CO1.NTC.5442353&amp;isFromPublicArea=True&amp;isModal=False</t>
  </si>
  <si>
    <t>https://community.secop.gov.co/Public/Tendering/OpportunityDetail/Index?noticeUID=CO1.NTC.5444603&amp;isFromPublicArea=True&amp;isModal=False</t>
  </si>
  <si>
    <t>https://community.secop.gov.co/Public/Tendering/OpportunityDetail/Index?noticeUID=CO1.NTC.5444628&amp;isFromPublicArea=True&amp;isModal=False</t>
  </si>
  <si>
    <t>https://community.secop.gov.co/Public/Tendering/OpportunityDetail/Index?noticeUID=CO1.NTC.5445594&amp;isFromPublicArea=True&amp;isModal=False</t>
  </si>
  <si>
    <t>https://community.secop.gov.co/Public/Tendering/OpportunityDetail/Index?noticeUID=CO1.NTC.5446265&amp;isFromPublicArea=True&amp;isModal=False</t>
  </si>
  <si>
    <t>https://community.secop.gov.co/Public/Tendering/OpportunityDetail/Index?noticeUID=CO1.NTC.5445977&amp;isFromPublicArea=True&amp;isModal=False</t>
  </si>
  <si>
    <t>https://community.secop.gov.co/Public/Tendering/OpportunityDetail/Index?noticeUID=CO1.NTC.5447073&amp;isFromPublicArea=True&amp;isModal=False</t>
  </si>
  <si>
    <t>https://community.secop.gov.co/Public/Tendering/OpportunityDetail/Index?noticeUID=CO1.NTC.5451805&amp;isFromPublicArea=True&amp;isModal=False</t>
  </si>
  <si>
    <t>https://community.secop.gov.co/Public/Tendering/OpportunityDetail/Index?noticeUID=CO1.NTC.5455824&amp;isFromPublicArea=True&amp;isModal=False</t>
  </si>
  <si>
    <t>https://community.secop.gov.co/Public/Tendering/OpportunityDetail/Index?noticeUID=CO1.NTC.5451180&amp;isFromPublicArea=True&amp;isModal=False</t>
  </si>
  <si>
    <t>https://community.secop.gov.co/Public/Tendering/OpportunityDetail/Index?noticeUID=CO1.NTC.5455199&amp;isFromPublicArea=True&amp;isModal=False</t>
  </si>
  <si>
    <t>https://community.secop.gov.co/Public/Tendering/OpportunityDetail/Index?noticeUID=CO1.NTC.5455166&amp;isFromPublicArea=True&amp;isModal=False</t>
  </si>
  <si>
    <t>https://community.secop.gov.co/Public/Tendering/OpportunityDetail/Index?noticeUID=CO1.NTC.5463227&amp;isFromPublicArea=True&amp;isModal=False</t>
  </si>
  <si>
    <t>https://community.secop.gov.co/Public/Tendering/OpportunityDetail/Index?noticeUID=CO1.NTC.5463271&amp;isFromPublicArea=True&amp;isModal=False</t>
  </si>
  <si>
    <t>https://community.secop.gov.co/Public/Tendering/OpportunityDetail/Index?noticeUID=CO1.NTC.5463098&amp;isFromPublicArea=True&amp;isModal=False</t>
  </si>
  <si>
    <t>https://community.secop.gov.co/Public/Tendering/OpportunityDetail/Index?noticeUID=CO1.NTC.5463673&amp;isFromPublicArea=True&amp;isModal=False</t>
  </si>
  <si>
    <t>https://community.secop.gov.co/Public/Tendering/OpportunityDetail/Index?noticeUID=CO1.NTC.5463838&amp;isFromPublicArea=True&amp;isModal=False</t>
  </si>
  <si>
    <t>https://community.secop.gov.co/Public/Tendering/OpportunityDetail/Index?noticeUID=CO1.NTC.5468144&amp;isFromPublicArea=True&amp;isModal=False</t>
  </si>
  <si>
    <t>https://community.secop.gov.co/Public/Tendering/OpportunityDetail/Index?noticeUID=CO1.NTC.5464554&amp;isFromPublicArea=True&amp;isModal=False</t>
  </si>
  <si>
    <t>https://community.secop.gov.co/Public/Tendering/OpportunityDetail/Index?noticeUID=CO1.NTC.5483086&amp;isFromPublicArea=True&amp;isModal=False</t>
  </si>
  <si>
    <t>https://community.secop.gov.co/Public/Tendering/OpportunityDetail/Index?noticeUID=CO1.NTC.5470220&amp;isFromPublicArea=True&amp;isModal=False</t>
  </si>
  <si>
    <t>https://community.secop.gov.co/Public/Tendering/OpportunityDetail/Index?noticeUID=CO1.NTC.5469856&amp;isFromPublicArea=True&amp;isModal=False</t>
  </si>
  <si>
    <t>https://community.secop.gov.co/Public/Tendering/OpportunityDetail/Index?noticeUID=CO1.NTC.5472085&amp;isFromPublicArea=True&amp;isModal=False</t>
  </si>
  <si>
    <t>https://community.secop.gov.co/Public/Tendering/OpportunityDetail/Index?noticeUID=CO1.NTC.5472266&amp;isFromPublicArea=True&amp;isModal=False</t>
  </si>
  <si>
    <t>https://community.secop.gov.co/Public/Tendering/OpportunityDetail/Index?noticeUID=CO1.NTC.5472100&amp;isFromPublicArea=True&amp;isModal=False</t>
  </si>
  <si>
    <t>https://community.secop.gov.co/Public/Tendering/OpportunityDetail/Index?noticeUID=CO1.NTC.5472709&amp;isFromPublicArea=True&amp;isModal=False</t>
  </si>
  <si>
    <t>https://community.secop.gov.co/Public/Tendering/OpportunityDetail/Index?noticeUID=CO1.NTC.5472780&amp;isFromPublicArea=True&amp;isModal=False</t>
  </si>
  <si>
    <t>https://community.secop.gov.co/Public/Tendering/OpportunityDetail/Index?noticeUID=CO1.NTC.5472893&amp;isFromPublicArea=True&amp;isModal=False</t>
  </si>
  <si>
    <t>https://community.secop.gov.co/Public/Tendering/OpportunityDetail/Index?noticeUID=CO1.NTC.5473126&amp;isFromPublicArea=True&amp;isModal=False</t>
  </si>
  <si>
    <t>https://community.secop.gov.co/Public/Tendering/OpportunityDetail/Index?noticeUID=CO1.NTC.5473910&amp;isFromPublicArea=True&amp;isModal=False</t>
  </si>
  <si>
    <t>https://community.secop.gov.co/Public/Tendering/OpportunityDetail/Index?noticeUID=CO1.NTC.5473650&amp;isFromPublicArea=True&amp;isModal=False</t>
  </si>
  <si>
    <t>https://community.secop.gov.co/Public/Tendering/OpportunityDetail/Index?noticeUID=CO1.NTC.5473655&amp;isFromPublicArea=True&amp;isModal=False</t>
  </si>
  <si>
    <t>https://community.secop.gov.co/Public/Tendering/OpportunityDetail/Index?noticeUID=CO1.NTC.5474043&amp;isFromPublicArea=True&amp;isModal=False</t>
  </si>
  <si>
    <t>https://community.secop.gov.co/Public/Tendering/OpportunityDetail/Index?noticeUID=CO1.NTC.5482986&amp;isFromPublicArea=True&amp;isModal=False</t>
  </si>
  <si>
    <t>https://community.secop.gov.co/Public/Tendering/OpportunityDetail/Index?noticeUID=CO1.NTC.5491271&amp;isFromPublicArea=True&amp;isModal=False</t>
  </si>
  <si>
    <t>https://community.secop.gov.co/Public/Tendering/OpportunityDetail/Index?noticeUID=CO1.NTC.5496372&amp;isFromPublicArea=True&amp;isModal=False</t>
  </si>
  <si>
    <t>https://community.secop.gov.co/Public/Tendering/OpportunityDetail/Index?noticeUID=CO1.NTC.5496877&amp;isFromPublicArea=True&amp;isModal=False</t>
  </si>
  <si>
    <t>https://community.secop.gov.co/Public/Tendering/OpportunityDetail/Index?noticeUID=CO1.NTC.5502384&amp;isFromPublicArea=True&amp;isModal=False</t>
  </si>
  <si>
    <t>https://community.secop.gov.co/Public/Tendering/OpportunityDetail/Index?noticeUID=CO1.NTC.5502853&amp;isFromPublicArea=True&amp;isModal=False</t>
  </si>
  <si>
    <t>https://community.secop.gov.co/Public/Tendering/OpportunityDetail/Index?noticeUID=CO1.NTC.5519875&amp;isFromPublicArea=True&amp;isModal=False</t>
  </si>
  <si>
    <t>https://community.secop.gov.co/Public/Tendering/OpportunityDetail/Index?noticeUID=CO1.NTC.5525532&amp;isFromPublicArea=True&amp;isModal=False</t>
  </si>
  <si>
    <t>https://community.secop.gov.co/Public/Tendering/OpportunityDetail/Index?noticeUID=CO1.NTC.5539623&amp;isFromPublicArea=True&amp;isModal=False</t>
  </si>
  <si>
    <t>https://community.secop.gov.co/Public/Tendering/OpportunityDetail/Index?noticeUID=CO1.NTC.5539627&amp;isFromPublicArea=True&amp;isModal=False</t>
  </si>
  <si>
    <t>https://community.secop.gov.co/Public/Tendering/OpportunityDetail/Index?noticeUID=CO1.NTC.5539837&amp;isFromPublicArea=True&amp;isModal=False</t>
  </si>
  <si>
    <t>https://community.secop.gov.co/Public/Tendering/OpportunityDetail/Index?noticeUID=CO1.NTC.5541797&amp;isFromPublicArea=True&amp;isModal=False</t>
  </si>
  <si>
    <t>https://community.secop.gov.co/Public/Tendering/OpportunityDetail/Index?noticeUID=CO1.NTC.5539436&amp;isFromPublicArea=True&amp;isModal=False
--</t>
  </si>
  <si>
    <t>https://community.secop.gov.co/Public/Tendering/OpportunityDetail/Index?noticeUID=CO1.NTC.5543614&amp;isFromPublicArea=True&amp;isModal=False</t>
  </si>
  <si>
    <t>https://community.secop.gov.co/Public/Tendering/OpportunityDetail/Index?noticeUID=CO1.NTC.5548948&amp;isFromPublicArea=True&amp;isModal=False</t>
  </si>
  <si>
    <t>https://community.secop.gov.co/Public/Tendering/OpportunityDetail/Index?noticeUID=CO1.NTC.5543986&amp;isFromPublicArea=True&amp;isModal=False</t>
  </si>
  <si>
    <t>https://community.secop.gov.co/Public/Tendering/ContractNoticePhases/View?PPI=CO1.PPI.29549614&amp;isFromPublicArea=True&amp;isModal=False</t>
  </si>
  <si>
    <t>https://community.secop.gov.co/Public/Tendering/OpportunityDetail/Index?noticeUID=CO1.NTC.5557616&amp;isFromPublicArea=True&amp;isModal=False</t>
  </si>
  <si>
    <t>https://community.secop.gov.co/Public/Tendering/OpportunityDetail/Index?noticeUID=CO1.NTC.5549378&amp;isFromPublicArea=True&amp;isModal=False</t>
  </si>
  <si>
    <t>https://community.secop.gov.co/Public/Tendering/OpportunityDetail/Index?noticeUID=CO1.NTC.5555607&amp;isFromPublicArea=True&amp;isModal=False</t>
  </si>
  <si>
    <t>https://community.secop.gov.co/Public/Tendering/OpportunityDetail/Index?noticeUID=CO1.NTC.5553736&amp;isFromPublicArea=True&amp;isModal=False</t>
  </si>
  <si>
    <t>https://community.secop.gov.co/Public/Tendering/OpportunityDetail/Index?noticeUID=CO1.NTC.5555286&amp;isFromPublicArea=True&amp;isModal=False</t>
  </si>
  <si>
    <t>https://community.secop.gov.co/Public/Tendering/OpportunityDetail/Index?noticeUID=CO1.NTC.5553439&amp;isFromPublicArea=True&amp;isModal=False</t>
  </si>
  <si>
    <t>https://community.secop.gov.co/Public/Tendering/OpportunityDetail/Index?noticeUID=CO1.NTC.5552522&amp;isFromPublicArea=True&amp;isModal=False</t>
  </si>
  <si>
    <t>https://community.secop.gov.co/Public/Tendering/OpportunityDetail/Index?noticeUID=CO1.NTC.5553071&amp;isFromPublicArea=True&amp;isModal=False</t>
  </si>
  <si>
    <t>https://community.secop.gov.co/Public/Tendering/OpportunityDetail/Index?noticeUID=CO1.NTC.5553808&amp;isFromPublicArea=True&amp;isModal=False</t>
  </si>
  <si>
    <t>https://community.secop.gov.co/Public/Tendering/OpportunityDetail/Index?noticeUID=CO1.NTC.5553733&amp;isFromPublicArea=True&amp;isModal=False</t>
  </si>
  <si>
    <t>https://community.secop.gov.co/Public/Tendering/OpportunityDetail/Index?noticeUID=CO1.NTC.5557618&amp;isFromPublicArea=True&amp;isModal=False</t>
  </si>
  <si>
    <t>https://community.secop.gov.co/Public/Tendering/OpportunityDetail/Index?noticeUID=CO1.NTC.5553998&amp;isFromPublicArea=True&amp;isModal=False</t>
  </si>
  <si>
    <t>https://community.secop.gov.co/Public/Tendering/OpportunityDetail/Index?noticeUID=CO1.NTC.5556992&amp;isFromPublicArea=True&amp;isModal=False</t>
  </si>
  <si>
    <t>https://community.secop.gov.co/Public/Tendering/OpportunityDetail/Index?noticeUID=CO1.NTC.5556586&amp;isFromPublicArea=True&amp;isModal=False</t>
  </si>
  <si>
    <t>https://community.secop.gov.co/Public/Tendering/OpportunityDetail/Index?noticeUID=CO1.NTC.5558175&amp;isFromPublicArea=True&amp;isModal=False</t>
  </si>
  <si>
    <t>https://community.secop.gov.co/Public/Tendering/OpportunityDetail/Index?noticeUID=CO1.NTC.5559246&amp;isFromPublicArea=True&amp;isModal=False</t>
  </si>
  <si>
    <t>https://community.secop.gov.co/Public/Tendering/OpportunityDetail/Index?noticeUID=CO1.NTC.5577424&amp;isFromPublicArea=True&amp;isModal=False</t>
  </si>
  <si>
    <t>https://community.secop.gov.co/Public/Tendering/OpportunityDetail/Index?noticeUID=CO1.NTC.5569023&amp;isFromPublicArea=True&amp;isModal=False</t>
  </si>
  <si>
    <t>https://community.secop.gov.co/Public/Tendering/OpportunityDetail/Index?noticeUID=CO1.NTC.5568471&amp;isFromPublicArea=True&amp;isModal=False</t>
  </si>
  <si>
    <t>https://community.secop.gov.co/Public/Tendering/OpportunityDetail/Index?noticeUID=CO1.NTC.5569068&amp;isFromPublicArea=True&amp;isModal=False</t>
  </si>
  <si>
    <t>https://community.secop.gov.co/Public/Tendering/OpportunityDetail/Index?noticeUID=CO1.NTC.5576454&amp;isFromPublicArea=True&amp;isModal=False</t>
  </si>
  <si>
    <t>https://community.secop.gov.co/Public/Tendering/OpportunityDetail/Index?noticeUID=CO1.NTC.5576312&amp;isFromPublicArea=True&amp;isModal=False</t>
  </si>
  <si>
    <t>https://community.secop.gov.co/Public/Tendering/OpportunityDetail/Index?noticeUID=CO1.NTC.5576349&amp;isFromPublicArea=True&amp;isModal=False</t>
  </si>
  <si>
    <t>https://community.secop.gov.co/Public/Tendering/OpportunityDetail/Index?noticeUID=CO1.NTC.5575306&amp;isFromPublicArea=True&amp;isModal=False</t>
  </si>
  <si>
    <t>https://community.secop.gov.co/Public/Tendering/OpportunityDetail/Index?noticeUID=CO1.NTC.5576277&amp;isFromPublicArea=True&amp;isModal=False</t>
  </si>
  <si>
    <t>https://community.secop.gov.co/Public/Tendering/OpportunityDetail/Index?noticeUID=CO1.NTC.5576801&amp;isFromPublicArea=True&amp;isModal=False</t>
  </si>
  <si>
    <t>https://community.secop.gov.co/Public/Tendering/OpportunityDetail/Index?noticeUID=CO1.NTC.5579736&amp;isFromPublicArea=True&amp;isModal=False-</t>
  </si>
  <si>
    <t>https://community.secop.gov.co/Public/Tendering/OpportunityDetail/Index?noticeUID=CO1.NTC.5579113&amp;isFromPublicArea=True&amp;isModal=False</t>
  </si>
  <si>
    <t>https://community.secop.gov.co/Public/Tendering/OpportunityDetail/Index?noticeUID=CO1.NTC.5579242&amp;isFromPublicArea=True&amp;isModal=False</t>
  </si>
  <si>
    <t>https://community.secop.gov.co/Public/Tendering/OpportunityDetail/Index?noticeUID=CO1.NTC.5578990&amp;isFromPublicArea=True&amp;isModal=False--</t>
  </si>
  <si>
    <t>https://community.secop.gov.co/Public/Tendering/OpportunityDetail/Index?noticeUID=CO1.NTC.5593996&amp;isFromPublicArea=True&amp;isModal=False</t>
  </si>
  <si>
    <t>https://community.secop.gov.co/Public/Tendering/OpportunityDetail/Index?noticeUID=CO1.NTC.5600523&amp;isFromPublicArea=True&amp;isModal=False</t>
  </si>
  <si>
    <t>https://community.secop.gov.co/Public/Tendering/OpportunityDetail/Index?noticeUID=CO1.NTC.5594309&amp;isFromPublicArea=True&amp;isModal=False</t>
  </si>
  <si>
    <t>https://community.secop.gov.co/Public/Tendering/OpportunityDetail/Index?noticeUID=CO1.NTC.5600090&amp;isFromPublicArea=True&amp;isModal=False</t>
  </si>
  <si>
    <t>https://community.secop.gov.co/Public/Tendering/OpportunityDetail/Index?noticeUID=CO1.NTC.5607611&amp;isFromPublicArea=True&amp;isModal=False</t>
  </si>
  <si>
    <t>https://community.secop.gov.co/Public/Tendering/OpportunityDetail/Index?noticeUID=CO1.NTC.5608812&amp;isFromPublicArea=True&amp;isModal=False</t>
  </si>
  <si>
    <t>https://community.secop.gov.co/Public/Tendering/OpportunityDetail/Index?noticeUID=CO1.NTC.5612406&amp;isFromPublicArea=True&amp;isModal=False</t>
  </si>
  <si>
    <t>https://community.secop.gov.co/Public/Tendering/OpportunityDetail/Index?noticeUID=CO1.NTC.5612435&amp;isFromPublicArea=True&amp;isModal=False</t>
  </si>
  <si>
    <t>https://community.secop.gov.co/Public/Tendering/OpportunityDetail/Index?noticeUID=CO1.NTC.5613648&amp;isFromPublicArea=True&amp;isModal=False</t>
  </si>
  <si>
    <t>https://community.secop.gov.co/Public/Tendering/OpportunityDetail/Index?noticeUID=CO1.NTC.5628894&amp;isFromPublicArea=True&amp;isModal=False</t>
  </si>
  <si>
    <t>https://community.secop.gov.co/Public/Tendering/OpportunityDetail/Index?noticeUID=CO1.NTC.5620572&amp;isFromPublicArea=True&amp;isModal=False</t>
  </si>
  <si>
    <t>https://community.secop.gov.co/Public/Tendering/OpportunityDetail/Index?noticeUID=CO1.NTC.5622714&amp;isFromPublicArea=True&amp;isModal=False</t>
  </si>
  <si>
    <t>https://community.secop.gov.co/Public/Tendering/OpportunityDetail/Index?noticeUID=CO1.NTC.5625625&amp;isFromPublicArea=True&amp;isModal=False</t>
  </si>
  <si>
    <t>https://community.secop.gov.co/Public/Tendering/OpportunityDetail/Index?noticeUID=CO1.NTC.5627743&amp;isFromPublicArea=True&amp;isModal=False</t>
  </si>
  <si>
    <t>https://community.secop.gov.co/Public/Tendering/OpportunityDetail/Index?noticeUID=CO1.NTC.5626679&amp;isFromPublicArea=True&amp;isModal=False</t>
  </si>
  <si>
    <t>https://community.secop.gov.co/Public/Tendering/OpportunityDetail/Index?noticeUID=CO1.NTC.5631742&amp;isFromPublicArea=True&amp;isModal=False</t>
  </si>
  <si>
    <t>https://community.secop.gov.co/Public/Tendering/OpportunityDetail/Index?noticeUID=CO1.NTC.5641608&amp;isFromPublicArea=True&amp;isModal=False</t>
  </si>
  <si>
    <t>https://community.secop.gov.co/Public/Tendering/OpportunityDetail/Index?noticeUID=CO1.NTC.5641635&amp;isFromPublicArea=True&amp;isModal=False</t>
  </si>
  <si>
    <t>https://community.secop.gov.co/Public/Tendering/OpportunityDetail/Index?noticeUID=CO1.NTC.5641710&amp;isFromPublicArea=True&amp;isModal=False</t>
  </si>
  <si>
    <t>https://community.secop.gov.co/Public/Tendering/OpportunityDetail/Index?noticeUID=CO1.NTC.5663167&amp;isFromPublicArea=True&amp;isModal=False</t>
  </si>
  <si>
    <t>https://community.secop.gov.co/Public/Tendering/OpportunityDetail/Index?noticeUID=CO1.NTC.5664162&amp;isFromPublicArea=True&amp;isModal=False</t>
  </si>
  <si>
    <t>https://community.secop.gov.co/Public/Tendering/OpportunityDetail/Index?noticeUID=CO1.NTC.5664979&amp;isFromPublicArea=True&amp;isModal=False</t>
  </si>
  <si>
    <t>https://community.secop.gov.co/Public/Tendering/OpportunityDetail/Index?noticeUID=CO1.NTC.5650705&amp;isFromPublicArea=True&amp;isModal=False</t>
  </si>
  <si>
    <t>https://community.secop.gov.co/Public/Tendering/OpportunityDetail/Index?noticeUID=CO1.NTC.5669829&amp;isFromPublicArea=True&amp;isModal=False</t>
  </si>
  <si>
    <t>https://community.secop.gov.co/Public/Tendering/OpportunityDetail/Index?noticeUID=CO1.NTC.5654488&amp;isFromPublicArea=True&amp;isModal=False</t>
  </si>
  <si>
    <t>https://community.secop.gov.co/Public/Tendering/OpportunityDetail/Index?noticeUID=CO1.NTC.5666892&amp;isFromPublicArea=True&amp;isModal=False</t>
  </si>
  <si>
    <t>https://community.secop.gov.co/Public/Tendering/OpportunityDetail/Index?noticeUID=CO1.NTC.5659651&amp;isFromPublicArea=True&amp;isModal=False</t>
  </si>
  <si>
    <t>https://community.secop.gov.co/Public/Tendering/OpportunityDetail/Index?noticeUID=CO1.NTC.5664970&amp;isFromPublicArea=True&amp;isModal=False</t>
  </si>
  <si>
    <t>https://community.secop.gov.co/Public/Tendering/OpportunityDetail/Index?noticeUID=CO1.NTC.5665421&amp;isFromPublicArea=True&amp;isModal=False</t>
  </si>
  <si>
    <t>https://community.secop.gov.co/Public/Tendering/OpportunityDetail/Index?noticeUID=CO1.NTC.5666327&amp;isFromPublicArea=True&amp;isModal=False</t>
  </si>
  <si>
    <t>https://community.secop.gov.co/Public/Tendering/OpportunityDetail/Index?noticeUID=CO1.NTC.5742748&amp;isFromPublicArea=True&amp;isModal=False</t>
  </si>
  <si>
    <t>https://community.secop.gov.co/Public/Tendering/OpportunityDetail/Index?noticeUID=CO1.NTC.5704530&amp;isFromPublicArea=True&amp;isModal=False</t>
  </si>
  <si>
    <t>https://community.secop.gov.co/Public/Tendering/OpportunityDetail/Index?noticeUID=CO1.NTC.5714394&amp;isFromPublicArea=True&amp;isModal=False</t>
  </si>
  <si>
    <t>https://community.secop.gov.co/Public/Tendering/ContractNoticePhases/View?PPI=CO1.PPI.30103769&amp;isFromPublicArea=True&amp;isModal=False</t>
  </si>
  <si>
    <t>https://community.secop.gov.co/Public/Tendering/OpportunityDetail/Index?noticeUID=CO1.NTC.5714367&amp;isFromPublicArea=True&amp;isModal=False</t>
  </si>
  <si>
    <t>https://community.secop.gov.co/Public/Tendering/OpportunityDetail/Index?noticeUID=CO1.NTC.5716050&amp;isFromPublicArea=True&amp;isModal=False--</t>
  </si>
  <si>
    <t>https://community.secop.gov.co/Public/Tendering/OpportunityDetail/Index?noticeUID=CO1.NTC.5732787&amp;isFromPublicArea=True&amp;isModal=False</t>
  </si>
  <si>
    <t>https://community.secop.gov.co/Public/Tendering/OpportunityDetail/Index?noticeUID=CO1.NTC.5735015&amp;isFromPublicArea=True&amp;isModal=False</t>
  </si>
  <si>
    <t>https://community.secop.gov.co/Public/Tendering/OpportunityDetail/Index?noticeUID=CO1.NTC.5735152&amp;isFromPublicArea=True&amp;isModal=False</t>
  </si>
  <si>
    <t>https://community.secop.gov.co/Public/Tendering/OpportunityDetail/Index?noticeUID=CO1.NTC.5733420&amp;isFromPublicArea=True&amp;isModal=False</t>
  </si>
  <si>
    <t>https://community.secop.gov.co/Public/Tendering/OpportunityDetail/Index?noticeUID=CO1.NTC.5734780&amp;isFromPublicArea=True&amp;isModal=False</t>
  </si>
  <si>
    <t>https://community.secop.gov.co/Public/Tendering/OpportunityDetail/Index?noticeUID=CO1.NTC.5743145&amp;isFromPublicArea=True&amp;isModal=False</t>
  </si>
  <si>
    <t>https://community.secop.gov.co/Public/Tendering/OpportunityDetail/Index?noticeUID=CO1.NTC.5748540&amp;isFromPublicArea=True&amp;isModal=False</t>
  </si>
  <si>
    <t>https://community.secop.gov.co/Public/Tendering/ContractNoticePhases/View?PPI=CO1.PPI.30311302&amp;isFromPublicArea=True&amp;isModal=False</t>
  </si>
  <si>
    <t>https://community.secop.gov.co/Public/Tendering/OpportunityDetail/Index?noticeUID=CO1.NTC.5778228&amp;isFromPublicArea=True&amp;isModal=False--</t>
  </si>
  <si>
    <t>https://community.secop.gov.co/Public/Tendering/OpportunityDetail/Index?noticeUID=CO1.NTC.5777488&amp;isFromPublicArea=True&amp;isModal=False</t>
  </si>
  <si>
    <t>https://community.secop.gov.co/Public/Tendering/OpportunityDetail/Index?noticeUID=CO1.NTC.5777368&amp;isFromPublicArea=True&amp;isModal=False</t>
  </si>
  <si>
    <t>https://colombiacompra.gov.co/tienda-virtual-del-estado-colombiano/ordenes-compra/?number_order=125470&amp;state=&amp;entity=&amp;tool=&amp;date_to&amp;date_from</t>
  </si>
  <si>
    <t>https://community.secop.gov.co/Public/Tendering/OpportunityDetail/Index?noticeUID=CO1.NTC.5790505&amp;isFromPublicArea=True&amp;isModal=False</t>
  </si>
  <si>
    <t>https://community.secop.gov.co/Public/Tendering/OpportunityDetail/Index?noticeUID=CO1.NTC.5792190&amp;isFromPublicArea=True&amp;isModal=False</t>
  </si>
  <si>
    <t>https://community.secop.gov.co/Public/Tendering/OpportunityDetail/Index?noticeUID=CO1.NTC.5796066&amp;isFromPublicArea=True&amp;isModal=False</t>
  </si>
  <si>
    <t>https://community.secop.gov.co/Public/Tendering/OpportunityDetail/Index?noticeUID=CO1.NTC.5815970&amp;isFromPublicArea=True&amp;isModal=False</t>
  </si>
  <si>
    <t>https://community.secop.gov.co/Public/Tendering/OpportunityDetail/Index?noticeUID=CO1.NTC.5817401&amp;isFromPublicArea=True&amp;isModal=False</t>
  </si>
  <si>
    <t xml:space="preserve">https://community.secop.gov.co/Public/Tendering/OpportunityDetail/Index?noticeUID=CO1.NTC.5824762&amp;isFromPublicArea=True&amp;isModal=False
</t>
  </si>
  <si>
    <t>https://community.secop.gov.co/Public/Tendering/ContractNoticePhases/View?PPI=CO1.PPI.30528857&amp;isFromPublicArea=True&amp;isModal=False</t>
  </si>
  <si>
    <t>https://community.secop.gov.co/Public/Tendering/ContractNoticePhases/View?PPI=CO1.PPI.30532042&amp;isFromPublicArea=True&amp;isModal=False</t>
  </si>
  <si>
    <t>https://community.secop.gov.co/Public/Tendering/ContractNoticePhases/View?PPI=CO1.PPI.30532720&amp;isFromPublicArea=True&amp;isModal=False</t>
  </si>
  <si>
    <t>https://community.secop.gov.co/Public/Tendering/ContractNoticePhases/View?PPI=CO1.PPI.30537049&amp;isFromPublicArea=True&amp;isModal=False</t>
  </si>
  <si>
    <t>https://community.secop.gov.co/Public/Tendering/OpportunityDetail/Index?noticeUID=CO1.NTC.5840115&amp;isFromPublicArea=True&amp;isModal=False</t>
  </si>
  <si>
    <t>https://community.secop.gov.co/Public/Tendering/OpportunityDetail/Index?noticeUID=CO1.NTC.5845464&amp;isFromPublicArea=True&amp;isModal=False</t>
  </si>
  <si>
    <t>https://community.secop.gov.co/Public/Tendering/OpportunityDetail/Index?noticeUID=CO1.NTC.5850138&amp;isFromPublicArea=True&amp;isModal=False</t>
  </si>
  <si>
    <t>https://community.secop.gov.co/Public/Tendering/OpportunityDetail/Index?noticeUID=CO1.NTC.5870193&amp;isFromPublicArea=True&amp;isModal=False</t>
  </si>
  <si>
    <t>https://community.secop.gov.co/Public/Tendering/OpportunityDetail/Index?noticeUID=CO1.NTC.5874665&amp;isFromPublicArea=True&amp;isModal=False</t>
  </si>
  <si>
    <t>https://community.secop.gov.co/Public/Tendering/OpportunityDetail/Index?noticeUID=CO1.NTC.5874844&amp;isFromPublicArea=True&amp;isModal=False</t>
  </si>
  <si>
    <t>https://community.secop.gov.co/Public/Tendering/OpportunityDetail/Index?noticeUID=CO1.NTC.5875421&amp;isFromPublicArea=True&amp;isModal=False</t>
  </si>
  <si>
    <t>https://community.secop.gov.co/Public/Tendering/OpportunityDetail/Index?noticeUID=CO1.NTC.5881913&amp;isFromPublicArea=True&amp;isModal=False</t>
  </si>
  <si>
    <t>https://community.secop.gov.co/Public/Tendering/OpportunityDetail/Index?noticeUID=CO1.NTC.5881739&amp;isFromPublicArea=True&amp;isModal=False</t>
  </si>
  <si>
    <t>https://community.secop.gov.co/Public/Tendering/OpportunityDetail/Index?noticeUID=CO1.NTC.5887200&amp;isFromPublicArea=True&amp;isModal=False</t>
  </si>
  <si>
    <t>https://community.secop.gov.co/Public/Tendering/OpportunityDetail/Index?noticeUID=CO1.NTC.5890380&amp;isFromPublicArea=True&amp;isModal=False</t>
  </si>
  <si>
    <t>https://community.secop.gov.co/Public/Tendering/OpportunityDetail/Index?noticeUID=CO1.NTC.5903746&amp;isFromPublicArea=True&amp;isModal=False</t>
  </si>
  <si>
    <t>https://community.secop.gov.co/Public/Tendering/OpportunityDetail/Index?noticeUID=CO1.NTC.5904119&amp;isFromPublicArea=True&amp;isModal=False</t>
  </si>
  <si>
    <t>https://community.secop.gov.co/Public/Tendering/OpportunityDetail/Index?noticeUID=CO1.NTC.5914749&amp;isFromPublicArea=True&amp;isModal=False</t>
  </si>
  <si>
    <t>https://community.secop.gov.co/Public/Tendering/OpportunityDetail/Index?noticeUID=CO1.NTC.5914736&amp;isFromPublicArea=True&amp;isModal=False</t>
  </si>
  <si>
    <t>https://community.secop.gov.co/Public/Tendering/OpportunityDetail/Index?noticeUID=CO1.NTC.5914333&amp;isFromPublicArea=True&amp;isModal=False</t>
  </si>
  <si>
    <t>https://community.secop.gov.co/Public/Tendering/OpportunityDetail/Index?noticeUID=CO1.NTC.5914174&amp;isFromPublicArea=True&amp;isModal=False</t>
  </si>
  <si>
    <t>https://community.secop.gov.co/Public/Tendering/OpportunityDetail/Index?noticeUID=CO1.NTC.5914661&amp;isFromPublicArea=True&amp;isModal=False</t>
  </si>
  <si>
    <t>https://community.secop.gov.co/Public/Tendering/OpportunityDetail/Index?noticeUID=CO1.NTC.5915072&amp;isFromPublicArea=True&amp;isModal=False</t>
  </si>
  <si>
    <t>https://community.secop.gov.co/Public/Tendering/OpportunityDetail/Index?noticeUID=CO1.NTC.5915456&amp;isFromPublicArea=True&amp;isModal=False
--</t>
  </si>
  <si>
    <t>https://community.secop.gov.co/Public/Tendering/OpportunityDetail/Index?noticeUID=CO1.NTC.5916177&amp;isFromPublicArea=True&amp;isModal=False</t>
  </si>
  <si>
    <t>https://community.secop.gov.co/Public/Tendering/OpportunityDetail/Index?noticeUID=CO1.NTC.5919380&amp;isFromPublicArea=True&amp;isModal=False</t>
  </si>
  <si>
    <t>https://community.secop.gov.co/Public/Tendering/OpportunityDetail/Index?noticeUID=CO1.NTC.5921144&amp;isFromPublicArea=True&amp;isModal=False</t>
  </si>
  <si>
    <t>https://community.secop.gov.co/Public/Tendering/ContractNoticePhases/View?PPI=CO1.PPI.30877760&amp;isFromPublicArea=True&amp;isModal=False</t>
  </si>
  <si>
    <t>https://community.secop.gov.co/Public/Tendering/OpportunityDetail/Index?noticeUID=CO1.NTC.5921732&amp;isFromPublicArea=True&amp;isModal=False</t>
  </si>
  <si>
    <t>https://community.secop.gov.co/Public/Tendering/OpportunityDetail/Index?noticeUID=CO1.NTC.5928171&amp;isFromPublicArea=True&amp;isModal=False</t>
  </si>
  <si>
    <t>https://community.secop.gov.co/Public/Tendering/OpportunityDetail/Index?noticeUID=CO1.NTC.5928228&amp;isFromPublicArea=True&amp;isModal=False</t>
  </si>
  <si>
    <t>https://community.secop.gov.co/Public/Tendering/ContractNoticePhases/View?PPI=CO1.PPI.30925306&amp;isFromPublicArea=True&amp;isModal=False</t>
  </si>
  <si>
    <t>https://community.secop.gov.co/Public/Tendering/OpportunityDetail/Index?noticeUID=CO1.NTC.5935083&amp;isFromPublicArea=True&amp;isModal=False</t>
  </si>
  <si>
    <t>https://community.secop.gov.co/Public/Tendering/OpportunityDetail/Index?noticeUID=CO1.NTC.5934465&amp;isFromPublicArea=True&amp;isModal=False</t>
  </si>
  <si>
    <t>https://community.secop.gov.co/Public/Tendering/OpportunityDetail/Index?noticeUID=CO1.NTC.5940117&amp;isFromPublicArea=True&amp;isModal=False</t>
  </si>
  <si>
    <t>https://community.secop.gov.co/Public/Tendering/OpportunityDetail/Index?noticeUID=CO1.NTC.5941600&amp;isFromPublicArea=True&amp;isModal=False</t>
  </si>
  <si>
    <t>https://community.secop.gov.co/Public/Tendering/OpportunityDetail/Index?noticeUID=CO1.NTC.5949598&amp;isFromPublicArea=True&amp;isModal=False</t>
  </si>
  <si>
    <t>https://community.secop.gov.co/Public/Tendering/OpportunityDetail/Index?noticeUID=CO1.NTC.5950013&amp;isFromPublicArea=True&amp;isModal=False</t>
  </si>
  <si>
    <t>https://community.secop.gov.co/Public/Tendering/OpportunityDetail/Index?noticeUID=CO1.NTC.5965983&amp;isFromPublicArea=True&amp;isModal=False</t>
  </si>
  <si>
    <t>https://community.secop.gov.co/Public/Tendering/OpportunityDetail/Index?noticeUID=CO1.NTC.5976297&amp;isFromPublicArea=True&amp;isModal=False</t>
  </si>
  <si>
    <t>https://community.secop.gov.co/Public/Tendering/OpportunityDetail/Index?noticeUID=CO1.NTC.5976585&amp;isFromPublicArea=True&amp;isModal=False</t>
  </si>
  <si>
    <t>https://community.secop.gov.co/Public/Tendering/OpportunityDetail/Index?noticeUID=CO1.NTC.5984754&amp;isFromPublicArea=True&amp;isModal=False</t>
  </si>
  <si>
    <t>https://community.secop.gov.co/Public/Tendering/OpportunityDetail/Index?noticeUID=CO1.NTC.6021789&amp;isFromPublicArea=True&amp;isModal=False</t>
  </si>
  <si>
    <t>https://community.secop.gov.co/Public/Tendering/OpportunityDetail/Index?noticeUID=CO1.NTC.5991230&amp;isFromPublicArea=True&amp;isModal=False</t>
  </si>
  <si>
    <t>https://community.secop.gov.co/Public/Tendering/OpportunityDetail/Index?noticeUID=CO1.NTC.5991478&amp;isFromPublicArea=True&amp;isModal=False-</t>
  </si>
  <si>
    <t>https://community.secop.gov.co/Public/Tendering/OpportunityDetail/Index?noticeUID=CO1.NTC.5995240&amp;isFromPublicArea=True&amp;isModal=False</t>
  </si>
  <si>
    <t>https://community.secop.gov.co/Public/Tendering/OpportunityDetail/Index?noticeUID=CO1.NTC.6000913&amp;isFromPublicArea=True&amp;isModal=False</t>
  </si>
  <si>
    <t>https://community.secop.gov.co/Public/Tendering/OpportunityDetail/Index?noticeUID=CO1.NTC.5994967&amp;isFromPublicArea=True&amp;isModal=False</t>
  </si>
  <si>
    <t>https://community.secop.gov.co/Public/Tendering/OpportunityDetail/Index?noticeUID=CO1.NTC.5996640&amp;isFromPublicArea=True&amp;isModal=False</t>
  </si>
  <si>
    <t>https://community.secop.gov.co/Public/Tendering/OpportunityDetail/Index?noticeUID=CO1.NTC.5996425&amp;isFromPublicArea=True&amp;isModal=False</t>
  </si>
  <si>
    <t>https://community.secop.gov.co/Public/Tendering/OpportunityDetail/Index?noticeUID=CO1.NTC.5997078&amp;isFromPublicArea=True&amp;isModal=False</t>
  </si>
  <si>
    <t>https://community.secop.gov.co/Public/Tendering/OpportunityDetail/Index?noticeUID=CO1.NTC.5996897&amp;isFromPublicArea=True&amp;isModal=False</t>
  </si>
  <si>
    <t>https://community.secop.gov.co/Public/Tendering/OpportunityDetail/Index?noticeUID=CO1.NTC.6003472&amp;isFromPublicArea=True&amp;isModal=False</t>
  </si>
  <si>
    <t>https://community.secop.gov.co/Public/Tendering/OpportunityDetail/Index?noticeUID=CO1.NTC.5817532&amp;isFromPublicArea=True&amp;isModal=False</t>
  </si>
  <si>
    <t>https://community.secop.gov.co/Public/Tendering/OpportunityDetail/Index?noticeUID=CO1.NTC.6006911&amp;isFromPublicArea=True&amp;isModal=False</t>
  </si>
  <si>
    <t>https://community.secop.gov.co/Public/Tendering/OpportunityDetail/Index?noticeUID=CO1.NTC.6008140&amp;isFromPublicArea=True&amp;isModal=False</t>
  </si>
  <si>
    <t>https://community.secop.gov.co/Public/Tendering/OpportunityDetail/Index?noticeUID=CO1.NTC.6006960&amp;isFromPublicArea=True&amp;isModal=False</t>
  </si>
  <si>
    <t>https://community.secop.gov.co/Public/Tendering/OpportunityDetail/Index?noticeUID=CO1.NTC.6007863&amp;isFromPublicArea=True&amp;isModal=False</t>
  </si>
  <si>
    <t>https://community.secop.gov.co/Public/Tendering/OpportunityDetail/Index?noticeUID=CO1.NTC.6014454&amp;isFromPublicArea=True&amp;isModal=False</t>
  </si>
  <si>
    <t>https://community.secop.gov.co/Public/Tendering/OpportunityDetail/Index?noticeUID=CO1.NTC.6015537&amp;isFromPublicArea=True&amp;isModal=False</t>
  </si>
  <si>
    <t>https://community.secop.gov.co/Public/Tendering/OpportunityDetail/Index?noticeUID=CO1.NTC.6017071&amp;isFromPublicArea=True&amp;isModal=False</t>
  </si>
  <si>
    <t>https://community.secop.gov.co/Public/Tendering/OpportunityDetail/Index?noticeUID=CO1.NTC.6021515&amp;isFromPublicArea=True&amp;isModal=False</t>
  </si>
  <si>
    <t>https://community.secop.gov.co/Public/Tendering/OpportunityDetail/Index?noticeUID=CO1.NTC.6021406&amp;isFromPublicArea=True&amp;isModal=False</t>
  </si>
  <si>
    <t>https://community.secop.gov.co/Public/Tendering/OpportunityDetail/Index?noticeUID=CO1.NTC.6023156&amp;isFromPublicArea=True&amp;isModal=False</t>
  </si>
  <si>
    <t>https://community.secop.gov.co/Public/Tendering/OpportunityDetail/Index?noticeUID=CO1.NTC.6022563&amp;isFromPublicArea=True&amp;isModal=False</t>
  </si>
  <si>
    <t>https://community.secop.gov.co/Public/Tendering/OpportunityDetail/Index?noticeUID=CO1.NTC.6028463&amp;isFromPublicArea=True&amp;isModal=False</t>
  </si>
  <si>
    <t>https://community.secop.gov.co/Public/Tendering/OpportunityDetail/Index?noticeUID=CO1.NTC.6026463&amp;isFromPublicArea=True&amp;isModal=False</t>
  </si>
  <si>
    <t>https://community.secop.gov.co/Public/Tendering/OpportunityDetail/Index?noticeUID=CO1.NTC.6034036&amp;isFromPublicArea=True&amp;isModal=False</t>
  </si>
  <si>
    <t>https://community.secop.gov.co/Public/Tendering/OpportunityDetail/Index?noticeUID=CO1.NTC.6031337&amp;isFromPublicArea=True&amp;isModal=False</t>
  </si>
  <si>
    <t>https://community.secop.gov.co/Public/Tendering/OpportunityDetail/Index?noticeUID=CO1.NTC.6032483&amp;isFromPublicArea=True&amp;isModal=False</t>
  </si>
  <si>
    <t>https://community.secop.gov.co/Public/Tendering/OpportunityDetail/Index?noticeUID=CO1.NTC.6033638&amp;isFromPublicArea=True&amp;isModal=False</t>
  </si>
  <si>
    <t>https://community.secop.gov.co/Public/Tendering/OpportunityDetail/Index?noticeUID=CO1.NTC.6035341&amp;isFromPublicArea=True&amp;isModal=False</t>
  </si>
  <si>
    <t>https://community.secop.gov.co/Public/Tendering/OpportunityDetail/Index?noticeUID=CO1.NTC.6035502&amp;isFromPublicArea=True&amp;isModal=False--</t>
  </si>
  <si>
    <t>https://community.secop.gov.co/Public/Tendering/OpportunityDetail/Index?noticeUID=CO1.NTC.6035604&amp;isFromPublicArea=True&amp;isModal=False</t>
  </si>
  <si>
    <t>https://community.secop.gov.co/Public/Tendering/OpportunityDetail/Index?noticeUID=CO1.NTC.6035623&amp;isFromPublicArea=True&amp;isModal=False</t>
  </si>
  <si>
    <t>https://community.secop.gov.co/Public/Tendering/OpportunityDetail/Index?noticeUID=CO1.NTC.6035559&amp;isFromPublicArea=True&amp;isModal=False</t>
  </si>
  <si>
    <t xml:space="preserve">https://community.secop.gov.co/Public/Tendering/OpportunityDetail/Index?noticeUID=CO1.NTC.6039592&amp;isFromPublicArea=True&amp;isModal=False
</t>
  </si>
  <si>
    <t>https://community.secop.gov.co/Public/Tendering/OpportunityDetail/Index?noticeUID=CO1.NTC.6048275&amp;isFromPublicArea=True&amp;isModal=False</t>
  </si>
  <si>
    <t xml:space="preserve">https://community.secop.gov.co/Public/Tendering/OpportunityDetail/Index?noticeUID=CO1.NTC.6049032&amp;isFromPublicArea=True&amp;isModal=False
</t>
  </si>
  <si>
    <t>https://community.secop.gov.co/Public/Tendering/OpportunityDetail/Index?noticeUID=CO1.NTC.6063810&amp;isFromPublicArea=True&amp;isModal=False</t>
  </si>
  <si>
    <t>https://community.secop.gov.co/Public/Tendering/OpportunityDetail/Index?noticeUID=CO1.NTC.6063720&amp;isFromPublicArea=True&amp;isModal=False</t>
  </si>
  <si>
    <t>https://community.secop.gov.co/Public/Tendering/OpportunityDetail/Index?noticeUID=CO1.NTC.6063815&amp;isFromPublicArea=True&amp;isModal=False</t>
  </si>
  <si>
    <t>https://community.secop.gov.co/Public/Tendering/OpportunityDetail/Index?noticeUID=CO1.NTC.6063819&amp;isFromPublicArea=True&amp;isModal=False</t>
  </si>
  <si>
    <t>https://community.secop.gov.co/Public/Tendering/OpportunityDetail/Index?noticeUID=CO1.NTC.6065403&amp;isFromPublicArea=True&amp;isModal=False</t>
  </si>
  <si>
    <t>https://community.secop.gov.co/Public/Tendering/OpportunityDetail/Index?noticeUID=CO1.NTC.6065581&amp;isFromPublicArea=True&amp;isModal=False</t>
  </si>
  <si>
    <t>https://community.secop.gov.co/Public/Tendering/ContractNoticePhases/View?PPI=CO1.PPI.31551590&amp;isFromPublicArea=True&amp;isModal=False</t>
  </si>
  <si>
    <t>https://community.secop.gov.co/Public/Tendering/ContractNoticePhases/View?PPI=CO1.PPI.31565645&amp;isFromPublicArea=True&amp;isModal=False</t>
  </si>
  <si>
    <t xml:space="preserve">https://community.secop.gov.co/Public/Tendering/OpportunityDetail/Index?noticeUID=CO1.NTC.6073446&amp;isFromPublicArea=True&amp;isModal=False
</t>
  </si>
  <si>
    <t>https://community.secop.gov.co/Public/Tendering/OpportunityDetail/Index?noticeUID=CO1.NTC.6073452&amp;isFromPublicArea=True&amp;isModal=False</t>
  </si>
  <si>
    <t>https://community.secop.gov.co/Public/Tendering/OpportunityDetail/Index?noticeUID=CO1.NTC.6073847&amp;isFromPublicArea=True&amp;isModal=False</t>
  </si>
  <si>
    <t>https://community.secop.gov.co/Public/Tendering/OpportunityDetail/Index?noticeUID=CO1.NTC.6094669&amp;isFromPublicArea=True&amp;isModal=False</t>
  </si>
  <si>
    <t xml:space="preserve">
https://community.secop.gov.co/Public/Tendering/OpportunityDetail/Index?noticeUID=CO1.NTC.6095658&amp;isFromPublicArea=True&amp;isModal=False
</t>
  </si>
  <si>
    <t>https://community.secop.gov.co/Public/Tendering/OpportunityDetail/Index?noticeUID=CO1.NTC.6095042&amp;isFromPublicArea=True&amp;isModal=False</t>
  </si>
  <si>
    <t>https://community.secop.gov.co/Public/Tendering/OpportunityDetail/Index?noticeUID=CO1.NTC.6095850&amp;isFromPublicArea=True&amp;isModal=False</t>
  </si>
  <si>
    <t>https://community.secop.gov.co/Public/Tendering/OpportunityDetail/Index?noticeUID=CO1.NTC.6095954&amp;isFromPublicArea=True&amp;isModal=False</t>
  </si>
  <si>
    <t>https://community.secop.gov.co/Public/Tendering/OpportunityDetail/Index?noticeUID=CO1.NTC.6098006&amp;isFromPublicArea=True&amp;isModal=False</t>
  </si>
  <si>
    <t>https://community.secop.gov.co/Public/Tendering/OpportunityDetail/Index?noticeUID=CO1.NTC.6097943&amp;isFromPublicArea=True&amp;isModal=False</t>
  </si>
  <si>
    <t>https://community.secop.gov.co/Public/Tendering/OpportunityDetail/Index?noticeUID=CO1.NTC.6098061&amp;isFromPublicArea=True&amp;isModal=False</t>
  </si>
  <si>
    <t> https://community.secop.gov.co/Public/Tendering/OpportunityDetail/Index?noticeUID=CO1.NTC.6097115&amp;isFromPublicArea=True&amp;isModal=False</t>
  </si>
  <si>
    <t>https://community.secop.gov.co/Public/Tendering/OpportunityDetail/Index?noticeUID=CO1.NTC.6099300&amp;isFromPublicArea=True&amp;isModal=False</t>
  </si>
  <si>
    <t>https://community.secop.gov.co/Public/Tendering/OpportunityDetail/Index?noticeUID=CO1.NTC.6101355&amp;isFromPublicArea=True&amp;isModal=False</t>
  </si>
  <si>
    <t>https://community.secop.gov.co/Public/Tendering/OpportunityDetail/Index?noticeUID=CO1.NTC.6099642&amp;isFromPublicArea=True&amp;isModal=False</t>
  </si>
  <si>
    <t>https://community.secop.gov.co/Public/Tendering/OpportunityDetail/Index?noticeUID=CO1.NTC.6106354&amp;isFromPublicArea=True&amp;isModal=False</t>
  </si>
  <si>
    <t>https://community.secop.gov.co/Public/Tendering/OpportunityDetail/Index?noticeUID=CO1.NTC.6120433&amp;isFromPublicArea=True&amp;isModal=False</t>
  </si>
  <si>
    <t>https://community.secop.gov.co/Public/Tendering/OpportunityDetail/Index?noticeUID=CO1.NTC.6127827&amp;isFromPublicArea=True&amp;isModal=False</t>
  </si>
  <si>
    <t>https://community.secop.gov.co/Public/Tendering/OpportunityDetail/Index?noticeUID=CO1.NTC.6124208&amp;isFromPublicArea=True&amp;isModal=False</t>
  </si>
  <si>
    <t>https://community.secop.gov.co/Public/Tendering/OpportunityDetail/Index?noticeUID=CO1.NTC.6124410&amp;isFromPublicArea=True&amp;isModal=False</t>
  </si>
  <si>
    <t>https://community.secop.gov.co/Public/Tendering/ContractNoticePhases/View?PPI=CO1.PPI.31782380&amp;isFromPublicArea=True&amp;isModal=False</t>
  </si>
  <si>
    <t>https://community.secop.gov.co/Public/Tendering/OpportunityDetail/Index?noticeUID=CO1.NTC.6129156&amp;isFromPublicArea=True&amp;isModal=False</t>
  </si>
  <si>
    <t>https://community.secop.gov.co/Public/Tendering/OpportunityDetail/Index?noticeUID=CO1.NTC.6128710&amp;isFromPublicArea=True&amp;isModal=False</t>
  </si>
  <si>
    <t>https://community.secop.gov.co/Public/Tendering/OpportunityDetail/Index?noticeUID=CO1.NTC.6128954&amp;isFromPublicArea=True&amp;isModal=False</t>
  </si>
  <si>
    <t>https://community.secop.gov.co/Public/Tendering/OpportunityDetail/Index?noticeUID=CO1.NTC.6132443&amp;isFromPublicArea=True&amp;isModal=False</t>
  </si>
  <si>
    <t>https://community.secop.gov.co/Public/Tendering/OpportunityDetail/Index?noticeUID=CO1.NTC.6132366&amp;isFromPublicArea=True&amp;isModal=False</t>
  </si>
  <si>
    <t>https://community.secop.gov.co/Public/Tendering/OpportunityDetail/Index?noticeUID=CO1.NTC.6132098&amp;isFromPublicArea=True&amp;isModal=False</t>
  </si>
  <si>
    <t>https://community.secop.gov.co/Public/Tendering/OpportunityDetail/Index?noticeUID=CO1.NTC.4432247&amp;isFromPublicArea=True&amp;isModal=False</t>
  </si>
  <si>
    <t>https://community.secop.gov.co/Public/Tendering/OpportunityDetail/Index?noticeUID=CO1.NTC.6133121&amp;isFromPublicArea=True&amp;isModal=False</t>
  </si>
  <si>
    <t>https://community.secop.gov.co/Public/Tendering/OpportunityDetail/Index?noticeUID=CO1.NTC.6135558&amp;isFromPublicArea=True&amp;isModal=False</t>
  </si>
  <si>
    <t>https://community.secop.gov.co/Public/Tendering/OpportunityDetail/Index?noticeUID=CO1.NTC.6135840&amp;isFromPublicArea=True&amp;isModal=False</t>
  </si>
  <si>
    <t>https://community.secop.gov.co/Public/Tendering/OpportunityDetail/Index?noticeUID=CO1.NTC.6143704&amp;isFromPublicArea=True&amp;isModal=False</t>
  </si>
  <si>
    <t>https://community.secop.gov.co/Public/Tendering/OpportunityDetail/Index?noticeUID=CO1.NTC.6145104&amp;isFromPublicArea=True&amp;isModal=False</t>
  </si>
  <si>
    <t>https://community.secop.gov.co/Public/Tendering/OpportunityDetail/Index?noticeUID=CO1.NTC.6152092&amp;isFromPublicArea=True&amp;isModal=False</t>
  </si>
  <si>
    <t>https://community.secop.gov.co/Public/Tendering/OpportunityDetail/Index?noticeUID=CO1.NTC.6152231&amp;isFromPublicArea=True&amp;isModal=False</t>
  </si>
  <si>
    <t>https://community.secop.gov.co/Public/Tendering/OpportunityDetail/Index?noticeUID=CO1.NTC.6153478&amp;isFromPublicArea=True&amp;isModal=False</t>
  </si>
  <si>
    <t>https://community.secop.gov.co/Public/Tendering/OpportunityDetail/Index?noticeUID=CO1.NTC.6157016&amp;isFromPublicArea=True&amp;isModal=False</t>
  </si>
  <si>
    <t>https://community.secop.gov.co/Public/Tendering/OpportunityDetail/Index?noticeUID=CO1.NTC.6153610&amp;isFromPublicArea=True&amp;isModal=False</t>
  </si>
  <si>
    <t>https://community.secop.gov.co/Public/Tendering/OpportunityDetail/Index?noticeUID=CO1.NTC.6157129&amp;isFromPublicArea=True&amp;isModal=False</t>
  </si>
  <si>
    <t>https://community.secop.gov.co/Public/Tendering/OpportunityDetail/Index?noticeUID=CO1.NTC.6156478&amp;isFromPublicArea=True&amp;isModal=False</t>
  </si>
  <si>
    <t>https://community.secop.gov.co/Public/Tendering/OpportunityDetail/Index?noticeUID=CO1.NTC.6162673&amp;isFromPublicArea=True&amp;isModal=False</t>
  </si>
  <si>
    <t>https://community.secop.gov.co/Public/Tendering/OpportunityDetail/Index?noticeUID=CO1.NTC.4477424&amp;isFromPublicArea=True&amp;isModal=False</t>
  </si>
  <si>
    <t>https://community.secop.gov.co/Public/Tendering/OpportunityDetail/Index?noticeUID=CO1.NTC.6162876&amp;isFromPublicArea=True&amp;isModal=False</t>
  </si>
  <si>
    <t> https://community.secop.gov.co/Public/Tendering/OpportunityDetail/Index?noticeUID=CO1.NTC.6163839&amp;isFromPublicArea=True&amp;isModal=False</t>
  </si>
  <si>
    <t>https://community.secop.gov.co/Public/Tendering/OpportunityDetail/Index?noticeUID=CO1.NTC.6167449&amp;isFromPublicArea=True&amp;isModal=False</t>
  </si>
  <si>
    <t>https://community.secop.gov.co/Public/Tendering/OpportunityDetail/Index?noticeUID=CO1.NTC.6167434&amp;isFromPublicArea=True&amp;isModal=False</t>
  </si>
  <si>
    <t>https://community.secop.gov.co/Public/Tendering/OpportunityDetail/Index?noticeUID=CO1.NTC.6167345&amp;isFromPublicArea=True&amp;isModal=False</t>
  </si>
  <si>
    <t>https://community.secop.gov.co/Public/Tendering/OpportunityDetail/Index?noticeUID=CO1.NTC.6169607&amp;isFromPublicArea=True&amp;isModal=False</t>
  </si>
  <si>
    <t>https://community.secop.gov.co/Public/Tendering/OpportunityDetail/Index?noticeUID=CO1.NTC.6171617&amp;isFromPublicArea=True&amp;isModal=False</t>
  </si>
  <si>
    <t>https://community.secop.gov.co/Public/Tendering/OpportunityDetail/Index?noticeUID=CO1.NTC.6167922&amp;isFromPublicArea=True&amp;isModal=False</t>
  </si>
  <si>
    <t>https://community.secop.gov.co/Public/Tendering/OpportunityDetail/Index?noticeUID=CO1.NTC.6169053&amp;isFromPublicArea=True&amp;isModal=False</t>
  </si>
  <si>
    <t>https://community.secop.gov.co/Public/Tendering/ContractNoticePhases/View?PPI=CO1.PPI.31989018&amp;isFromPublicArea=True&amp;isModal=False</t>
  </si>
  <si>
    <t>https://community.secop.gov.co/Public/Tendering/OpportunityDetail/Index?noticeUID=CO1.NTC.6172115&amp;isFromPublicArea=True&amp;isModal=False</t>
  </si>
  <si>
    <t>https://community.secop.gov.co/Public/Tendering/OpportunityDetail/Index?noticeUID=CO1.NTC.6176329&amp;isFromPublicArea=True&amp;isModal=False</t>
  </si>
  <si>
    <t>https://community.secop.gov.co/Public/Tendering/OpportunityDetail/Index?noticeUID=CO1.NTC.6183410&amp;isFromPublicArea=True&amp;isModal=False</t>
  </si>
  <si>
    <t>https://community.secop.gov.co/Public/Tendering/OpportunityDetail/Index?noticeUID=CO1.NTC.6184068&amp;isFromPublicArea=True&amp;isModal=False</t>
  </si>
  <si>
    <t>https://community.secop.gov.co/Public/Tendering/OpportunityDetail/Index?noticeUID=CO1.NTC.6192273&amp;isFromPublicArea=True&amp;isModal=False</t>
  </si>
  <si>
    <t>https://community.secop.gov.co/Public/Tendering/OpportunityDetail/Index?noticeUID=CO1.NTC.6199756&amp;isFromPublicArea=True&amp;isModal=False</t>
  </si>
  <si>
    <t>https://community.secop.gov.co/Public/Tendering/OpportunityDetail/Index?noticeUID=CO1.NTC.6201481&amp;isFromPublicArea=True&amp;isModal=False</t>
  </si>
  <si>
    <t>https://community.secop.gov.co/Public/Tendering/OpportunityDetail/Index?noticeUID=CO1.NTC.6202545&amp;isFromPublicArea=True&amp;isModal=False</t>
  </si>
  <si>
    <t>https://community.secop.gov.co/Public/Tendering/OpportunityDetail/Index?noticeUID=CO1.NTC.6202253&amp;isFromPublicArea=True&amp;isModal=False</t>
  </si>
  <si>
    <t>https://community.secop.gov.co/Public/Tendering/OpportunityDetail/Index?noticeUID=CO1.NTC.6205129&amp;isFromPublicArea=True&amp;isModal=False</t>
  </si>
  <si>
    <t>https://community.secop.gov.co/Public/Tendering/OpportunityDetail/Index?noticeUID=CO1.NTC.6203372&amp;isFromPublicArea=True&amp;isModal=False</t>
  </si>
  <si>
    <t>https://community.secop.gov.co/Public/Tendering/OpportunityDetail/Index?noticeUID=CO1.NTC.6204246&amp;isFromPublicArea=True&amp;isModal=False</t>
  </si>
  <si>
    <t>https://community.secop.gov.co/Public/Tendering/OpportunityDetail/Index?noticeUID=CO1.NTC.6204091&amp;isFromPublicArea=True&amp;isModal=False</t>
  </si>
  <si>
    <t>https://community.secop.gov.co/Public/Tendering/OpportunityDetail/Index?noticeUID=CO1.NTC.6204863&amp;isFromPublicArea=True&amp;isModal=False</t>
  </si>
  <si>
    <t>https://community.secop.gov.co/Public/Tendering/OpportunityDetail/Index?noticeUID=CO1.NTC.6211606&amp;isFromPublicArea=True&amp;isModal=False</t>
  </si>
  <si>
    <t>https://community.secop.gov.co/Public/Tendering/OpportunityDetail/Index?noticeUID=CO1.NTC.6213353&amp;isFromPublicArea=True&amp;isModal=False</t>
  </si>
  <si>
    <t>https://community.secop.gov.co/Public/Tendering/OpportunityDetail/Index?noticeUID=CO1.NTC.6221410&amp;isFromPublicArea=True&amp;isModal=False</t>
  </si>
  <si>
    <t>https://community.secop.gov.co/Public/Tendering/OpportunityDetail/Index?noticeUID=CO1.NTC.6219372&amp;isFromPublicArea=True&amp;isModal=False</t>
  </si>
  <si>
    <t>https://community.secop.gov.co/Public/Tendering/OpportunityDetail/Index?noticeUID=CO1.NTC.6219582&amp;isFromPublicArea=True&amp;isModal=False</t>
  </si>
  <si>
    <t>https://community.secop.gov.co/Public/Tendering/OpportunityDetail/Index?noticeUID=CO1.NTC.6221374&amp;isFromPublicArea=True&amp;isModal=False</t>
  </si>
  <si>
    <t>https://community.secop.gov.co/Public/Tendering/OpportunityDetail/Index?noticeUID=CO1.NTC.6221961&amp;isFromPublicArea=True&amp;isModal=False</t>
  </si>
  <si>
    <t>https://community.secop.gov.co/Public/Tendering/OpportunityDetail/Index?noticeUID=CO1.NTC.6223079&amp;isFromPublicArea=True&amp;isModal=False</t>
  </si>
  <si>
    <t>https://community.secop.gov.co/Public/Tendering/OpportunityDetail/Index?noticeUID=CO1.NTC.6035247&amp;isFromPublicArea=True&amp;isModal=False</t>
  </si>
  <si>
    <t>https://community.secop.gov.co/Public/Tendering/OpportunityDetail/Index?noticeUID=CO1.NTC.6225656&amp;isFromPublicArea=True&amp;isModal=False</t>
  </si>
  <si>
    <t>https://community.secop.gov.co/Public/Tendering/OpportunityDetail/Index?noticeUID=CO1.NTC.6234949&amp;isFromPublicArea=True&amp;isModal=False</t>
  </si>
  <si>
    <t>https://community.secop.gov.co/Public/Tendering/OpportunityDetail/Index?noticeUID=CO1.NTC.6238167&amp;isFromPublicArea=True&amp;isModal=False</t>
  </si>
  <si>
    <t>https://community.secop.gov.co/Public/Tendering/OpportunityDetail/Index?noticeUID=CO1.NTC.6239069&amp;isFromPublicArea=True&amp;isModal=False</t>
  </si>
  <si>
    <t>https://community.secop.gov.co/Public/Tendering/OpportunityDetail/Index?noticeUID=CO1.NTC.6252407&amp;isFromPublicArea=True&amp;isModal=False</t>
  </si>
  <si>
    <t>https://community.secop.gov.co/Public/Tendering/OpportunityDetail/Index?noticeUID=CO1.NTC.6256956&amp;isFromPublicArea=True&amp;isModal=False</t>
  </si>
  <si>
    <t>https://community.secop.gov.co/Public/Tendering/OpportunityDetail/Index?noticeUID=CO1.NTC.6275671&amp;isFromPublicArea=True&amp;isModal=False</t>
  </si>
  <si>
    <t>https://community.secop.gov.co/Public/Tendering/OpportunityDetail/Index?noticeUID=CO1.NTC.6280680&amp;isFromPublicArea=True&amp;isModal=False</t>
  </si>
  <si>
    <t>https://community.secop.gov.co/Public/Tendering/OpportunityDetail/Index?noticeUID=CO1.NTC.6280273&amp;isFromPublicArea=True&amp;isModal=False</t>
  </si>
  <si>
    <t>https://community.secop.gov.co/Public/Tendering/OpportunityDetail/Index?noticeUID=CO1.NTC.6283991&amp;isFromPublicArea=True&amp;isModal=False</t>
  </si>
  <si>
    <t>https://community.secop.gov.co/Public/Tendering/OpportunityDetail/Index?noticeUID=CO1.NTC.6281742&amp;isFromPublicArea=True&amp;isModal=False</t>
  </si>
  <si>
    <t>https://community.secop.gov.co/Public/Tendering/OpportunityDetail/Index?noticeUID=CO1.NTC.6284281&amp;isFromPublicArea=True&amp;isModal=False</t>
  </si>
  <si>
    <t>https://community.secop.gov.co/Public/Tendering/OpportunityDetail/Index?noticeUID=CO1.NTC.6284977&amp;isFromPublicArea=True&amp;isModal=False</t>
  </si>
  <si>
    <t>https://community.secop.gov.co/Public/Tendering/OpportunityDetail/Index?noticeUID=CO1.NTC.6291300&amp;isFromPublicArea=True&amp;isModal=False</t>
  </si>
  <si>
    <t>https://community.secop.gov.co/Public/Tendering/OpportunityDetail/Index?noticeUID=CO1.NTC.6309712&amp;isFromPublicArea=True&amp;isModal=False</t>
  </si>
  <si>
    <t>https://community.secop.gov.co/Public/Tendering/OpportunityDetail/Index?noticeUID=CO1.NTC.6309688&amp;isFromPublicArea=True&amp;isModal=False</t>
  </si>
  <si>
    <t>https://community.secop.gov.co/Public/Tendering/OpportunityDetail/Index?noticeUID=CO1.NTC.6317346&amp;isFromPublicArea=True&amp;isModal=False</t>
  </si>
  <si>
    <t>https://community.secop.gov.co/Public/Tendering/OpportunityDetail/Index?noticeUID=CO1.NTC.6317280&amp;isFromPublicArea=True&amp;isModal=False</t>
  </si>
  <si>
    <t>https://community.secop.gov.co/Public/Tendering/OpportunityDetail/Index?noticeUID=CO1.NTC.6319427&amp;isFromPublicArea=True&amp;isModal=False</t>
  </si>
  <si>
    <t>https://community.secop.gov.co/Public/Tendering/OpportunityDetail/Index?noticeUID=CO1.NTC.6320388&amp;isFromPublicArea=True&amp;isModal=False</t>
  </si>
  <si>
    <t>https://community.secop.gov.co/Public/Tendering/OpportunityDetail/Index?noticeUID=CO1.NTC.6320032&amp;isFromPublicArea=True&amp;isModal=False</t>
  </si>
  <si>
    <t xml:space="preserve">https://community.secop.gov.co/Public/Tendering/OpportunityDetail/Index?noticeUID=CO1.NTC.6329567&amp;isFromPublicArea=True&amp;isModal=False
</t>
  </si>
  <si>
    <t>https://community.secop.gov.co/Public/Tendering/OpportunityDetail/Index?noticeUID=CO1.NTC.6322686&amp;isFromPublicArea=True&amp;isModal=False</t>
  </si>
  <si>
    <t xml:space="preserve">https://community.secop.gov.co/Public/Tendering/OpportunityDetail/Index?noticeUID=CO1.NTC.6330287&amp;isFromPublicArea=True&amp;isModal=False
</t>
  </si>
  <si>
    <t xml:space="preserve">https://community.secop.gov.co/Public/Tendering/OpportunityDetail/Index?noticeUID=CO1.NTC.6326299&amp;isFromPublicArea=True&amp;isModal=False
</t>
  </si>
  <si>
    <t xml:space="preserve">https://community.secop.gov.co/Public/Tendering/OpportunityDetail/Index?noticeUID=CO1.NTC.6340503&amp;isFromPublicArea=True&amp;isModal=False
</t>
  </si>
  <si>
    <t>https://community.secop.gov.co/Public/Tendering/OpportunityDetail/Index?noticeUID=CO1.NTC.6353786&amp;isFromPublicArea=True&amp;isModal=False</t>
  </si>
  <si>
    <t>https://community.secop.gov.co/Public/Tendering/OpportunityDetail/Index?noticeUID=CO1.NTC.6360370&amp;isFromPublicArea=True&amp;isModal=False</t>
  </si>
  <si>
    <t>https://community.secop.gov.co/Public/Tendering/OpportunityDetail/Index?noticeUID=CO1.NTC.6385747&amp;isFromPublicArea=True&amp;isModal=False</t>
  </si>
  <si>
    <t>https://community.secop.gov.co/Public/Tendering/OpportunityDetail/Index?noticeUID=CO1.NTC.6385597&amp;isFromPublicArea=True&amp;isModal=False</t>
  </si>
  <si>
    <t>https://community.secop.gov.co/Public/Tendering/OpportunityDetail/Index?noticeUID=CO1.NTC.6144793&amp;isFromPublicArea=True&amp;isModal=False</t>
  </si>
  <si>
    <t>https://community.secop.gov.co/Public/Tendering/OpportunityDetail/Index?noticeUID=CO1.NTC.6389873&amp;isFromPublicArea=True&amp;isModal=False</t>
  </si>
  <si>
    <t xml:space="preserve">https://community.secop.gov.co/Public/Tendering/OpportunityDetail/Index?noticeUID=CO1.NTC.6411927&amp;isFromPublicArea=True&amp;isModal=False
</t>
  </si>
  <si>
    <t>https://community.secop.gov.co/Public/Tendering/ContractNoticePhases/View?PPI=CO1.PPI.33051044&amp;isFromPublicArea=True&amp;isModal=False</t>
  </si>
  <si>
    <t>https://community.secop.gov.co/Public/Tendering/OpportunityDetail/Index?noticeUID=CO1.NTC.6408840&amp;isFromPublicArea=True&amp;isModal=False</t>
  </si>
  <si>
    <t>https://community.secop.gov.co/Public/Tendering/OpportunityDetail/Index?noticeUID=CO1.NTC.6420228&amp;isFromPublicArea=True&amp;isModal=False</t>
  </si>
  <si>
    <t>https://community.secop.gov.co/Public/Tendering/OpportunityDetail/Index?noticeUID=CO1.NTC.6425122&amp;isFromPublicArea=True&amp;isModal=False</t>
  </si>
  <si>
    <t>https://community.secop.gov.co/Public/Tendering/OpportunityDetail/Index?noticeUID=CO1.NTC.6426161&amp;isFromPublicArea=True&amp;isModal=False</t>
  </si>
  <si>
    <t>https://community.secop.gov.co/Public/Tendering/OpportunityDetail/Index?noticeUID=CO1.NTC.6426120&amp;isFromPublicArea=True&amp;isModal=False</t>
  </si>
  <si>
    <t>https://community.secop.gov.co/Public/Tendering/OpportunityDetail/Index?noticeUID=CO1.NTC.6425961&amp;isFromPublicArea=True&amp;isModal=False</t>
  </si>
  <si>
    <t>https://community.secop.gov.co/Public/Tendering/OpportunityDetail/Index?noticeUID=CO1.NTC.6434145&amp;isFromPublicArea=True&amp;isModal=False</t>
  </si>
  <si>
    <t>https://community.secop.gov.co/Public/Tendering/OpportunityDetail/Index?noticeUID=CO1.NTC.6439386&amp;isFromPublicArea=True&amp;isModal=False</t>
  </si>
  <si>
    <t>https://community.secop.gov.co/Public/Tendering/OpportunityDetail/Index?noticeUID=CO1.NTC.6440365&amp;isFromPublicArea=True&amp;isModal=False</t>
  </si>
  <si>
    <t>https://community.secop.gov.co/Public/Tendering/OpportunityDetail/Index?noticeUID=CO1.NTC.6445648&amp;isFromPublicArea=True&amp;isModal=False</t>
  </si>
  <si>
    <t>https://community.secop.gov.co/Public/Tendering/OpportunityDetail/Index?noticeUID=CO1.NTC.6444382&amp;isFromPublicArea=True&amp;isModal=False</t>
  </si>
  <si>
    <t>https://community.secop.gov.co/Public/Tendering/OpportunityDetail/Index?noticeUID=CO1.NTC.6447184&amp;isFromPublicArea=True&amp;isModal=False</t>
  </si>
  <si>
    <t>https://community.secop.gov.co/Public/Tendering/OpportunityDetail/Index?noticeUID=CO1.NTC.6455552&amp;isFromPublicArea=True&amp;isModal=False</t>
  </si>
  <si>
    <t>https://community.secop.gov.co/Public/Tendering/OpportunityDetail/Index?noticeUID=CO1.NTC.6453348&amp;isFromPublicArea=True&amp;isModal=False</t>
  </si>
  <si>
    <t>https://community.secop.gov.co/Public/Tendering/OpportunityDetail/Index?noticeUID=CO1.NTC.6457433&amp;isFromPublicArea=True&amp;isModal=False</t>
  </si>
  <si>
    <t>https://community.secop.gov.co/Public/Tendering/OpportunityDetail/Index?noticeUID=CO1.NTC.6469637&amp;isFromPublicArea=True&amp;isModal=False</t>
  </si>
  <si>
    <t>https://community.secop.gov.co/Public/Tendering/OpportunityDetail/Index?noticeUID=CO1.NTC.6486163&amp;isFromPublicArea=True&amp;isModal=False</t>
  </si>
  <si>
    <t>https://community.secop.gov.co/Public/Tendering/OpportunityDetail/Index?noticeUID=CO1.NTC.6476988&amp;isFromPublicArea=True&amp;isModal=False</t>
  </si>
  <si>
    <t>https://community.secop.gov.co/Public/Tendering/OpportunityDetail/Index?noticeUID=CO1.NTC.6499050&amp;isFromPublicArea=True&amp;isModal=False</t>
  </si>
  <si>
    <t>https://community.secop.gov.co/Public/Tendering/OpportunityDetail/Index?noticeUID=CO1.NTC.6477722&amp;isFromPublicArea=True&amp;isModal=False</t>
  </si>
  <si>
    <t>https://community.secop.gov.co/Public/Tendering/OpportunityDetail/Index?noticeUID=CO1.NTC.6484216&amp;isFromPublicArea=True&amp;isModal=False</t>
  </si>
  <si>
    <t>https://community.secop.gov.co/Public/Tendering/OpportunityDetail/Index?noticeUID=CO1.NTC.6484658&amp;isFromPublicArea=True&amp;isModal=False</t>
  </si>
  <si>
    <t>https://community.secop.gov.co/Public/Tendering/OpportunityDetail/Index?noticeUID=CO1.NTC.6493726&amp;isFromPublicArea=True&amp;isModal=False</t>
  </si>
  <si>
    <t>https://community.secop.gov.co/Public/Tendering/OpportunityDetail/Index?noticeUID=CO1.NTC.6490984&amp;isFromPublicArea=True&amp;isModal=False</t>
  </si>
  <si>
    <t>https://community.secop.gov.co/Public/Tendering/OpportunityDetail/Index?noticeUID=CO1.NTC.6492053&amp;isFromPublicArea=True&amp;isModal=False</t>
  </si>
  <si>
    <t>https://community.secop.gov.co/Public/Tendering/OpportunityDetail/Index?noticeUID=CO1.NTC.6492238&amp;isFromPublicArea=True&amp;isModal=False</t>
  </si>
  <si>
    <t>https://community.secop.gov.co/Public/Tendering/OpportunityDetail/Index?noticeUID=CO1.NTC.6492074&amp;isFromPublicArea=True&amp;isModal=False</t>
  </si>
  <si>
    <t>https://community.secop.gov.co/Public/Tendering/OpportunityDetail/Index?noticeUID=CO1.NTC.6519217&amp;isFromPublicArea=True&amp;isModal=False</t>
  </si>
  <si>
    <t>https://community.secop.gov.co/Public/Tendering/OpportunityDetail/Index?noticeUID=CO1.NTC.6492259&amp;isFromPublicArea=True&amp;isModal=False</t>
  </si>
  <si>
    <t>https://community.secop.gov.co/Public/Tendering/OpportunityDetail/Index?noticeUID=CO1.NTC.6494980&amp;isFromPublicArea=True&amp;isModal=False</t>
  </si>
  <si>
    <t>https://community.secop.gov.co/Public/Tendering/OpportunityDetail/Index?noticeUID=CO1.NTC.6500413&amp;isFromPublicArea=True&amp;isModal=False</t>
  </si>
  <si>
    <t>https://community.secop.gov.co/Public/Tendering/OpportunityDetail/Index?noticeUID=CO1.NTC.6502628&amp;isFromPublicArea=True&amp;isModal=False</t>
  </si>
  <si>
    <t>https://community.secop.gov.co/Public/Tendering/OpportunityDetail/Index?noticeUID=CO1.NTC.6503858&amp;isFromPublicArea=True&amp;isModal=False</t>
  </si>
  <si>
    <t>https://community.secop.gov.co/Public/Tendering/OpportunityDetail/Index?noticeUID=CO1.NTC.6503818&amp;isFromPublicArea=True&amp;isModal=False</t>
  </si>
  <si>
    <t>https://community.secop.gov.co/Public/Tendering/OpportunityDetail/Index?noticeUID=CO1.NTC.6504367&amp;isFromPublicArea=True&amp;isModal=False</t>
  </si>
  <si>
    <t>https://community.secop.gov.co/Public/Tendering/OpportunityDetail/Index?noticeUID=CO1.NTC.6505036&amp;isFromPublicArea=True&amp;isModal=False</t>
  </si>
  <si>
    <t>https://community.secop.gov.co/Public/Tendering/OpportunityDetail/Index?noticeUID=CO1.NTC.6535452&amp;isFromPublicArea=True&amp;isModal=False</t>
  </si>
  <si>
    <t>https://community.secop.gov.co/Public/Tendering/OpportunityDetail/Index?noticeUID=CO1.NTC.6541906&amp;isFromPublicArea=True&amp;isModal=False</t>
  </si>
  <si>
    <t>https://community.secop.gov.co/Public/Tendering/OpportunityDetail/Index?noticeUID=CO1.NTC.6541854&amp;isFromPublicArea=True&amp;isModal=False</t>
  </si>
  <si>
    <t>https://community.secop.gov.co/Public/Tendering/OpportunityDetail/Index?noticeUID=CO1.NTC.6550954&amp;isFromPublicArea=True&amp;isModal=False</t>
  </si>
  <si>
    <t>https://community.secop.gov.co/Public/Tendering/OpportunityDetail/Index?noticeUID=CO1.NTC.6550743&amp;isFromPublicArea=True&amp;isModal=False</t>
  </si>
  <si>
    <t xml:space="preserve">https://community.secop.gov.co/Public/Tendering/OpportunityDetail/Index?noticeUID=CO1.NTC.6557911&amp;isFromPublicArea=True&amp;isModal=False
</t>
  </si>
  <si>
    <t>https://community.secop.gov.co/Public/Tendering/OpportunityDetail/Index?noticeUID=CO1.NTC.6557399&amp;isFromPublicArea=True&amp;isModal=False</t>
  </si>
  <si>
    <t>https://community.secop.gov.co/Public/Tendering/OpportunityDetail/Index?noticeUID=CO1.NTC.6557575&amp;isFromPublicArea=True&amp;isModal=False</t>
  </si>
  <si>
    <t>https://community.secop.gov.co/Public/Tendering/OpportunityDetail/Index?noticeUID=CO1.NTC.6581890&amp;isFromPublicArea=True&amp;isModal=False</t>
  </si>
  <si>
    <t>https://community.secop.gov.co/Public/Tendering/OpportunityDetail/Index?noticeUID=CO1.NTC.6606656&amp;isFromPublicArea=True&amp;isModal=False</t>
  </si>
  <si>
    <t>https://community.secop.gov.co/Public/Tendering/OpportunityDetail/Index?noticeUID=CO1.NTC.6606390&amp;isFromPublicArea=True&amp;isModal=False</t>
  </si>
  <si>
    <t>https://community.secop.gov.co/Public/Tendering/OpportunityDetail/Index?noticeUID=CO1.NTC.6620838&amp;isFromPublicArea=True&amp;isModal=False</t>
  </si>
  <si>
    <t>https://community.secop.gov.co/Public/Tendering/OpportunityDetail/Index?noticeUID=CO1.NTC.6617363&amp;isFromPublicArea=True&amp;isModal=False</t>
  </si>
  <si>
    <t>https://community.secop.gov.co/Public/Tendering/OpportunityDetail/Index?noticeUID=CO1.NTC.6619822&amp;isFromPublicArea=True&amp;isModal=False</t>
  </si>
  <si>
    <t>https://community.secop.gov.co/Public/Tendering/OpportunityDetail/Index?noticeUID=CO1.NTC.6622526&amp;isFromPublicArea=True&amp;isModal=False</t>
  </si>
  <si>
    <t>https://community.secop.gov.co/Public/Tendering/OpportunityDetail/Index?noticeUID=CO1.NTC.6626253&amp;isFromPublicArea=True&amp;isModal=False</t>
  </si>
  <si>
    <t>https://community.secop.gov.co/Public/Tendering/OpportunityDetail/Index?noticeUID=CO1.NTC.6635533&amp;isFromPublicArea=True&amp;isModal=False</t>
  </si>
  <si>
    <t>https://community.secop.gov.co/Public/Tendering/OpportunityDetail/Index?noticeUID=CO1.NTC.6653878&amp;isFromPublicArea=True&amp;isModal=False</t>
  </si>
  <si>
    <t>https://community.secop.gov.co/Public/Tendering/OpportunityDetail/Index?noticeUID=CO1.NTC.6651393&amp;isFromPublicArea=True&amp;isModal=False</t>
  </si>
  <si>
    <t>https://community.secop.gov.co/Public/Tendering/OpportunityDetail/Index?noticeUID=CO1.NTC.6675498&amp;isFromPublicArea=True&amp;isModal=False</t>
  </si>
  <si>
    <t>https://community.secop.gov.co/Public/Tendering/OpportunityDetail/Index?noticeUID=CO1.NTC.6665357&amp;isFromPublicArea=True&amp;isModal=False</t>
  </si>
  <si>
    <t>https://community.secop.gov.co/Public/Tendering/OpportunityDetail/Index?noticeUID=CO1.NTC.6673840&amp;isFromPublicArea=True&amp;isModal=False</t>
  </si>
  <si>
    <t>https://community.secop.gov.co/Public/Tendering/OpportunityDetail/Index?noticeUID=CO1.NTC.6675274&amp;isFromPublicArea=True&amp;isModal=False</t>
  </si>
  <si>
    <t>https://community.secop.gov.co/Public/Tendering/OpportunityDetail/Index?noticeUID=CO1.NTC.6676995&amp;isFromPublicArea=True&amp;isModal=False</t>
  </si>
  <si>
    <t>https://community.secop.gov.co/Public/Tendering/OpportunityDetail/Index?noticeUID=CO1.NTC.6681504&amp;isFromPublicArea=True&amp;isModal=False</t>
  </si>
  <si>
    <t>https://community.secop.gov.co/Public/Tendering/OpportunityDetail/Index?noticeUID=CO1.NTC.6691069&amp;isFromPublicArea=True&amp;isModal=False</t>
  </si>
  <si>
    <t>https://community.secop.gov.co/Public/Tendering/OpportunityDetail/Index?noticeUID=CO1.NTC.6693890&amp;isFromPublicArea=True&amp;isModal=False</t>
  </si>
  <si>
    <t>https://community.secop.gov.co/Public/Tendering/OpportunityDetail/Index?noticeUID=CO1.NTC.6694521&amp;isFromPublicArea=True&amp;isModal=False</t>
  </si>
  <si>
    <t>https://community.secop.gov.co/Public/Tendering/OpportunityDetail/Index?noticeUID=CO1.NTC.6701692&amp;isFromPublicArea=True&amp;isModal=False</t>
  </si>
  <si>
    <t>https://community.secop.gov.co/Public/Tendering/OpportunityDetail/Index?noticeUID=CO1.NTC.6706704&amp;isFromPublicArea=True&amp;isModal=False</t>
  </si>
  <si>
    <t>https://community.secop.gov.co/Public/Tendering/OpportunityDetail/Index?noticeUID=CO1.NTC.6709651&amp;isFromPublicArea=True&amp;isModal=False</t>
  </si>
  <si>
    <t>https://community.secop.gov.co/Public/Tendering/OpportunityDetail/Index?noticeUID=CO1.NTC.6709962&amp;isFromPublicArea=True&amp;isModal=False</t>
  </si>
  <si>
    <t>https://community.secop.gov.co/Public/Tendering/OpportunityDetail/Index?noticeUID=CO1.NTC.6717562&amp;isFromPublicArea=True&amp;isModal=False</t>
  </si>
  <si>
    <t>https://community.secop.gov.co/Public/Tendering/OpportunityDetail/Index?noticeUID=CO1.NTC.6721366&amp;isFromPublicArea=True&amp;isModal=False</t>
  </si>
  <si>
    <t>https://community.secop.gov.co/Public/Tendering/OpportunityDetail/Index?noticeUID=CO1.NTC.6728347&amp;isFromPublicArea=True&amp;isModal=False</t>
  </si>
  <si>
    <t>https://community.secop.gov.co/Public/Tendering/OpportunityDetail/Index?noticeUID=CO1.NTC.6730922&amp;isFromPublicArea=True&amp;isModal=False</t>
  </si>
  <si>
    <t>https://community.secop.gov.co/Public/Tendering/OpportunityDetail/Index?noticeUID=CO1.NTC.6731653&amp;isFromPublicArea=True&amp;isModal=False</t>
  </si>
  <si>
    <t>https://community.secop.gov.co/Public/Tendering/OpportunityDetail/Index?noticeUID=CO1.NTC.6732206&amp;isFromPublicArea=True&amp;isModal=False</t>
  </si>
  <si>
    <t xml:space="preserve">https://community.secop.gov.co/Public/Tendering/OpportunityDetail/Index?noticeUID=CO1.NTC.6740441&amp;isFromPublicArea=True&amp;isModal=False
</t>
  </si>
  <si>
    <t>https://community.secop.gov.co/Public/Tendering/OpportunityDetail/Index?noticeUID=CO1.NTC.6743991&amp;isFromPublicArea=True&amp;isModal=False</t>
  </si>
  <si>
    <t>https://community.secop.gov.co/Public/Tendering/OpportunityDetail/Index?noticeUID=CO1.NTC.6753465&amp;isFromPublicArea=True&amp;isModal=False</t>
  </si>
  <si>
    <t>https://community.secop.gov.co/Public/Tendering/OpportunityDetail/Index?noticeUID=CO1.NTC.6757811&amp;isFromPublicArea=True&amp;isModal=False</t>
  </si>
  <si>
    <t>https://community.secop.gov.co/Public/Tendering/OpportunityDetail/Index?noticeUID=CO1.NTC.6770850&amp;isFromPublicArea=True&amp;isModal=False</t>
  </si>
  <si>
    <t>https://community.secop.gov.co/Public/Tendering/OpportunityDetail/Index?noticeUID=CO1.NTC.6773319&amp;isFromPublicArea=True&amp;isModal=False</t>
  </si>
  <si>
    <t>https://community.secop.gov.co/Public/Tendering/OpportunityDetail/Index?noticeUID=CO1.NTC.6783654&amp;isFromPublicArea=True&amp;isModal=False</t>
  </si>
  <si>
    <t>https://community.secop.gov.co/Public/Tendering/OpportunityDetail/Index?noticeUID=CO1.NTC.6775533&amp;isFromPublicArea=True&amp;isModal=False</t>
  </si>
  <si>
    <t>https://community.secop.gov.co/Public/Tendering/OpportunityDetail/Index?noticeUID=CO1.NTC.6784528&amp;isFromPublicArea=True&amp;isModal=False</t>
  </si>
  <si>
    <t>https://community.secop.gov.co/Public/Tendering/OpportunityDetail/Index?noticeUID=CO1.NTC.6798351&amp;isFromPublicArea=True&amp;isModal=False</t>
  </si>
  <si>
    <t>https://community.secop.gov.co/Public/Tendering/OpportunityDetail/Index?noticeUID=CO1.NTC.6793226&amp;isFromPublicArea=True&amp;isModal=False</t>
  </si>
  <si>
    <t>https://community.secop.gov.co/Public/Tendering/OpportunityDetail/Index?noticeUID=CO1.NTC.6797133&amp;isFromPublicArea=True&amp;isModal=False</t>
  </si>
  <si>
    <t>https://community.secop.gov.co/Public/Tendering/OpportunityDetail/Index?noticeUID=CO1.NTC.6795401&amp;isFromPublicArea=True&amp;isModal=False</t>
  </si>
  <si>
    <t>https://community.secop.gov.co/Public/Tendering/OpportunityDetail/Index?noticeUID=CO1.NTC.6808793&amp;isFromPublicArea=True&amp;isModal=False</t>
  </si>
  <si>
    <t>https://community.secop.gov.co/Public/Tendering/OpportunityDetail/Index?noticeUID=CO1.NTC.6809808&amp;isFromPublicArea=True&amp;isModal=False</t>
  </si>
  <si>
    <t>https://community.secop.gov.co/Public/Tendering/OpportunityDetail/Index?noticeUID=CO1.NTC.6809691&amp;isFromPublicArea=True&amp;isModal=False</t>
  </si>
  <si>
    <t>https://community.secop.gov.co/Public/Tendering/OpportunityDetail/Index?noticeUID=CO1.NTC.6816631&amp;isFromPublicArea=True&amp;isModal=False</t>
  </si>
  <si>
    <t>https://community.secop.gov.co/Public/Tendering/OpportunityDetail/Index?noticeUID=CO1.NTC.6840882&amp;isFromPublicArea=True&amp;isModal=False</t>
  </si>
  <si>
    <t>https://community.secop.gov.co/Public/Tendering/OpportunityDetail/Index?noticeUID=CO1.NTC.6835642&amp;isFromPublicArea=True&amp;isModal=False</t>
  </si>
  <si>
    <t>https://community.secop.gov.co/Public/Tendering/OpportunityDetail/Index?noticeUID=CO1.NTC.6825222&amp;isFromPublicArea=True&amp;isModal=False</t>
  </si>
  <si>
    <t>https://community.secop.gov.co/Public/Tendering/OpportunityDetail/Index?noticeUID=CO1.NTC.6822949&amp;isFromPublicArea=True&amp;isModal=False</t>
  </si>
  <si>
    <t>https://community.secop.gov.co/Public/Tendering/OpportunityDetail/Index?noticeUID=CO1.NTC.6842846&amp;isFromPublicArea=True&amp;isModal=False</t>
  </si>
  <si>
    <t>https://community.secop.gov.co/Public/Tendering/OpportunityDetail/Index?noticeUID=CO1.NTC.6876150&amp;isFromPublicArea=True&amp;isModal=False</t>
  </si>
  <si>
    <t>https://community.secop.gov.co/Public/Tendering/OpportunityDetail/Index?noticeUID=CO1.NTC.6858924&amp;isFromPublicArea=True&amp;isModal=False</t>
  </si>
  <si>
    <t>https://community.secop.gov.co/Public/Tendering/OpportunityDetail/Index?noticeUID=CO1.NTC.6856072&amp;isFromPublicArea=True&amp;isModal=False</t>
  </si>
  <si>
    <t>https://community.secop.gov.co/Public/Tendering/OpportunityDetail/Index?noticeUID=CO1.NTC.6880012&amp;isFromPublicArea=True&amp;isModal=False</t>
  </si>
  <si>
    <t>https://community.secop.gov.co/Public/Tendering/OpportunityDetail/Index?noticeUID=CO1.NTC.6881130&amp;isFromPublicArea=True&amp;isModal=False</t>
  </si>
  <si>
    <t>https://community.secop.gov.co/Public/Tendering/OpportunityDetail/Index?noticeUID=CO1.NTC.6881239&amp;isFromPublicArea=True&amp;isModal=False</t>
  </si>
  <si>
    <t>https://community.secop.gov.co/Public/Tendering/OpportunityDetail/Index?noticeUID=CO1.NTC.6881780&amp;isFromPublicArea=True&amp;isModal=False</t>
  </si>
  <si>
    <t>https://community.secop.gov.co/Public/Tendering/OpportunityDetail/Index?noticeUID=CO1.NTC.6894717&amp;isFromPublicArea=True&amp;isModal=False</t>
  </si>
  <si>
    <t>https://community.secop.gov.co/Public/Tendering/OpportunityDetail/Index?noticeUID=CO1.NTC.6911750&amp;isFromPublicArea=True&amp;isModal=False</t>
  </si>
  <si>
    <t>https://community.secop.gov.co/Public/Tendering/OpportunityDetail/Index?noticeUID=CO1.NTC.6912657&amp;isFromPublicArea=True&amp;isModal=False</t>
  </si>
  <si>
    <t>https://community.secop.gov.co/Public/Tendering/OpportunityDetail/Index?noticeUID=CO1.NTC.6922896&amp;isFromPublicArea=True&amp;isModal=False</t>
  </si>
  <si>
    <t>https://community.secop.gov.co/Public/Tendering/OpportunityDetail/Index?noticeUID=CO1.NTC.6926504&amp;isFromPublicArea=True&amp;isModal=False</t>
  </si>
  <si>
    <t>https://community.secop.gov.co/Public/Tendering/OpportunityDetail/Index?noticeUID=CO1.NTC.6937748&amp;isFromPublicArea=True&amp;isModal=False</t>
  </si>
  <si>
    <t>https://community.secop.gov.co/Public/Tendering/OpportunityDetail/Index?noticeUID=CO1.NTC.6948744&amp;isFromPublicArea=True&amp;isModal=False</t>
  </si>
  <si>
    <t>https://community.secop.gov.co/Public/Tendering/OpportunityDetail/Index?noticeUID=CO1.NTC.6952904&amp;isFromPublicArea=True&amp;isModal=False</t>
  </si>
  <si>
    <t>https://community.secop.gov.co/Public/Tendering/OpportunityDetail/Index?noticeUID=CO1.NTC.6972107&amp;isFromPublicArea=True&amp;isModal=False</t>
  </si>
  <si>
    <t>https://community.secop.gov.co/Public/Tendering/OpportunityDetail/Index?noticeUID=CO1.NTC.6969226&amp;isFromPublicArea=True&amp;isModal=False</t>
  </si>
  <si>
    <t>https://community.secop.gov.co/Public/Tendering/OpportunityDetail/Index?noticeUID=CO1.NTC.6971378&amp;isFromPublicArea=True&amp;isModal=False</t>
  </si>
  <si>
    <t>https://community.secop.gov.co/Public/Tendering/OpportunityDetail/Index?noticeUID=CO1.NTC.6975296&amp;isFromPublicArea=True&amp;isModal=False</t>
  </si>
  <si>
    <t>https://community.secop.gov.co/Public/Tendering/OpportunityDetail/Index?noticeUID=CO1.NTC.6977983&amp;isFromPublicArea=True&amp;isModal=False</t>
  </si>
  <si>
    <t>https://community.secop.gov.co/Public/Tendering/OpportunityDetail/Index?noticeUID=CO1.NTC.6980096&amp;isFromPublicArea=True&amp;isModal=False</t>
  </si>
  <si>
    <t>https://community.secop.gov.co/Public/Tendering/OpportunityDetail/Index?noticeUID=CO1.NTC.6980322&amp;isFromPublicArea=True&amp;isModal=False</t>
  </si>
  <si>
    <t>https://community.secop.gov.co/Public/Tendering/OpportunityDetail/Index?noticeUID=CO1.NTC.6984187&amp;isFromPublicArea=True&amp;isModal=False</t>
  </si>
  <si>
    <t>https://community.secop.gov.co/Public/Tendering/OpportunityDetail/Index?noticeUID=CO1.NTC.6984069&amp;isFromPublicArea=True&amp;isModal=False</t>
  </si>
  <si>
    <t>https://community.secop.gov.co/Public/Tendering/OpportunityDetail/Index?noticeUID=CO1.NTC.6984333&amp;isFromPublicArea=True&amp;isModal=False</t>
  </si>
  <si>
    <t>https://community.secop.gov.co/Public/Tendering/OpportunityDetail/Index?noticeUID=CO1.NTC.6984820&amp;isFromPublicArea=True&amp;isModal=False</t>
  </si>
  <si>
    <t>https://community.secop.gov.co/Public/Tendering/OpportunityDetail/Index?noticeUID=CO1.NTC.6986828&amp;isFromPublicArea=True&amp;isModal=False</t>
  </si>
  <si>
    <t>https://community.secop.gov.co/Public/Tendering/OpportunityDetail/Index?noticeUID=CO1.NTC.6986491&amp;isFromPublicArea=True&amp;isModal=False</t>
  </si>
  <si>
    <t>https://community.secop.gov.co/Public/Tendering/OpportunityDetail/Index?noticeUID=CO1.NTC.6987036&amp;isFromPublicArea=True&amp;isModal=False</t>
  </si>
  <si>
    <t>https://community.secop.gov.co/Public/Tendering/OpportunityDetail/Index?noticeUID=CO1.NTC.6987403&amp;isFromPublicArea=True&amp;isModal=False</t>
  </si>
  <si>
    <t>https://community.secop.gov.co/Public/Tendering/OpportunityDetail/Index?noticeUID=CO1.NTC.6991724&amp;isFromPublicArea=True&amp;isModal=False</t>
  </si>
  <si>
    <t>https://community.secop.gov.co/Public/Tendering/OpportunityDetail/Index?noticeUID=CO1.NTC.7000297&amp;isFromPublicArea=True&amp;isModal=False</t>
  </si>
  <si>
    <t>https://community.secop.gov.co/Public/Tendering/OpportunityDetail/Index?noticeUID=CO1.NTC.7003318&amp;isFromPublicArea=True&amp;isModal=False</t>
  </si>
  <si>
    <t>https://community.secop.gov.co/Public/Tendering/OpportunityDetail/Index?noticeUID=CO1.NTC.7010423&amp;isFromPublicArea=True&amp;isModal=False</t>
  </si>
  <si>
    <t>https://community.secop.gov.co/Public/Tendering/OpportunityDetail/Index?noticeUID=CO1.NTC.7015664&amp;isFromPublicArea=True&amp;isModal=False</t>
  </si>
  <si>
    <t>https://community.secop.gov.co/Public/Tendering/OpportunityDetail/Index?noticeUID=CO1.NTC.7016124&amp;isFromPublicArea=True&amp;isModal=False</t>
  </si>
  <si>
    <t>https://community.secop.gov.co/Public/Tendering/OpportunityDetail/Index?noticeUID=CO1.NTC.7025185&amp;isFromPublicArea=True&amp;isModal=False</t>
  </si>
  <si>
    <t>https://community.secop.gov.co/Public/Tendering/OpportunityDetail/Index?noticeUID=CO1.NTC.7035060&amp;isFromPublicArea=True&amp;isModal=False </t>
  </si>
  <si>
    <t>https://community.secop.gov.co/Public/Tendering/OpportunityDetail/Index?noticeUID=CO1.NTC.7035417&amp;isFromPublicArea=True&amp;isModal=False</t>
  </si>
  <si>
    <t>https://community.secop.gov.co/Public/Tendering/OpportunityDetail/Index?noticeUID=CO1.NTC.7039541&amp;isFromPublicArea=True&amp;isModal=False</t>
  </si>
  <si>
    <t>https://community.secop.gov.co/Public/Tendering/OpportunityDetail/Index?noticeUID=CO1.NTC.7044909&amp;isFromPublicArea=True&amp;isModal=False</t>
  </si>
  <si>
    <t>https://community.secop.gov.co/Public/Tendering/OpportunityDetail/Index?noticeUID=CO1.NTC.7045037&amp;isFromPublicArea=True&amp;isModal=False</t>
  </si>
  <si>
    <t>https://community.secop.gov.co/Public/Tendering/OpportunityDetail/Index?noticeUID=CO1.NTC.7055955&amp;isFromPublicArea=True&amp;isModal=False</t>
  </si>
  <si>
    <t>https://community.secop.gov.co/Public/Tendering/OpportunityDetail/Index?noticeUID=CO1.NTC.7068730&amp;isFromPublicArea=True&amp;isModal=False</t>
  </si>
  <si>
    <t>https://community.secop.gov.co/Public/Tendering/OpportunityDetail/Index?noticeUID=CO1.NTC.7070843&amp;isFromPublicArea=True&amp;isModal=False</t>
  </si>
  <si>
    <t>https://community.secop.gov.co/Public/Tendering/OpportunityDetail/Index?noticeUID=CO1.NTC.7074796&amp;isFromPublicArea=True&amp;isModal=False</t>
  </si>
  <si>
    <t>https://community.secop.gov.co/Public/Tendering/OpportunityDetail/Index?noticeUID=CO1.NTC.7077848&amp;isFromPublicArea=True&amp;isModal=False</t>
  </si>
  <si>
    <t>https://community.secop.gov.co/Public/Tendering/OpportunityDetail/Index?noticeUID=CO1.NTC.7077097&amp;isFromPublicArea=True&amp;isModal=False</t>
  </si>
  <si>
    <t>https://community.secop.gov.co/Public/Tendering/OpportunityDetail/Index?noticeUID=CO1.NTC.7080282&amp;isFromPublicArea=True&amp;isModal=False</t>
  </si>
  <si>
    <t>https://community.secop.gov.co/Public/Tendering/OpportunityDetail/Index?noticeUID=CO1.NTC.7080802&amp;isFromPublicArea=True&amp;isModal=False</t>
  </si>
  <si>
    <t>https://community.secop.gov.co/Public/Tendering/OpportunityDetail/Index?noticeUID=CO1.NTC.7082730&amp;isFromPublicArea=True&amp;isModal=False</t>
  </si>
  <si>
    <t>https://community.secop.gov.co/Public/Tendering/OpportunityDetail/Index?noticeUID=CO1.NTC.7085910&amp;isFromPublicArea=True&amp;isModal=False</t>
  </si>
  <si>
    <t>https://community.secop.gov.co/Public/Tendering/OpportunityDetail/Index?noticeUID=CO1.NTC.7095163&amp;isFromPublicArea=True&amp;isModal=False</t>
  </si>
  <si>
    <t>https://community.secop.gov.co/Public/Tendering/OpportunityDetail/Index?noticeUID=CO1.NTC.7090432&amp;isFromPublicArea=True&amp;isModal=False</t>
  </si>
  <si>
    <t>https://community.secop.gov.co/Public/Tendering/OpportunityDetail/Index?noticeUID=CO1.NTC.7092168&amp;isFromPublicArea=True&amp;isModal=False</t>
  </si>
  <si>
    <t>https://community.secop.gov.co/Public/Tendering/OpportunityDetail/Index?noticeUID=CO1.NTC.7097398&amp;isFromPublicArea=True&amp;isModal=False</t>
  </si>
  <si>
    <t>https://community.secop.gov.co/Public/Tendering/OpportunityDetail/Index?noticeUID=CO1.NTC.7098305&amp;isFromPublicArea=True&amp;isModal=False</t>
  </si>
  <si>
    <t>https://community.secop.gov.co/Public/Tendering/OpportunityDetail/Index?noticeUID=CO1.NTC.7106197&amp;isFromPublicArea=True&amp;isModal=False</t>
  </si>
  <si>
    <t>https://community.secop.gov.co/Public/Tendering/OpportunityDetail/Index?noticeUID=CO1.NTC.7108395&amp;isFromPublicArea=True&amp;isModal=False</t>
  </si>
  <si>
    <t>https://community.secop.gov.co/Public/Tendering/OpportunityDetail/Index?noticeUID=CO1.NTC.7110173&amp;isFromPublicArea=True&amp;isModal=False</t>
  </si>
  <si>
    <t>https://community.secop.gov.co/Public/Tendering/OpportunityDetail/Index?noticeUID=CO1.NTC.7109522&amp;isFromPublicArea=True&amp;isModal=False</t>
  </si>
  <si>
    <t>https://community.secop.gov.co/Public/Tendering/OpportunityDetail/Index?noticeUID=CO1.NTC.7109508&amp;isFromPublicArea=True&amp;isModal=False</t>
  </si>
  <si>
    <t>https://community.secop.gov.co/Public/Tendering/OpportunityDetail/Index?noticeUID=CO1.NTC.7111153&amp;isFromPublicArea=True&amp;isModal=False</t>
  </si>
  <si>
    <t>https://community.secop.gov.co/Public/Tendering/OpportunityDetail/Index?noticeUID=CO1.NTC.7121008&amp;isFromPublicArea=True&amp;isModal=False</t>
  </si>
  <si>
    <t>https://community.secop.gov.co/Public/Tendering/OpportunityDetail/Index?noticeUID=CO1.NTC.7125114&amp;isFromPublicArea=True&amp;isModal=False</t>
  </si>
  <si>
    <t>https://community.secop.gov.co/Public/Tendering/OpportunityDetail/Index?noticeUID=CO1.NTC.7124656&amp;isFromPublicArea=True&amp;isModal=False</t>
  </si>
  <si>
    <t>https://community.secop.gov.co/Public/Tendering/OpportunityDetail/Index?noticeUID=CO1.NTC.7134259&amp;isFromPublicArea=True&amp;isModal=False</t>
  </si>
  <si>
    <t>https://community.secop.gov.co/Public/Tendering/OpportunityDetail/Index?noticeUID=CO1.NTC.7133746&amp;isFromPublicArea=True&amp;isModal=False</t>
  </si>
  <si>
    <t>https://community.secop.gov.co/Public/Tendering/OpportunityDetail/Index?noticeUID=CO1.NTC.7140713&amp;isFromPublicArea=True&amp;isModal=False</t>
  </si>
  <si>
    <t>https://community.secop.gov.co/Public/Tendering/OpportunityDetail/Index?noticeUID=CO1.NTC.7147290&amp;isFromPublicArea=True&amp;isModal=False</t>
  </si>
  <si>
    <t>https://community.secop.gov.co/Public/Tendering/OpportunityDetail/Index?noticeUID=CO1.NTC.7172933&amp;isFromPublicArea=True&amp;isModal=False</t>
  </si>
  <si>
    <t>https://community.secop.gov.co/Public/Tendering/OpportunityDetail/Index?noticeUID=CO1.NTC.7141061&amp;isFromPublicArea=True&amp;isModal=False</t>
  </si>
  <si>
    <t>https://community.secop.gov.co/Public/Tendering/OpportunityDetail/Index?noticeUID=CO1.NTC.7144261&amp;isFromPublicArea=True&amp;isModal=False</t>
  </si>
  <si>
    <t>https://community.secop.gov.co/Public/Tendering/OpportunityDetail/Index?noticeUID=CO1.NTC.7144171&amp;isFromPublicArea=True&amp;isModal=False</t>
  </si>
  <si>
    <t>https://community.secop.gov.co/Public/Tendering/OpportunityDetail/Index?noticeUID=CO1.NTC.7145444&amp;isFromPublicArea=True&amp;isModal=False</t>
  </si>
  <si>
    <t>https://community.secop.gov.co/Public/Tendering/OpportunityDetail/Index?noticeUID=CO1.NTC.7149563&amp;isFromPublicArea=True&amp;isModal=False</t>
  </si>
  <si>
    <t>https://community.secop.gov.co/Public/Tendering/OpportunityDetail/Index?noticeUID=CO1.NTC.7144965&amp;isFromPublicArea=True&amp;isModal=False</t>
  </si>
  <si>
    <t>https://community.secop.gov.co/Public/Tendering/OpportunityDetail/Index?noticeUID=CO1.NTC.7148622&amp;isFromPublicArea=True&amp;isModal=False</t>
  </si>
  <si>
    <t>https://community.secop.gov.co/Public/Tendering/OpportunityDetail/Index?noticeUID=CO1.NTC.7151915&amp;isFromPublicArea=True&amp;isModal=False</t>
  </si>
  <si>
    <t>https://community.secop.gov.co/Public/Tendering/OpportunityDetail/Index?noticeUID=CO1.NTC.7156087&amp;isFromPublicArea=True&amp;isModal=False</t>
  </si>
  <si>
    <t>https://community.secop.gov.co/Public/Tendering/OpportunityDetail/Index?noticeUID=CO1.NTC.7163222&amp;isFromPublicArea=True&amp;isModal=False</t>
  </si>
  <si>
    <t>https://community.secop.gov.co/Public/Tendering/OpportunityDetail/Index?noticeUID=CO1.NTC.7162577&amp;isFromPublicArea=True&amp;isModal=False.</t>
  </si>
  <si>
    <t>https://community.secop.gov.co/Public/Tendering/OpportunityDetail/Index?noticeUID=CO1.NTC.7165517&amp;isFromPublicArea=True&amp;isModal=False</t>
  </si>
  <si>
    <t>https://community.secop.gov.co/Public/Tendering/OpportunityDetail/Index?noticeUID=CO1.NTC.7172483&amp;isFromPublicArea=True&amp;isModal=False</t>
  </si>
  <si>
    <t>https://community.secop.gov.co/Public/Tendering/OpportunityDetail/Index?noticeUID=CO1.NTC.7171229&amp;isFromPublicArea=True&amp;isModal=False</t>
  </si>
  <si>
    <t>https://community.secop.gov.co/Public/Tendering/OpportunityDetail/Index?noticeUID=CO1.NTC.7171706&amp;isFromPublicArea=True&amp;isModal=False</t>
  </si>
  <si>
    <t>https://community.secop.gov.co/Public/Tendering/OpportunityDetail/Index?noticeUID=CO1.NTC.7172063&amp;isFromPublicArea=True&amp;isModal=False</t>
  </si>
  <si>
    <t>https://community.secop.gov.co/Public/Tendering/OpportunityDetail/Index?noticeUID=CO1.NTC.7173846&amp;isFromPublicArea=True&amp;isModal=False</t>
  </si>
  <si>
    <t>https://community.secop.gov.co/Public/Tendering/OpportunityDetail/Index?noticeUID=CO1.NTC.7191937&amp;isFromPublicArea=True&amp;isModal=False</t>
  </si>
  <si>
    <t>https://community.secop.gov.co/Public/Tendering/OpportunityDetail/Index?noticeUID=CO1.NTC.7193531&amp;isFromPublicArea=True&amp;isModal=False</t>
  </si>
  <si>
    <t>https://community.secop.gov.co/Public/Tendering/OpportunityDetail/Index?noticeUID=CO1.NTC.7198510&amp;isFromPublicArea=True&amp;isModal=False</t>
  </si>
  <si>
    <t>https://community.secop.gov.co/Public/Tendering/OpportunityDetail/Index?noticeUID=CO1.NTC.7206154&amp;isFromPublicArea=True&amp;isModal=False</t>
  </si>
  <si>
    <t>https://community.secop.gov.co/Public/Tendering/OpportunityDetail/Index?noticeUID=CO1.NTC.7206368&amp;isFromPublicArea=True&amp;isModal=False</t>
  </si>
  <si>
    <t>https://community.secop.gov.co/Public/Tendering/OpportunityDetail/Index?noticeUID=CO1.NTC.7211118&amp;isFromPublicArea=True&amp;isModal=False</t>
  </si>
  <si>
    <t>https://community.secop.gov.co/Public/Tendering/OpportunityDetail/Index?noticeUID=CO1.NTC.7213223&amp;isFromPublicArea=True&amp;isModal=False</t>
  </si>
  <si>
    <t>https://community.secop.gov.co/Public/Tendering/OpportunityDetail/Index?noticeUID=CO1.NTC.7213558&amp;isFromPublicArea=True&amp;isModal=False</t>
  </si>
  <si>
    <t>https://community.secop.gov.co/Public/Tendering/OpportunityDetail/Index?noticeUID=CO1.NTC.7216826&amp;isFromPublicArea=True&amp;isModal=False</t>
  </si>
  <si>
    <t>https://community.secop.gov.co/Public/Tendering/OpportunityDetail/Index?noticeUID=CO1.NTC.7216576&amp;isFromPublicArea=True&amp;isModal=False</t>
  </si>
  <si>
    <t>https://community.secop.gov.co/Public/Tendering/OpportunityDetail/Index?noticeUID=CO1.NTC.7218178&amp;isFromPublicArea=True&amp;isModal=False</t>
  </si>
  <si>
    <t>https://community.secop.gov.co/Public/Tendering/OpportunityDetail/Index?noticeUID=CO1.NTC.7219208&amp;isFromPublicArea=True&amp;isModal=False</t>
  </si>
  <si>
    <t>https://community.secop.gov.co/Public/Tendering/OpportunityDetail/Index?noticeUID=CO1.NTC.7219572&amp;isFromPublicArea=True&amp;isModal=False</t>
  </si>
  <si>
    <t>https://community.secop.gov.co/Public/Tendering/OpportunityDetail/Index?noticeUID=CO1.NTC.7222192&amp;isFromPublicArea=True&amp;isModal=False</t>
  </si>
  <si>
    <t>https://community.secop.gov.co/Public/Tendering/OpportunityDetail/Index?noticeUID=CO1.NTC.7225065&amp;isFromPublicArea=True&amp;isModal=False</t>
  </si>
  <si>
    <t>https://community.secop.gov.co/Public/Tendering/OpportunityDetail/Index?noticeUID=CO1.NTC.7225430&amp;isFromPublicArea=True&amp;isModal=False</t>
  </si>
  <si>
    <t>https://community.secop.gov.co/Public/Tendering/OpportunityDetail/Index?noticeUID=CO1.NTC.7225858&amp;isFromPublicArea=True&amp;isModal=False</t>
  </si>
  <si>
    <t>https://community.secop.gov.co/Public/Tendering/OpportunityDetail/Index?noticeUID=CO1.NTC.7226759&amp;isFromPublicArea=True&amp;isModal=False</t>
  </si>
  <si>
    <t>https://community.secop.gov.co/Public/Tendering/OpportunityDetail/Index?noticeUID=CO1.NTC.7228308&amp;isFromPublicArea=True&amp;isModal=False</t>
  </si>
  <si>
    <t>https://community.secop.gov.co/Public/Tendering/OpportunityDetail/Index?noticeUID=CO1.NTC.7235849&amp;isFromPublicArea=True&amp;isModal=False</t>
  </si>
  <si>
    <t>https://community.secop.gov.co/Public/Tendering/OpportunityDetail/Index?noticeUID=CO1.NTC.7236800&amp;isFromPublicArea=True&amp;isModal=False</t>
  </si>
  <si>
    <t>https://community.secop.gov.co/Public/Tendering/OpportunityDetail/Index?noticeUID=CO1.NTC.7239634&amp;isFromPublicArea=True&amp;isModal=False</t>
  </si>
  <si>
    <t>https://community.secop.gov.co/Public/Tendering/OpportunityDetail/Index?noticeUID=CO1.NTC.7239032&amp;isFromPublicArea=True&amp;isModal=False</t>
  </si>
  <si>
    <t>https://community.secop.gov.co/Public/Tendering/OpportunityDetail/Index?noticeUID=CO1.NTC.7239186&amp;isFromPublicArea=True&amp;isModal=False</t>
  </si>
  <si>
    <t>https://community.secop.gov.co/Public/Tendering/OpportunityDetail/Index?noticeUID=CO1.NTC.7239891&amp;isFromPublicArea=True&amp;isModal=False</t>
  </si>
  <si>
    <t>https://community.secop.gov.co/Public/Tendering/OpportunityDetail/Index?noticeUID=CO1.NTC.7246032&amp;isFromPublicArea=True&amp;isModal=False</t>
  </si>
  <si>
    <t>https://community.secop.gov.co/Public/Tendering/OpportunityDetail/Index?noticeUID=CO1.NTC.7245966&amp;isFromPublicArea=True&amp;isModal=False</t>
  </si>
  <si>
    <t>https://community.secop.gov.co/Public/Tendering/OpportunityDetail/Index?noticeUID=CO1.NTC.7246820&amp;isFromPublicArea=True&amp;isModal=False</t>
  </si>
  <si>
    <t>https://community.secop.gov.co/Public/Tendering/OpportunityDetail/Index?noticeUID=CO1.NTC.7247575&amp;isFromPublicArea=True&amp;isModal=False</t>
  </si>
  <si>
    <t>https://community.secop.gov.co/Public/Tendering/OpportunityDetail/Index?noticeUID=CO1.NTC.7247869&amp;isFromPublicArea=True&amp;isModal=False</t>
  </si>
  <si>
    <t>https://community.secop.gov.co/Public/Tendering/ContractNoticePhases/View?PPI=CO1.PPI.36414223&amp;isFromPublicArea=True&amp;isModal=False</t>
  </si>
  <si>
    <t>% DE EJECUCION DEL CONTRATO</t>
  </si>
  <si>
    <t xml:space="preserve">VIGENCIA DEL CONTRATO </t>
  </si>
  <si>
    <t>NUMERO CONTRATO</t>
  </si>
  <si>
    <t>NO DOCUMENTO</t>
  </si>
  <si>
    <t>NOMBRE CONTRATISTA</t>
  </si>
  <si>
    <t>TIPO DE PERSONA</t>
  </si>
  <si>
    <t xml:space="preserve"> MODIFICACIÓN AL PRINCIPAL</t>
  </si>
  <si>
    <t xml:space="preserve">OBJETO </t>
  </si>
  <si>
    <t>ADICION VALOR MINUTA</t>
  </si>
  <si>
    <t xml:space="preserve">PLAZO EN MESES </t>
  </si>
  <si>
    <t>PLAZO EN DIAS</t>
  </si>
  <si>
    <t>FECHA DE TERMINACION EN CONTRATO</t>
  </si>
  <si>
    <t>TOTAL DIAS PRORROGA</t>
  </si>
  <si>
    <t>FECHA DE SUSCRIPCIÓN NOVEDAD</t>
  </si>
  <si>
    <t>FECHA FINAL DEL CONTRATO CON PRORROGA</t>
  </si>
  <si>
    <t>VALOR INICIAL DEL CONTRATO</t>
  </si>
  <si>
    <t xml:space="preserve">VALOR FINAL DEL CONTRATO ADICION </t>
  </si>
  <si>
    <t xml:space="preserve">RUBRO 1 </t>
  </si>
  <si>
    <t>NOMBRE 1</t>
  </si>
  <si>
    <t>CDP 1</t>
  </si>
  <si>
    <t>RP 1</t>
  </si>
  <si>
    <t>FECHA RP 1</t>
  </si>
  <si>
    <t>VALOR 1</t>
  </si>
  <si>
    <t>RUBRO 2</t>
  </si>
  <si>
    <t>NOMBRE 2</t>
  </si>
  <si>
    <t>CDP 2</t>
  </si>
  <si>
    <t>RP 2</t>
  </si>
  <si>
    <t>FECHA RP 2</t>
  </si>
  <si>
    <t>VALOR 2</t>
  </si>
  <si>
    <t>DETALLE 3</t>
  </si>
  <si>
    <t>NOMBRE 3</t>
  </si>
  <si>
    <t>CDP 3</t>
  </si>
  <si>
    <t>RP 3</t>
  </si>
  <si>
    <t>FECHA RP 3</t>
  </si>
  <si>
    <t>VALOR 3</t>
  </si>
  <si>
    <t>DETALLE 4</t>
  </si>
  <si>
    <t>NOMBRE 4</t>
  </si>
  <si>
    <t>CDP 4</t>
  </si>
  <si>
    <t>RP 4</t>
  </si>
  <si>
    <t>FECHA RP 4</t>
  </si>
  <si>
    <t>VALOR 4</t>
  </si>
  <si>
    <t>DETALLE 5</t>
  </si>
  <si>
    <t>NOMBRE 5</t>
  </si>
  <si>
    <t>CDP 5</t>
  </si>
  <si>
    <t xml:space="preserve">RP </t>
  </si>
  <si>
    <t>FECHA RP 5</t>
  </si>
  <si>
    <t>VALOR 5</t>
  </si>
  <si>
    <t>CAMILO ANDRES PORRAS</t>
  </si>
  <si>
    <t>ADICION 1 Y PRORROGA 1</t>
  </si>
  <si>
    <t xml:space="preserve">LINA CRISTINA ORTIZ </t>
  </si>
  <si>
    <t>SG-11 Proveer, de manera autónoma e independiente, los servicios requeridos para el
desarrollo de actividades asociadas a la organización y revisión de documentos contractuales y
judiciales del Área Jurídica de Canal Capital”</t>
  </si>
  <si>
    <t xml:space="preserve">ALEJANDRA ALVAREZ CASTILLO </t>
  </si>
  <si>
    <t>EDNA JUDITH PADILLA</t>
  </si>
  <si>
    <t>EDWIN ROLANDO SANCHEZ</t>
  </si>
  <si>
    <t xml:space="preserve">JOHANA MARCELA ESCOBAR 
</t>
  </si>
  <si>
    <t>SG-12 Proveer, de manera autónoma e independiente, los servicios profesionales
requeridos para el apoyo en los procedimientos administrativos, contables y financieros de la
Secretaría General de Canal Capital”</t>
  </si>
  <si>
    <t>CARLOS ALBERTO ORTIZ</t>
  </si>
  <si>
    <t>LEIDY JULIETH CARRANZA</t>
  </si>
  <si>
    <t xml:space="preserve">OSCAR JULIAN LOPEZ </t>
  </si>
  <si>
    <t xml:space="preserve">LUIS EDUARDO PAEZ PACHECO </t>
  </si>
  <si>
    <t>SG-16 Proveer, de manera autónoma e independiente, los servicios profesionales
especializados de asesoría jurídica requerida por Canal Capital para la estructuración de los
procesos de contratación de la entidad, así como para el acompañamiento en los asuntos de
naturaleza jurídica que se originen en Canal Capital.</t>
  </si>
  <si>
    <t xml:space="preserve">CONTRAPUNTO GROUP SAS </t>
  </si>
  <si>
    <t xml:space="preserve">PERSONA JURIDICA </t>
  </si>
  <si>
    <t xml:space="preserve">ADICION 1 </t>
  </si>
  <si>
    <t>SUPERLABORALES SAS</t>
  </si>
  <si>
    <t>“Contratar una (1) empresa de servicios temporales para el suministro y administración especializada de personal en misión en el marco de los proyectos financiados por el Fondo Único de Tecnologías de la Información y las Comunicaciones (FUTIC), incluyendo el Plan de Inversión 2024 y demás necesidades de Canal Capital.”. CO1.PCCNTR.5856650.</t>
  </si>
  <si>
    <t xml:space="preserve">ADICION 2 </t>
  </si>
  <si>
    <t>Contratar una (1) empresa de servicios temporales para el suministro y administración especializada de personal en misión en el marco de los proyectos financiados por el Fondo Único de Tecnologías de la Información y las Comunicaciones (FUTIC), incluyendo el Plan de Inversión 2024 y demás necesidades de Canal Capital.”. CO1.PCCNTR.5856650.</t>
  </si>
  <si>
    <t>TRANSPORTES CSC SAS EN REORGANIZACIÓN</t>
  </si>
  <si>
    <t xml:space="preserve">PRORROGA 1 </t>
  </si>
  <si>
    <t>PRORROGA 2</t>
  </si>
  <si>
    <t>SG-13 Proveer, de manera autónoma e independiente, los servicios profesionales
requeridos para el desarrollo de actividades asociadas a la organización administrativa y gestión
jurídica de Canal Capital.”, contrato electrónico CO1.PCCNTR.5908870.</t>
  </si>
  <si>
    <t xml:space="preserve"> SF-35 Adicionar y prorrogar el contrato de prestación de servicios No. 133-2024, con la contratista Martha Yanith Suarez Pinilla </t>
  </si>
  <si>
    <t>0137-2022</t>
  </si>
  <si>
    <t>SOLUCIONES INMEDIATAS SA</t>
  </si>
  <si>
    <t>ADICION 8 Y PRORROGA 8</t>
  </si>
  <si>
    <t>DO-185 Proveer, de manera autónoma e independiente, sus servicios para apoyar la implementación de sistemas de acceso en los contenidos de la programación de Capital, para las personas con discapacidad auditiva, incluyendo los proyectos de Proyectos adicionales de 2023 del Fondo Único de Tecnologías de la Información y las Comunicaciones (FUTIC).</t>
  </si>
  <si>
    <t>SOLUCIONES INMEDIATAS S.A.S</t>
  </si>
  <si>
    <t>ADICION 9 Y PRORROGA 9</t>
  </si>
  <si>
    <t xml:space="preserve"> DO-574 Adicionar y prorrogar el Contrato de prestación de servicios N° 142 de 2024 suscrito con LUZ ELIZABETH BASALLO ESPEJO </t>
  </si>
  <si>
    <t>ADICION 1</t>
  </si>
  <si>
    <t xml:space="preserve"> DO-718 Adicionar el contrato 152-2024 suscrito con MABBY NATHALIA TORRES HERNÁNDEZ </t>
  </si>
  <si>
    <t xml:space="preserve"> DO-682 Adicionar y prorrogar el contrato de prestación de servicios N° 159-2024 suscrito con OSCAR JAVIER RICARDO HENAO MIRANDA </t>
  </si>
  <si>
    <t xml:space="preserve"> DO-723 Adicionar y prorrogar el Contrato de prestación de servicios N° 161 de 2024 suscrito con Yeimy Julieth Fino Beltrán </t>
  </si>
  <si>
    <t xml:space="preserve"> DO-690 Adicional y prorrogar el contrato de prestación de servicios N° 163 suscrito con MAGDA YASID FRANCO MENDOZA </t>
  </si>
  <si>
    <t xml:space="preserve"> DO-680 Adicionar y prorrogar el contrato por prestación de servicios No 166-2024 suscrito con María Angélica Martínez Benavides. </t>
  </si>
  <si>
    <t xml:space="preserve"> DO-656 Adicionar y prorrogar el contrato 172-2024 suscrito con Ingrid Paola Sierra Neira</t>
  </si>
  <si>
    <t>ADICION 2 Y PRORROGA 2</t>
  </si>
  <si>
    <t xml:space="preserve"> PE-83 Adicionar al contrato de prestación de servicios No. 173 de 2024, suscrito con PEZETA PUBLICIDAD SAS</t>
  </si>
  <si>
    <t xml:space="preserve"> DO-650 Modificación N° 1 Adición y prorroga al contrato N° 174-2024  suscrito con OMAR DAVID FORERO GALLEGO</t>
  </si>
  <si>
    <t xml:space="preserve"> SA-367 Adicionar y prorrogar el contrato N°176 de 2024 suscrito con Nicoll Daniela Torres Diaz </t>
  </si>
  <si>
    <t xml:space="preserve"> DO-652 Adicionar y prorrogar el contrato 180-2024 suscrito con Edna Liliana Calderon Guzman.</t>
  </si>
  <si>
    <t xml:space="preserve"> DO-659 Modificación N° 1 Adición y prorroga al contrato N° 187-2024 suscrito con JEFERSON DANILO GONZALEZ PULIDO </t>
  </si>
  <si>
    <t xml:space="preserve"> PE-79 Adicionar al contrato de prestación de servicios No. 189 de 2024, suscrito con TAKTIKOS SAS </t>
  </si>
  <si>
    <t>CONTRAPUNTO GROUP S.A.S.</t>
  </si>
  <si>
    <t xml:space="preserve"> DO-564  Adicionar y prorrogar el Contrato de prestación de servicios N° 190 de 2024 suscrito con CONTRAPUNTO GROUP SAS. </t>
  </si>
  <si>
    <t xml:space="preserve"> DO-646 Adicionar y prorrogar el Contrato de prestación de servicios N° 191 de 2024 suscrito con  ADRIANA MILENA GUTIERREZ TORRES.</t>
  </si>
  <si>
    <t xml:space="preserve"> DO-711 Adicionar el contrato 193-2024 suscrito con ANGIE ELIZABETH VELANDIA CABALLERO. </t>
  </si>
  <si>
    <t xml:space="preserve"> DO-499 Adición contrato 194-2024 suscrito con Edna Katerine Moreno Velandia. </t>
  </si>
  <si>
    <t xml:space="preserve"> DO-698 Adicionar y prorrogar el Contrato de prestación de servicios N° 195 de 2024 suscrito con MARTA PATRICIA NORIEGA RODRIGUEZ. </t>
  </si>
  <si>
    <t>SOLUCIONES EFECTIVAS TEMPORAL S A S</t>
  </si>
  <si>
    <t xml:space="preserve"> SA-409 Adicionar y prorrogar el contrato de prestación de servicios No. 199 de 2024, suscrito con SOLUCIONES EFECTIVAS SAS. </t>
  </si>
  <si>
    <t xml:space="preserve"> DO-693 Adicionar y prorrogar el Contrato de prestación de servicios N° 204 de 2024 suscrito con ANGGIE KATHERINE RODRIGUEZ AGUDELO. </t>
  </si>
  <si>
    <t>LIZZETH DE JESUS ACOSTA MELO</t>
  </si>
  <si>
    <t xml:space="preserve"> COM-43 Adicionar y prorrogar el contrato 205-2024 suscrito con LIZZETH DE JESUS ACOSTA MELO </t>
  </si>
  <si>
    <t xml:space="preserve"> DO-719 Adicionar el contrato 206-2024 suscrito con MARIA EUGENIA DÍAZ BONILLA </t>
  </si>
  <si>
    <t xml:space="preserve"> SA-446 Adicionar y prorrogar el contrato N° 207 de 2024  suscrito con Juan Carlos Poveda Rojas</t>
  </si>
  <si>
    <t xml:space="preserve"> DO-721 Adicionar el contrato 208-2024 suscrito con NICOLLE KYLIE VEGA RAMÍREZ </t>
  </si>
  <si>
    <t xml:space="preserve"> DO-641 Adicionar y prorrogar el contrato por  prestación de servicios No 211-2024  suscrito con Julián David Barreto Basabe.</t>
  </si>
  <si>
    <t>0213-2023</t>
  </si>
  <si>
    <t>EXPRESO VIAJES Y TURISMO</t>
  </si>
  <si>
    <t>ADICION 1 Y PRORROGA 2</t>
  </si>
  <si>
    <t>“SA-128 Suministrar los tiquetes aéreos en rutas nacionales e internacionales requeridos para el desplazamiento de los empleados públicos y los trabajadores oficiales de Canal Capital”; contrato electrónico CO1.PCCNTR.4831492.</t>
  </si>
  <si>
    <t>0215-2023</t>
  </si>
  <si>
    <t>CREANZA CONSULTORES S.A.S</t>
  </si>
  <si>
    <t>SG-23 Proveer, de manera autónoma e independiente, los servicios profesionales de defensa judicial integral en materias laboral, administrativa, civil, disciplinaria, penal y las asesorías jurídicas que se requieran por parte de la Secretaría General de Canal Capital.</t>
  </si>
  <si>
    <t xml:space="preserve"> DO-730 Adicionar el contrato 220-2024 suscrito con JOHAN MAURICIO MARTÍNEZ GONZÁLEZ </t>
  </si>
  <si>
    <t xml:space="preserve"> DO-662 Adicionar y prorrogar el Contrato de prestación de servicios N° 221 de 2024 suscrito con LUZ MIRYAN NIETO MONROY. </t>
  </si>
  <si>
    <t xml:space="preserve"> DO-710 Adicionar y prorrogar el Contrato de prestación de servicios N° 222 de 2024 suscrito con OSCAR JULIAN LOPEZ GOMEZ. </t>
  </si>
  <si>
    <t xml:space="preserve"> SG-81 Adición 1 al contrato de prestación de servicios 234-2024 suscrito con Edwin Andrés Mendoza Guzmán . </t>
  </si>
  <si>
    <t xml:space="preserve"> DO-684 Adicional y prorrogar el contrato de prestación de servicios N° 242-2024 suscrito con JAIRO ALEJANDRO RODRIGUEZ VASQUEZ </t>
  </si>
  <si>
    <t xml:space="preserve"> DO-691 Adicional y prorrogar el contrato de prestación de servicios N° 243 suscrito con PAULA DANIELA RODRIGUEZ REAL. </t>
  </si>
  <si>
    <t xml:space="preserve"> DO-794 Adicionar y prorrogar el Contrato de prestación de  servicios N° 244 de 2024 suscrito con YULY CAROLINA BUELVAS CASTELLANOS.</t>
  </si>
  <si>
    <t>SOLUCIONES INMEDIATAS S.A.</t>
  </si>
  <si>
    <t xml:space="preserve"> SA-432  Adicionar y prorrogar el contrato de prestación de servicios No. 247 de 2024, suscrito con SOLUCIONES INMEDIATAS SAS. </t>
  </si>
  <si>
    <t xml:space="preserve"> DO-704 Adicionar y prorrogar el Contrato de prestación de servicios N° 250 de 2024 suscrito con GUILLERMO ALEXANDER VERA ARIZA. </t>
  </si>
  <si>
    <t>0252-2023</t>
  </si>
  <si>
    <t xml:space="preserve">JORGE GUILLERMO GONZALO AUGUSTO PEREA CHACÓN
</t>
  </si>
  <si>
    <t>PE-58 Proveer, de manera autónoma e independiente, los servicios de grabación de contenidos audiovisuales, los cuales serán realizados con equipo propio del contratista, en el marco del contrato interadministrativo No. 4140000-599-2023 suscrito entre la Alcaldía Mayor de Bogotá y Canal Capital. ALCANCE DEL OBJETO: El contratista deberá contar con los siguientes equipos técnicos propios para la prestación del servicio, de acuerdo con las siguientes especificaciones mínimas: una Cámara de video SONY FX30 un micrófono SENNHEISER de mano y uno de solapa, baterías SONY NP FZ 100 un trípode manfrotto HDV 501 una Luz LED portátil y los accesorios (cables de audio, baterías recargables, cargadores, etc.).</t>
  </si>
  <si>
    <t xml:space="preserve"> DO-640 Adicionar y prorrogar el contrato de prestación  de servicios 259-2024 suscrito con Deysi Astrid Medina.</t>
  </si>
  <si>
    <t xml:space="preserve"> DO-734 Adicionar el contrato 262-2024 suscrito con KAROL NATHALIA VILLAMIL LEGUIZAMÓN </t>
  </si>
  <si>
    <t>0263-2023</t>
  </si>
  <si>
    <t>INNOVACION INMOBILIARIA SAS</t>
  </si>
  <si>
    <t>SA-160 // SA-161 Contratar el servicio de arrendamiento de una bodega ubicada en la ciudad de Bogotá DC para almacenar elementos de Canal Capital. ALCANCE: El arrendador se obliga a cumplir con las especificaciones técnicas de la bodega objeto de arrendamiento durante la vigencia del contrato.</t>
  </si>
  <si>
    <t>SHENAIDERSON  RAMIREZ OSSA</t>
  </si>
  <si>
    <t xml:space="preserve"> SA-365 Adicionar y Prorrogar el Contrato No 263-2024 suscrito con SHENAIDERSON RAMIREZ OSSA. </t>
  </si>
  <si>
    <t>MACARENA &amp; CO S A S</t>
  </si>
  <si>
    <t xml:space="preserve"> Adicionar al contrato de prestación de servicios No. 265 de 2024, suscrito con MACARENA &amp; CO S A S </t>
  </si>
  <si>
    <t>ALPOPULAR ALMACEN GENERAL DE DEPOSITOS S A</t>
  </si>
  <si>
    <t xml:space="preserve"> SA-477 Adicionar y prorrogar el contrato de prestación de servicios No. 267 de 2024 suscrito con Alpopular que tiene por objeto Proveer de manera autónoma e independiente los servicios de custodia documental para Canal Capital conforme los estándares requeridos según la normatividad archivística aplicable.</t>
  </si>
  <si>
    <t xml:space="preserve"> SG-88 Adición y prórroga 1 al contrato de prestación de servicios 269-2024 suscrito con Paola Andrea Sanabria Mahecha . </t>
  </si>
  <si>
    <t>NINZY LORENA RAMIREZ CARDENAS</t>
  </si>
  <si>
    <t xml:space="preserve"> SG-111 Adición y prórroga 1 al contrato de prestación de servicios 270-2024 suscrito con Ninzy Lorena Ramírez Cárdenas. </t>
  </si>
  <si>
    <t xml:space="preserve"> DO-694 Adicionar y prorrogar el Contrato de prestación de servicios N° 271 de 2024 suscrito con MARTHA LILIANA CASTRO PRIETO. </t>
  </si>
  <si>
    <t>0273-2023</t>
  </si>
  <si>
    <t>SA-180 Proveer, de manera autónoma e independiente, los servicios requeridos para el apoyo en la ejecución y seguimiento de los diferentes planes y programas de gestión y actividades del área de recursos humanos.</t>
  </si>
  <si>
    <t>funcionamiento Canal Capital</t>
  </si>
  <si>
    <t>0278-2023</t>
  </si>
  <si>
    <t>- SA-172 Prestar de manera autónoma e independiente, servicios de apoyo y soporte técnico a infraestructura de red y usuarios finales para el área de sistemas.</t>
  </si>
  <si>
    <t>1075</t>
  </si>
  <si>
    <t>1056</t>
  </si>
  <si>
    <t xml:space="preserve"> DO-700 Adicionar y prorrogar el Contrato de prestación de servicios N° 281 de 2024 suscrito con CRISTIAN GUILLERMO LEON PINEDA. </t>
  </si>
  <si>
    <t>MYRIAM SOFIA DIAZ ROJAS</t>
  </si>
  <si>
    <t xml:space="preserve"> DO-695 Adicionar y prorrogar el Contrato de prestación de servicios N° 282 de 2024 suscrito con MYRIAM SOFIA DIAZ ROJAS. </t>
  </si>
  <si>
    <t>0285-2023</t>
  </si>
  <si>
    <t>ADICIÓN 1 Y PRÓRROGA 1</t>
  </si>
  <si>
    <t>SF-27 proveer de manera autónoma e independiente los servicios profesionales requeridos para apoyar los procesos financieros y la revisión y trámite de las cuentas de cobro de proveedores, para la subdirección financiera de canal capital.</t>
  </si>
  <si>
    <t>0286-2023</t>
  </si>
  <si>
    <t>SF-23 Proveer de manera autónoma e independiente los servicios profesionales necesarios para apoyar las actividades de los procesos y procedimientos contables, incluido el seguimiento a los planes de mejoramiento de la Subdirección Financiera de Canal Capital.</t>
  </si>
  <si>
    <t>0288-2023</t>
  </si>
  <si>
    <t>SF-26 Proveer de manera autónoma e independiente los servicios profesionales necesarios para apoyar los procesos financieros, contables, tesorales y presupuestales de la Subdirección Financiera de Canal Capital.</t>
  </si>
  <si>
    <t>0289-2023</t>
  </si>
  <si>
    <t>PE-80 Suministrar los bienes y servicios requeridos para el desarrollo de las actividades que incluyan componentes técnicos y logísticos de producción, en virtud de las obligaciones derivadas de los contratos interadministrativos suscritos con LA SECRETARÍA GENERAL DE LA ALCALDÍA MAYOR DE BOGOTÁ y LA ORQUESTA FILARMÓNICA DE BOGOTÁ, los que en adelante se suscriban, así como todos aquellos requerimientos que surjan con ocasión del desarrollo del objeto social de Canal Capital en materia de comunicación ALCANCE: El objeto comprende proveer servicios TÉCNICOS Y LOGÍSTICOS DE PRODUCCIÓN para actividades de comunicación en la modalidad de bolsa de recursos, para la atención de las solicitudes y eventos requeridos por los clientes y/o para atender las necesidades de Capital. En virtud de lo anterior, el contratista deberá proporcionar los bienes y servicios que sean requeridos por los diferentes clientes del Canal, así como algunos y/o todos los elementos respecto de los contemplados en el ANEXO TÉCNICO, pero sin limitarse a ellos, de acuerdo con las necesidades que le sean solicitados por CANAL CAPITAL.</t>
  </si>
  <si>
    <t>0291-2023</t>
  </si>
  <si>
    <t>DIECISEIS 9 FILMS S.A.S.</t>
  </si>
  <si>
    <t>DO-365 DO-366 DO-367 Proveer bajo la modalidad de administración delegada, los bienes y servicios de administración de recursos financieros, logísticos, técnicos y humanos para la producción audiovisual y servicios conexos que requieran las TRANSMISIONES CULTURALES Y DEPORTIVAS – Temporada 2023 y los contenidos de actualidad y de análisis de AHORA – Temporada 2023, y demás proyectos incluidos en el Plan de inversión y los Proyectos adicionales de 2023 del Fondo Único de Tecnologías de la Información y las Comunicaciones (FUTIC). 1.1. ALCANCE Bajo la modalidad de administración delegada, controlada operacionalmente por CAPITAL, el contratista asume entre otras, las siguientes actividades: SERVICIOS DE CASTING: Servicios de provisión de actores (extras, figurantes, secundarios y/o principales) y presentadores por horas, días y/o semanas para la realización de piezas de ficción, no ficción y transmisiones informativas, culturales o deportivas para el desarrollo de cualquiera de las fases de producción de un proyecto audiovisual o servicios conexos. SERVICIOS TRANSPORTE: Servicios de transporte terrestre en Bogotá área metropolitana y Bogotá región (Bogotá rural -Usme, Sumapaz- Soacha, Mosquera, Funza, Madrid, Chía, Cajicá, Cota, La Calera, Tenjo, Tabio, Sibaté, Zipaquirá y Facatativá Bojacá, Gachancipá, Tocancipá y Sopó), con ocasión del desarrollo de cualquiera de las fases de producción de un proyecto audiovisual o servicios conexos, que el contrato exclusivo de transporte que esté vigente en Capital no pueda prestar por disponibilidad, cobertura o cantidad. GASTOS REEMBOLSABLES: Gastos enmarcados en las siguientes categorías, sobre el cual capital reconocerá un Fee de gestión de operación, cuyo porcentaje se definirá de acuerdo a la propuesta seleccionada.</t>
  </si>
  <si>
    <t>KAREN MARIA ACERO PATERNINA</t>
  </si>
  <si>
    <t xml:space="preserve"> DO-706 Adicionar y prorrogar el Contrato de prestación de servicios N° 291 de 2024 suscrito con KAREN MARIA ACERO PATERNINA. </t>
  </si>
  <si>
    <t xml:space="preserve"> DO-726 Adicionar el contrato 296-2024 suscrito con JOSÉ GABRIEL ROJAS MANRIQUE </t>
  </si>
  <si>
    <t xml:space="preserve"> DO-733 Adicionar el contrato 297-2024 suscrito con CARLOS EDUARDO CETINA </t>
  </si>
  <si>
    <t>0303-2023</t>
  </si>
  <si>
    <t>SA-208 Proveer, de manera autónoma e independiente sus servicios profesionales para llevar a cabo la planeación, implementación y mejora continua del Sistema de Gestión de Seguridad y Salud en el Trabajo de Canal Capital, en el marco del Modelo Integrado de Planeación y Gestión.</t>
  </si>
  <si>
    <t>7511 - Fortalecimiento de la capacidad administrat</t>
  </si>
  <si>
    <t xml:space="preserve"> DO-727 Adicionar el contrato 313-2024 suscrito con ADRIANA MARCELA SAENZ </t>
  </si>
  <si>
    <t>GABRIEL EDUARDO GROSSO GUZMAN</t>
  </si>
  <si>
    <t xml:space="preserve"> DO-714 Adicionar y prórrogar el contrato por prestación de servicios No 317- 2024, suscrito con Gabriel Eduardo Grosso Guzmán. </t>
  </si>
  <si>
    <t>CARACOL PRIMERA CADENA RADIAL COLOMBIANA S.A.</t>
  </si>
  <si>
    <t xml:space="preserve"> PE-90 Adicionar al contrato de prestación de servicios No. 321 de 2024, suscrito con CARACOL PRIMERA CADENA RADIAL COLOMBIANA S.A </t>
  </si>
  <si>
    <t>ADICION</t>
  </si>
  <si>
    <t>0331-2023</t>
  </si>
  <si>
    <t>MAPFRE SEGUROS GENERALES DE COLOMBIA S.A.</t>
  </si>
  <si>
    <t>SA-168/SA-169/SA-251 Proveer el plan de seguros para Canal Capital, para lo cual deberá expedir las pólizas que amparen los bienes muebles o inmuebles e intereses patrimoniales asegurables de propiedad de la entidad y de aquellos que sea o llegue a ser legalmente responsable, ubicados a nivel nacional y en el exterior.” CO1.PCCNTR.6126737</t>
  </si>
  <si>
    <t xml:space="preserve"> MAPFRE SEGUROS GENERALES DE COLOMBIA S.A.</t>
  </si>
  <si>
    <t>ADICION 3 Y PRORROGA 3</t>
  </si>
  <si>
    <t>SA-168/SA-169/SA-251 Proveer el plan de seguros para Canal Capital, para lo cual deberá expedir las pólizas que amparen los bienes muebles o inmuebles e intereses patrimoniales asegurables de propiedad de la entidad y de aquellos que sea o llegue a ser legalmente responsable, ubicados a nivel nacional y en el exterior.</t>
  </si>
  <si>
    <t>TAC SEGURIDAD LTDA</t>
  </si>
  <si>
    <t xml:space="preserve"> DO-649 Adicionar el contrato de prestación de servicios No. 335 de 2024 suscrito con TAC SEGURIDAD LTDA.</t>
  </si>
  <si>
    <t>CAMILO  MONTILLA VARGAS</t>
  </si>
  <si>
    <t xml:space="preserve"> DO-713 Adicionar y prorrogar el contrato por prestación de servicios No 336-2024 suscrito con Camilo Montilla Vargas </t>
  </si>
  <si>
    <t>0338-2023</t>
  </si>
  <si>
    <t>JUAN FELIPE RODRIGUEZ</t>
  </si>
  <si>
    <t>DO-533-534-535 Proveer, de manera autónoma e independiente, los servicios de apoyo requeridos para realizar la gestión de contenidos digitales en la página web de Canal Capital y sus redes sociales, incluyendo los proyectos Plan de inversión y de Proyectos adicionales de 2023 del Fondo Único de Tecnologías de la Información y las Comunicaciones (FUTIC).</t>
  </si>
  <si>
    <t>7505 - Fortalecimiento de la creación y cocreación</t>
  </si>
  <si>
    <t>1341</t>
  </si>
  <si>
    <t>1312</t>
  </si>
  <si>
    <t>Gastos Operacionales</t>
  </si>
  <si>
    <t>0348-2023</t>
  </si>
  <si>
    <t>SA-263 Proveer, de manera autónoma e independiente, los servicios profesionales requeridos para generar propuestas y acciones encaminadas a la organización, el desarrollo de la estrategia y la elaboración de entregables de los proyectos con componente TIC, así como de las acciones que permitan la actualización, seguimiento, monitoreo y mantenimiento del Subsistema de Gestión de Seguridad de la Información (SGSI) adoptado en Canal Capital.</t>
  </si>
  <si>
    <t xml:space="preserve"> DO-703 Adicionar y prorrogar el Contrato de prestación de servicios N° 350 de 2024 suscrito con JEIMY JOHANA PULIDO GARAY. </t>
  </si>
  <si>
    <t>0352-2023</t>
  </si>
  <si>
    <t>LORENA  GOMEZ HERRERA</t>
  </si>
  <si>
    <t>DO-551 Proveer, de manera autónoma e independiente, los servicios requeridos para apoyar las actividades administrativas a cargo del área de Programación.</t>
  </si>
  <si>
    <t>MONICA  CRUZ SANCHEZ</t>
  </si>
  <si>
    <t xml:space="preserve"> DO-722 Adicionar el contrato 354-2024 suscrito con MÓNICA CRUZ SÁNCHEZ </t>
  </si>
  <si>
    <t>0355-2023</t>
  </si>
  <si>
    <t>DO-567 DO-568 DO-569 Proveer, de manera autónoma e independiente, los servicios profesionales requeridos para apoyar al área de producción en las actividades de gestión y seguimiento logístico requerido para los proyectos periodísticos de actualidad y las diferentes transmisiones y programas de los proyectos del Plan de inversión y de los Proyectos adicionales de 2023 del Fondo Único de Tecnologías de la Información y las Comunicaciones (FUTIC).</t>
  </si>
  <si>
    <t>0362-2023</t>
  </si>
  <si>
    <t>ERIKA  SALAZAR BERDUGO</t>
  </si>
  <si>
    <t>DO-557 Proveer, de manera autónoma e independiente los servicios profesionales para liderar los procesos de estructuración, diseño, monitoreo y evaluación de los modelos de producción para la realización de todos los contenidos multiplataforma de Canal Capital.</t>
  </si>
  <si>
    <t>Gastos operacionales</t>
  </si>
  <si>
    <t>Servicios para la comunidad, sociales y personales</t>
  </si>
  <si>
    <t>GISELLE ANDREA GENEY CELIS</t>
  </si>
  <si>
    <t xml:space="preserve"> DO-724 Adicionar y prorrogar el Contrato de prestación de servicios N° 363 de 2024 suscrito con GISSEL ANDREA GENEY CELIS </t>
  </si>
  <si>
    <t>0365-2022</t>
  </si>
  <si>
    <t>ALIANZA EXAMENES EMPRESARIALES OCUPACIONALES Y SERVICIOS MEDICOS LTDA</t>
  </si>
  <si>
    <t>SA-380 - Contratar la realización de exámenes médicos ocupacionales para los empleados públicos y trabajadores oficiales de Canal Capital.</t>
  </si>
  <si>
    <t>MARIANA  GONZALEZ ARBOLEDA</t>
  </si>
  <si>
    <t xml:space="preserve"> DO-696 Adicionar y prorrogar el Contrato de prestación de servicios N° 370 de 2024 suscrito con MARIANA GONZALEZ ARBOLEDA. </t>
  </si>
  <si>
    <t xml:space="preserve"> DO-705 Adicionar y prorrogar el Contrato de prestación de servicios N° 378 de 2024 suscrito con DAN HARRY GAITAN CUBILLOS. </t>
  </si>
  <si>
    <t>0380-2023</t>
  </si>
  <si>
    <t xml:space="preserve">DO-650 Proveer, de manera autónoma e independiente, los servicios de asistencia administrativa para la Dirección Operativa de Canal Capital. </t>
  </si>
  <si>
    <t xml:space="preserve"> DO-679 Adicionar y prorrogar el contrato por prestación de servicios No 381-2024 suscrito con Mauricio Giovany Mora Aldana. </t>
  </si>
  <si>
    <t>0382-2023</t>
  </si>
  <si>
    <t>TIZIANA  AREVALO RODRIGUEZ</t>
  </si>
  <si>
    <t>DO-606 DO-633 Proveer, de manera autónoma e independiente, los servicios requeridos para realizar la producción ejecutiva del proyecto periodístico convergente de Canal Capital, incluyendo los proyectos del Plan de inversión de 2023 del Fondo Único de Tecnologías de la Información y las Comunicaciones (FUTIC).</t>
  </si>
  <si>
    <t>0389-2023</t>
  </si>
  <si>
    <t>DO-611 Proveer, de manera autónoma e independiente, los servicios para la revisión, diagnóstico y apoyo en el laboratorio de Canal Capital, en el análisis, medición, reparación y pruebas que garanticen el correcto funcionamiento de los equipos que sean entregados por las diferentes áreas del Canal, definido como soporte Nivel 3.</t>
  </si>
  <si>
    <t>0390-2023</t>
  </si>
  <si>
    <t>GER-91 PE-89 Proveer, de manera autónoma e independiente, sus servicios profesionales para apoyar el diseño, implementación, ejecución y seguimiento de procesos, informes y actividades de la dirección operativa y el área de ventas y mercadeo, relacionadas con políticas y planes del área de planeación y auditorías de la oficina de control interno.</t>
  </si>
  <si>
    <t>0391-2023</t>
  </si>
  <si>
    <t>TAC SEGURIDAD</t>
  </si>
  <si>
    <t>SA-252 - SA-287 - SA-293 Proveer el servicio de vigilancia y seguridad privada, con recurso humano dotado con armas y medios tecnológicos, para las personas y los bienes muebles e inmuebles de propiedad de Canal Capital o por los cuales sea
legalmente responsable, ubicados en la ciudad de Bogotá D.C. o en Municipios del Departamento de Cundinamarca.” CO1.PCCNTR.5275684, y cuya fecha de inicio fue el 7 de agosto de 2023.</t>
  </si>
  <si>
    <t>0400-2023</t>
  </si>
  <si>
    <t>DO-666 DO-667 Proveer, de manera autónoma e independiente, sus servicios para llevar a cabo el apoyo al área de Tráfico y Archivo Audiovisual de Canal Capital, incluyendo los proyectos del Plan de inversión de 2023 del Fondo Único de Tecnologías de la Información y las Comunicaciones (FUTIC).</t>
  </si>
  <si>
    <t>NICOLAS FELIPE ROMERO CORTES</t>
  </si>
  <si>
    <t xml:space="preserve"> DO-715 Adicionar el contrato 409-2024 suscrito con NICOLAS FELIPE ROMERO CORTES </t>
  </si>
  <si>
    <t xml:space="preserve"> PE-128 Adicionar y prorrogar el contrato de prestación de servicios No. 423 de 2024, suscrito con DIECISÉIS 9 FILMS SAS. </t>
  </si>
  <si>
    <t>0448-2023</t>
  </si>
  <si>
    <t>DO 736-738-739 Proveer, de manera autónoma e independiente, los servicios requeridos para las actividades de preproducción, producción, realización y posproducción de material audiovisual para las necesidades digitales de Canal Capital y sus canales de distribución, incluyendo los proyectos del Plan de inversión y de Proyectos adicionales de 2023 el Fondo Único de Tecnologías de la Información y las Comunicaciones (FUTIC).</t>
  </si>
  <si>
    <t xml:space="preserve">Servicios para la comunidad, sociales y personales </t>
  </si>
  <si>
    <t>17 17. Contrato de Prestación de Servicios</t>
  </si>
  <si>
    <t xml:space="preserve">31 31-Servicios Profesionales </t>
  </si>
  <si>
    <t>0508-2023</t>
  </si>
  <si>
    <t>DO-840 Proveer, de manera autónoma e independiente, los servicios profesionales de Ingeniería sobre la infraestructura técnica de televisión y la asociada a las Tecnologías de la Información para la producción, postproducción y emisión, en la realización y difusión de contenidos de Canal Capital</t>
  </si>
  <si>
    <t>0528-2023</t>
  </si>
  <si>
    <t xml:space="preserve">QPARTS </t>
  </si>
  <si>
    <t>DO-917 Suministrar a título de compraventa los insumos requeridos por el Área Técnica para las unidades móviles de Canal Capital, de conformidad con las especificaciones contenidas en el anexo técnico. ALCANCE DEL OBJETO: N/A</t>
  </si>
  <si>
    <t>0529-2023</t>
  </si>
  <si>
    <t>SG-89 Proveer, de manera autónoma e independiente, los servicios profesionales requeridos para el desarrollo de actividades asociadas a la organización administrativa y gestión jurídica de Canal Capital.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</si>
</sst>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2" formatCode="_-&quot;$&quot;\ * #,##0_-;\-&quot;$&quot;\ * #,##0_-;_-&quot;$&quot;\ * &quot;-&quot;_-;_-@_-"/>
    <numFmt numFmtId="43" formatCode="_-* #,##0.00_-;\-* #,##0.00_-;_-* &quot;-&quot;??_-;_-@_-"/>
    <numFmt numFmtId="164" formatCode="_-* #,##0_-;\-* #,##0_-;_-* &quot;-&quot;??_-;_-@_-"/>
    <numFmt numFmtId="165" formatCode="_(* #,##0_);_(* \(#,##0\);_(* &quot;-&quot;??_);_(@_)"/>
  </numFmts>
  <fonts count="5" x14ac:knownFonts="1">
    <font>
      <sz val="11"/>
      <color theme="1"/>
      <name val="Calibri"/>
      <family val="2"/>
      <scheme val="minor"/>
    </font>
    <font>
      <sz val="12"/>
      <color theme="1"/>
      <name val="Calibri"/>
      <family val="2"/>
      <scheme val="minor"/>
    </font>
    <font>
      <b/>
      <sz val="11"/>
      <color theme="1"/>
      <name val="Calibri"/>
      <family val="2"/>
      <scheme val="minor"/>
    </font>
    <font>
      <u/>
      <sz val="11"/>
      <color theme="10"/>
      <name val="Calibri"/>
      <family val="2"/>
    </font>
    <font>
      <sz val="11"/>
      <color theme="1"/>
      <name val="Calibri"/>
      <family val="2"/>
      <scheme val="minor"/>
    </font>
  </fonts>
  <fills count="6">
    <fill>
      <patternFill patternType="none"/>
    </fill>
    <fill>
      <patternFill patternType="gray125"/>
    </fill>
    <fill>
      <patternFill patternType="solid">
        <fgColor theme="0" tint="-0.34998626667073579"/>
        <bgColor indexed="64"/>
      </patternFill>
    </fill>
    <fill>
      <patternFill patternType="solid">
        <fgColor theme="5" tint="0.79998168889431442"/>
        <bgColor indexed="64"/>
      </patternFill>
    </fill>
    <fill>
      <patternFill patternType="solid">
        <fgColor theme="0"/>
        <bgColor indexed="64"/>
      </patternFill>
    </fill>
    <fill>
      <patternFill patternType="solid">
        <fgColor theme="8" tint="0.79998168889431442"/>
        <bgColor indexed="64"/>
      </patternFill>
    </fill>
  </fills>
  <borders count="3">
    <border>
      <left/>
      <right/>
      <top/>
      <bottom/>
      <diagonal/>
    </border>
    <border>
      <left style="thin">
        <color auto="1"/>
      </left>
      <right style="thin">
        <color auto="1"/>
      </right>
      <top style="thin">
        <color auto="1"/>
      </top>
      <bottom style="thin">
        <color auto="1"/>
      </bottom>
      <diagonal/>
    </border>
    <border>
      <left/>
      <right/>
      <top/>
      <bottom style="thin">
        <color indexed="64"/>
      </bottom>
      <diagonal/>
    </border>
  </borders>
  <cellStyleXfs count="5">
    <xf numFmtId="0" fontId="0" fillId="0" borderId="0"/>
    <xf numFmtId="0" fontId="3" fillId="0" borderId="0" applyNumberFormat="0" applyFill="0" applyBorder="0" applyAlignment="0" applyProtection="0">
      <alignment vertical="top"/>
      <protection locked="0"/>
    </xf>
    <xf numFmtId="42" fontId="4" fillId="0" borderId="0" applyFont="0" applyFill="0" applyBorder="0" applyAlignment="0" applyProtection="0"/>
    <xf numFmtId="9" fontId="4" fillId="0" borderId="0" applyFont="0" applyFill="0" applyBorder="0" applyAlignment="0" applyProtection="0"/>
    <xf numFmtId="43" fontId="4" fillId="0" borderId="0" applyFont="0" applyFill="0" applyBorder="0" applyAlignment="0" applyProtection="0"/>
  </cellStyleXfs>
  <cellXfs count="48">
    <xf numFmtId="0" fontId="0" fillId="0" borderId="0" xfId="0"/>
    <xf numFmtId="0" fontId="2" fillId="2" borderId="1" xfId="0" applyFont="1" applyFill="1" applyBorder="1" applyAlignment="1">
      <alignment horizontal="center" vertical="top"/>
    </xf>
    <xf numFmtId="14" fontId="2" fillId="2" borderId="1" xfId="0" applyNumberFormat="1" applyFont="1" applyFill="1" applyBorder="1" applyAlignment="1">
      <alignment horizontal="center" vertical="top"/>
    </xf>
    <xf numFmtId="42" fontId="2" fillId="2" borderId="1" xfId="2" applyFont="1" applyFill="1" applyBorder="1" applyAlignment="1">
      <alignment horizontal="center" vertical="top"/>
    </xf>
    <xf numFmtId="0" fontId="0" fillId="0" borderId="1" xfId="0" applyBorder="1"/>
    <xf numFmtId="14" fontId="0" fillId="0" borderId="1" xfId="0" applyNumberFormat="1" applyBorder="1" applyAlignment="1">
      <alignment horizontal="center"/>
    </xf>
    <xf numFmtId="0" fontId="0" fillId="0" borderId="1" xfId="0" applyBorder="1" applyAlignment="1">
      <alignment horizontal="center"/>
    </xf>
    <xf numFmtId="0" fontId="3" fillId="0" borderId="1" xfId="1" applyBorder="1" applyAlignment="1" applyProtection="1"/>
    <xf numFmtId="42" fontId="0" fillId="0" borderId="1" xfId="2" applyFont="1" applyBorder="1"/>
    <xf numFmtId="9" fontId="2" fillId="2" borderId="1" xfId="3" applyFont="1" applyFill="1" applyBorder="1" applyAlignment="1">
      <alignment horizontal="center" vertical="top"/>
    </xf>
    <xf numFmtId="14" fontId="0" fillId="0" borderId="0" xfId="0" applyNumberFormat="1" applyAlignment="1">
      <alignment horizontal="center"/>
    </xf>
    <xf numFmtId="0" fontId="0" fillId="0" borderId="0" xfId="0" applyAlignment="1">
      <alignment horizontal="center"/>
    </xf>
    <xf numFmtId="0" fontId="3" fillId="0" borderId="0" xfId="1" applyBorder="1" applyAlignment="1" applyProtection="1"/>
    <xf numFmtId="42" fontId="0" fillId="0" borderId="0" xfId="2" applyFont="1" applyBorder="1"/>
    <xf numFmtId="9" fontId="0" fillId="0" borderId="1" xfId="3" applyFont="1" applyBorder="1" applyAlignment="1">
      <alignment horizontal="center"/>
    </xf>
    <xf numFmtId="9" fontId="0" fillId="0" borderId="0" xfId="3" applyFont="1" applyBorder="1" applyAlignment="1">
      <alignment horizontal="center"/>
    </xf>
    <xf numFmtId="0" fontId="2" fillId="0" borderId="1" xfId="0" applyFont="1" applyBorder="1" applyAlignment="1">
      <alignment horizontal="center" vertical="center" wrapText="1"/>
    </xf>
    <xf numFmtId="164" fontId="2" fillId="0" borderId="1" xfId="4" applyNumberFormat="1" applyFont="1" applyFill="1" applyBorder="1" applyAlignment="1">
      <alignment horizontal="center" vertical="center" wrapText="1"/>
    </xf>
    <xf numFmtId="0" fontId="2" fillId="0" borderId="1" xfId="0" applyFont="1" applyBorder="1" applyAlignment="1">
      <alignment vertical="center"/>
    </xf>
    <xf numFmtId="165" fontId="2" fillId="0" borderId="1" xfId="4" applyNumberFormat="1" applyFont="1" applyFill="1" applyBorder="1" applyAlignment="1">
      <alignment horizontal="center" vertical="center" wrapText="1"/>
    </xf>
    <xf numFmtId="49" fontId="2" fillId="0" borderId="1" xfId="0" applyNumberFormat="1" applyFont="1" applyBorder="1" applyAlignment="1">
      <alignment horizontal="center" vertical="center" wrapText="1"/>
    </xf>
    <xf numFmtId="14" fontId="2" fillId="0" borderId="1" xfId="0" applyNumberFormat="1" applyFont="1" applyBorder="1" applyAlignment="1">
      <alignment horizontal="center" vertical="center" wrapText="1"/>
    </xf>
    <xf numFmtId="49" fontId="2" fillId="3" borderId="1" xfId="0" applyNumberFormat="1" applyFont="1" applyFill="1" applyBorder="1" applyAlignment="1">
      <alignment horizontal="center" vertical="center" wrapText="1"/>
    </xf>
    <xf numFmtId="164" fontId="2" fillId="0" borderId="1" xfId="4" applyNumberFormat="1" applyFont="1" applyFill="1" applyBorder="1" applyAlignment="1">
      <alignment vertical="center" wrapText="1"/>
    </xf>
    <xf numFmtId="0" fontId="2" fillId="0" borderId="1" xfId="0" applyFont="1" applyBorder="1" applyAlignment="1">
      <alignment horizontal="center" vertical="center"/>
    </xf>
    <xf numFmtId="14" fontId="2" fillId="0" borderId="1" xfId="0" applyNumberFormat="1" applyFont="1" applyBorder="1" applyAlignment="1">
      <alignment vertical="center" wrapText="1"/>
    </xf>
    <xf numFmtId="0" fontId="2" fillId="0" borderId="1" xfId="0" applyFont="1" applyBorder="1" applyAlignment="1">
      <alignment vertical="center" wrapText="1"/>
    </xf>
    <xf numFmtId="3" fontId="0" fillId="0" borderId="1" xfId="0" applyNumberFormat="1" applyBorder="1"/>
    <xf numFmtId="164" fontId="0" fillId="0" borderId="1" xfId="4" applyNumberFormat="1" applyFont="1" applyFill="1" applyBorder="1"/>
    <xf numFmtId="14" fontId="0" fillId="0" borderId="1" xfId="0" applyNumberFormat="1" applyBorder="1"/>
    <xf numFmtId="164" fontId="0" fillId="0" borderId="1" xfId="4" applyNumberFormat="1" applyFont="1" applyFill="1" applyBorder="1" applyAlignment="1">
      <alignment vertical="center"/>
    </xf>
    <xf numFmtId="9" fontId="0" fillId="0" borderId="1" xfId="3" applyFont="1" applyBorder="1"/>
    <xf numFmtId="0" fontId="0" fillId="0" borderId="2" xfId="0" applyBorder="1"/>
    <xf numFmtId="0" fontId="0" fillId="4" borderId="1" xfId="0" applyFill="1" applyBorder="1" applyAlignment="1">
      <alignment horizontal="center"/>
    </xf>
    <xf numFmtId="0" fontId="0" fillId="4" borderId="1" xfId="0" applyFill="1" applyBorder="1"/>
    <xf numFmtId="164" fontId="0" fillId="4" borderId="1" xfId="4" applyNumberFormat="1" applyFont="1" applyFill="1" applyBorder="1"/>
    <xf numFmtId="14" fontId="0" fillId="4" borderId="1" xfId="0" applyNumberFormat="1" applyFill="1" applyBorder="1"/>
    <xf numFmtId="164" fontId="0" fillId="4" borderId="1" xfId="4" applyNumberFormat="1" applyFont="1" applyFill="1" applyBorder="1" applyAlignment="1">
      <alignment vertical="center"/>
    </xf>
    <xf numFmtId="0" fontId="0" fillId="4" borderId="2" xfId="0" applyFill="1" applyBorder="1"/>
    <xf numFmtId="14" fontId="1" fillId="0" borderId="1" xfId="0" applyNumberFormat="1" applyFont="1" applyBorder="1"/>
    <xf numFmtId="0" fontId="0" fillId="5" borderId="1" xfId="0" applyFill="1" applyBorder="1" applyAlignment="1">
      <alignment horizontal="center"/>
    </xf>
    <xf numFmtId="0" fontId="0" fillId="5" borderId="1" xfId="0" applyFill="1" applyBorder="1"/>
    <xf numFmtId="164" fontId="0" fillId="5" borderId="1" xfId="4" applyNumberFormat="1" applyFont="1" applyFill="1" applyBorder="1"/>
    <xf numFmtId="14" fontId="0" fillId="5" borderId="1" xfId="0" applyNumberFormat="1" applyFill="1" applyBorder="1"/>
    <xf numFmtId="164" fontId="0" fillId="5" borderId="1" xfId="4" applyNumberFormat="1" applyFont="1" applyFill="1" applyBorder="1" applyAlignment="1">
      <alignment vertical="center"/>
    </xf>
    <xf numFmtId="0" fontId="0" fillId="0" borderId="1" xfId="0" applyBorder="1" applyAlignment="1">
      <alignment wrapText="1"/>
    </xf>
    <xf numFmtId="164" fontId="0" fillId="0" borderId="1" xfId="4" applyNumberFormat="1" applyFont="1" applyBorder="1"/>
    <xf numFmtId="0" fontId="0" fillId="0" borderId="1" xfId="0" applyBorder="1" applyAlignment="1">
      <alignment horizontal="left" vertical="center"/>
    </xf>
  </cellXfs>
  <cellStyles count="5">
    <cellStyle name="Hipervínculo" xfId="1" builtinId="8"/>
    <cellStyle name="Millares" xfId="4" builtinId="3"/>
    <cellStyle name="Moneda [0]" xfId="2" builtinId="7"/>
    <cellStyle name="Normal" xfId="0" builtinId="0"/>
    <cellStyle name="Porcentaje" xfId="3" builtinId="5"/>
  </cellStyles>
  <dxfs count="1">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Users/paolaandreasanabriasmahecha/Library/CloudStorage/GoogleDrive-paola.sanabria@canalcapital.gov.co/Mi%20unidad/PAOLA%20ANDREA%20SANABRIA/2024/CUADRO%20DE%20CONTROL%202024.xlsx" TargetMode="External"/><Relationship Id="rId1" Type="http://schemas.openxmlformats.org/officeDocument/2006/relationships/externalLinkPath" Target="/Users/paolaandreasanabriasmahecha/Library/CloudStorage/GoogleDrive-paola.sanabria@canalcapital.gov.co/Mi%20unidad/PAOLA%20ANDREA%20SANABRIA/2024/CUADRO%20DE%20CONTROL%20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ntratacion 2024"/>
      <sheetName val="Hoja1"/>
      <sheetName val="Hoja2"/>
      <sheetName val="CONTRATOS INTERADMINISTRATIVOS"/>
      <sheetName val="LIQUIDACIONES Y TERMINACIONES"/>
      <sheetName val="CB-0012"/>
      <sheetName val="SUSPENSIONES"/>
      <sheetName val="CESIONES"/>
      <sheetName val="ADICIONES Y PRORROGAS"/>
    </sheetNames>
    <sheetDataSet>
      <sheetData sheetId="0">
        <row r="2">
          <cell r="A2" t="str">
            <v>NUMERO DEL COMPROMISO</v>
          </cell>
          <cell r="C2" t="str">
            <v xml:space="preserve">TIPO ID </v>
          </cell>
          <cell r="D2" t="str">
            <v>NUMERO DE ID</v>
          </cell>
          <cell r="F2" t="str">
            <v>DV</v>
          </cell>
          <cell r="H2" t="str">
            <v>NOMBRE</v>
          </cell>
          <cell r="I2" t="str">
            <v>DOMICILIO</v>
          </cell>
          <cell r="J2" t="str">
            <v>CORREO</v>
          </cell>
          <cell r="K2" t="str">
            <v>REPRESENTANTE LEGAL</v>
          </cell>
          <cell r="L2" t="str">
            <v>CEDULA</v>
          </cell>
          <cell r="M2" t="str">
            <v>CONSTANCIA SECOP No.</v>
          </cell>
          <cell r="N2" t="str">
            <v>Número del proceso SECOP</v>
          </cell>
          <cell r="O2" t="str">
            <v>ENLACE PUBLICACIÓN SECOP</v>
          </cell>
          <cell r="P2" t="str">
            <v>APOYO A LA GESTIÓN Ó PROFESIONAL</v>
          </cell>
          <cell r="R2" t="str">
            <v>GENERO</v>
          </cell>
          <cell r="S2" t="str">
            <v xml:space="preserve">CONTRATOS CON ENTIDADES DEL ESTADO </v>
          </cell>
          <cell r="T2" t="str">
            <v>TIPO DE CONTRATO</v>
          </cell>
          <cell r="U2" t="str">
            <v>FECHA DE SUSCRIPCION</v>
          </cell>
          <cell r="V2" t="str">
            <v>FECHA DE INICIO</v>
          </cell>
          <cell r="W2" t="str">
            <v>FECHA DE FINALIZACION</v>
          </cell>
          <cell r="X2" t="str">
            <v>SUPERVISOR</v>
          </cell>
          <cell r="Y2" t="str">
            <v>CARGO</v>
          </cell>
          <cell r="Z2" t="str">
            <v>CEDULA</v>
          </cell>
          <cell r="AA2" t="str">
            <v>DV</v>
          </cell>
          <cell r="AC2" t="str">
            <v>OBJETO</v>
          </cell>
          <cell r="AD2" t="str">
            <v>PLAZO EN DIAS</v>
          </cell>
          <cell r="AE2" t="str">
            <v>PLAZO MESES</v>
          </cell>
          <cell r="AF2" t="str">
            <v>TOTAL EN DIAS</v>
          </cell>
          <cell r="AG2" t="str">
            <v xml:space="preserve">VALOR </v>
          </cell>
          <cell r="AH2" t="str">
            <v>VALOR MENSUAL</v>
          </cell>
          <cell r="AI2" t="str">
            <v>OBLIGACIONES ESPECIFICAS</v>
          </cell>
          <cell r="AJ2" t="str">
            <v>MODALIDAD DE CONTRATACION</v>
          </cell>
          <cell r="AK2" t="str">
            <v>LIQUIDACION</v>
          </cell>
          <cell r="AL2" t="str">
            <v>POLIZA</v>
          </cell>
          <cell r="AM2" t="str">
            <v>ORDENADOR DEL GASTO</v>
          </cell>
          <cell r="AN2" t="str">
            <v>ABOGADO</v>
          </cell>
          <cell r="AO2" t="str">
            <v>CDP 1</v>
          </cell>
          <cell r="AP2" t="str">
            <v>RUBRO 1</v>
          </cell>
          <cell r="AQ2" t="str">
            <v>CONCEPTO 1</v>
          </cell>
          <cell r="AR2" t="str">
            <v>RP 1</v>
          </cell>
          <cell r="AS2" t="str">
            <v>CDP</v>
          </cell>
          <cell r="AT2" t="str">
            <v>RUBRO</v>
          </cell>
          <cell r="AU2" t="str">
            <v>CONCEPTO</v>
          </cell>
          <cell r="AV2" t="str">
            <v>FUTIC</v>
          </cell>
          <cell r="AW2" t="str">
            <v>RP</v>
          </cell>
          <cell r="AX2" t="str">
            <v>FECHA RP</v>
          </cell>
          <cell r="AY2" t="str">
            <v>VALOR 1</v>
          </cell>
          <cell r="AZ2" t="str">
            <v>CDP</v>
          </cell>
          <cell r="BA2" t="str">
            <v>RUBRO</v>
          </cell>
          <cell r="BB2" t="str">
            <v>CONCEPTO</v>
          </cell>
          <cell r="BC2" t="str">
            <v>FUTIC</v>
          </cell>
          <cell r="BD2" t="str">
            <v>RP</v>
          </cell>
          <cell r="BE2" t="str">
            <v>FECHA RP</v>
          </cell>
          <cell r="BF2" t="str">
            <v>VALOR 2</v>
          </cell>
          <cell r="BG2" t="str">
            <v>CDP</v>
          </cell>
          <cell r="BH2" t="str">
            <v>RUBRO</v>
          </cell>
          <cell r="BI2" t="str">
            <v>CONCEPTO</v>
          </cell>
          <cell r="BJ2" t="str">
            <v>FUTIC</v>
          </cell>
          <cell r="BK2" t="str">
            <v>RP</v>
          </cell>
          <cell r="BL2" t="str">
            <v>FECHA RP</v>
          </cell>
          <cell r="BM2" t="str">
            <v>VALOR 3</v>
          </cell>
          <cell r="BN2" t="str">
            <v>CDP</v>
          </cell>
          <cell r="BO2" t="str">
            <v>RUBRO</v>
          </cell>
          <cell r="BP2" t="str">
            <v>CONCEPTO</v>
          </cell>
          <cell r="BQ2" t="str">
            <v>FUTIC</v>
          </cell>
          <cell r="BR2" t="str">
            <v>RP</v>
          </cell>
          <cell r="BS2" t="str">
            <v>FECHA RP</v>
          </cell>
          <cell r="BT2" t="str">
            <v>VALOR 4</v>
          </cell>
          <cell r="BU2" t="str">
            <v>CDP</v>
          </cell>
          <cell r="BV2" t="str">
            <v>RUBRO</v>
          </cell>
          <cell r="BW2" t="str">
            <v>CONCEPTO</v>
          </cell>
          <cell r="BX2" t="str">
            <v>FUTIC</v>
          </cell>
          <cell r="BY2" t="str">
            <v>RP</v>
          </cell>
          <cell r="BZ2" t="str">
            <v>FECHA RP</v>
          </cell>
          <cell r="CA2" t="str">
            <v>VALOR 5</v>
          </cell>
          <cell r="CB2" t="str">
            <v>CDP</v>
          </cell>
          <cell r="CC2" t="str">
            <v>RUBRO</v>
          </cell>
          <cell r="CD2" t="str">
            <v>CONCEPTO</v>
          </cell>
          <cell r="CE2" t="str">
            <v>FUTIC</v>
          </cell>
          <cell r="CF2" t="str">
            <v>RP</v>
          </cell>
          <cell r="CG2" t="str">
            <v>FECHA RP</v>
          </cell>
          <cell r="CH2" t="str">
            <v>VALOR 6</v>
          </cell>
          <cell r="CI2" t="str">
            <v>TIPO DE MODIFICACION</v>
          </cell>
          <cell r="CJ2" t="str">
            <v>FECHA DE LA MODIFICACION</v>
          </cell>
          <cell r="CK2" t="str">
            <v>PRORROGA 1 DIAS</v>
          </cell>
          <cell r="CL2" t="str">
            <v>PRORROGA 1 MES</v>
          </cell>
          <cell r="CM2" t="str">
            <v xml:space="preserve">ADICION VALOR 1 </v>
          </cell>
          <cell r="CN2" t="str">
            <v>TIPO DE MODIFICACION</v>
          </cell>
          <cell r="CO2" t="str">
            <v>FECHA DE LA MODIFICACION</v>
          </cell>
          <cell r="CP2" t="str">
            <v>PRORROGA 2 DIAS</v>
          </cell>
          <cell r="CQ2" t="str">
            <v>PRORROGA 2 MES</v>
          </cell>
          <cell r="CR2" t="str">
            <v>ADICION VALOR 2</v>
          </cell>
          <cell r="CS2" t="str">
            <v>TIPO DE MODIFICACION</v>
          </cell>
          <cell r="CT2" t="str">
            <v>FECHA DE LA MODIFICACION</v>
          </cell>
          <cell r="CU2" t="str">
            <v>PRORROGA 2 DIAS</v>
          </cell>
          <cell r="CV2" t="str">
            <v>PRORROGA 2 MES</v>
          </cell>
          <cell r="CW2" t="str">
            <v>ADICION VALOR 2</v>
          </cell>
          <cell r="CX2" t="str">
            <v>FECHA DE FINALIZACION CON MODIFICACIONES</v>
          </cell>
          <cell r="CY2" t="str">
            <v>VALOR FINAL CON ADICIONES</v>
          </cell>
        </row>
        <row r="3">
          <cell r="A3" t="str">
            <v>0001-2024</v>
          </cell>
          <cell r="B3">
            <v>3</v>
          </cell>
          <cell r="C3" t="str">
            <v>CC</v>
          </cell>
          <cell r="D3">
            <v>52831268</v>
          </cell>
          <cell r="F3">
            <v>1</v>
          </cell>
          <cell r="G3">
            <v>10</v>
          </cell>
          <cell r="H3" t="str">
            <v>ASTRID JOHANNA ANDRADE RICO</v>
          </cell>
          <cell r="I3" t="str">
            <v>KR 79 10 D 59 IN 2 AP 504</v>
          </cell>
          <cell r="J3" t="str">
            <v>astridandrade@hotmail.com</v>
          </cell>
          <cell r="M3" t="str">
            <v>CO1.PCCNTR.5747916</v>
          </cell>
          <cell r="N3" t="str">
            <v>CPT-001-2024</v>
          </cell>
          <cell r="O3" t="str">
            <v>https://community.secop.gov.co/Public/Tendering/OpportunityDetail/Index?noticeUID=CO1.NTC.5441980&amp;isFromPublicArea=True&amp;isModal=False--</v>
          </cell>
          <cell r="P3" t="str">
            <v xml:space="preserve">PROFESIONAL </v>
          </cell>
          <cell r="Q3" t="str">
            <v>UNIVERSITARIO</v>
          </cell>
          <cell r="R3" t="str">
            <v xml:space="preserve">FEMENINO </v>
          </cell>
          <cell r="T3" t="str">
            <v>CONTRATO DE PRESTACION DE SERVICIOS</v>
          </cell>
          <cell r="U3">
            <v>45307</v>
          </cell>
          <cell r="V3">
            <v>45308</v>
          </cell>
          <cell r="W3">
            <v>45398</v>
          </cell>
          <cell r="X3" t="str">
            <v>LUIS CARLOS URRUTIA PARRA</v>
          </cell>
          <cell r="Y3" t="str">
            <v>PROFESIONAL ESPECIALIZADO GRADO 03 DE PROGRAMACIÓN</v>
          </cell>
          <cell r="Z3">
            <v>79555310</v>
          </cell>
          <cell r="AA3">
            <v>8</v>
          </cell>
          <cell r="AB3">
            <v>3</v>
          </cell>
          <cell r="AC3" t="str">
            <v>Proveer, de manera autónoma e independiente, sus servicios para llevar a cabo la actividad de apoyo al área de Programación en la implementación del sistema de acceso closed caption o subtitulación para la programación de los canales Capital y eureka. ALCANCE DEL OBJETO: Cuando aplique o N/A</v>
          </cell>
          <cell r="AD3">
            <v>0</v>
          </cell>
          <cell r="AE3">
            <v>3</v>
          </cell>
          <cell r="AF3">
            <v>90</v>
          </cell>
          <cell r="AG3">
            <v>9135360</v>
          </cell>
          <cell r="AH3">
            <v>3045120</v>
          </cell>
          <cell r="AI3" t="str">
            <v>1. Realizar la implementación como operador del sistema closed caption en las modalidades directo, pregrabado o embebido para la programación de los canales eureka y Capital. 2. Realizar actividades de apoyo a la supervisión del equipo de closed caption de Capital. 3. Validar diariamente en los documentos ASRUN (que consignan con exactitud los contenidos emitidos por un canal) y la emisión diaria de eureka y Capital que se haya incluido el método de inserción y codificación de closed caption (en vivo, transcripción, software automático o por reconocimiento de voz). 4. Registrar los programas con closed caption en el informe de cuota de pantalla que se remite trimestralmente a la Comisión de Regulación de Comunicaciones (CRC). 5. Hacer entrega mensual de la relación diaria de closed caption de todo el equipo en los formatos y soportes requeridos. 6. Apoyar al área de Programación en el cumplimiento de la normatividad vigente con la que se reglamente la implementación de los sistemas de acceso en los contenidos transmitidos a través del servicio público de televisión de Capital, para garantizar el acceso de las personas con discapacidad auditiva a través del sistema de closed caption. 7. Utilizar para sus actividades únicamente el software con la licencia autorizada por Capital. 8. Implementar el sistema closed caption en la transmisión y producción de contenidos audiovisuales en cualquier plataforma tecnológica, lo que incluye televisión abierta, cerrada e internet, de acuerdo con las necesidades de Capital. 9. Realizar las demás actividades que resulten necesarias y esenciales para el cumplimiento del objeto contractual.</v>
          </cell>
          <cell r="AJ3" t="str">
            <v>DIRECTA</v>
          </cell>
          <cell r="AK3" t="str">
            <v xml:space="preserve">NO REQUIERE </v>
          </cell>
          <cell r="AL3" t="str">
            <v>NO</v>
          </cell>
          <cell r="AM3" t="str">
            <v>DIRECTOR OPERATIVO</v>
          </cell>
          <cell r="AN3" t="str">
            <v>JAVIER ROLANDO DELGADO FLORES</v>
          </cell>
          <cell r="AO3" t="str">
            <v xml:space="preserve">453 / </v>
          </cell>
          <cell r="AP3" t="str">
            <v xml:space="preserve">42450209 / </v>
          </cell>
          <cell r="AQ3" t="str">
            <v xml:space="preserve">Servicios para la comunidad, sociales y personales / </v>
          </cell>
          <cell r="AR3" t="str">
            <v xml:space="preserve">458 / </v>
          </cell>
          <cell r="AS3">
            <v>453</v>
          </cell>
          <cell r="AT3">
            <v>42450209</v>
          </cell>
          <cell r="AU3" t="str">
            <v>Servicios para la comunidad, sociales y personales</v>
          </cell>
          <cell r="AV3" t="str">
            <v xml:space="preserve"> </v>
          </cell>
          <cell r="AW3">
            <v>458</v>
          </cell>
          <cell r="AX3">
            <v>45307</v>
          </cell>
          <cell r="AY3">
            <v>9135360</v>
          </cell>
          <cell r="BC3" t="str">
            <v xml:space="preserve"> </v>
          </cell>
          <cell r="CX3">
            <v>45398</v>
          </cell>
          <cell r="CY3">
            <v>9135360</v>
          </cell>
        </row>
        <row r="4">
          <cell r="A4" t="str">
            <v>0002-2024</v>
          </cell>
          <cell r="B4" t="str">
            <v>17 17. Contrato de Prestación de Servicios</v>
          </cell>
          <cell r="C4" t="str">
            <v>CC</v>
          </cell>
          <cell r="D4">
            <v>1024462556</v>
          </cell>
          <cell r="F4">
            <v>3</v>
          </cell>
          <cell r="G4">
            <v>8</v>
          </cell>
          <cell r="H4" t="str">
            <v>MANUEL FERNANDO NIETO LIZARAZO</v>
          </cell>
          <cell r="I4" t="str">
            <v>CR 73 F #62G-9 SUR AP 102</v>
          </cell>
          <cell r="J4" t="str">
            <v>lordondeus@gmail.com</v>
          </cell>
          <cell r="M4" t="str">
            <v>CO1.PCCNTR.5750720</v>
          </cell>
          <cell r="N4" t="str">
            <v>CPT-002-2024</v>
          </cell>
          <cell r="O4" t="str">
            <v>https://community.secop.gov.co/Public/Tendering/OpportunityDetail/Index?noticeUID=CO1.NTC.5445820&amp;isFromPublicArea=True&amp;isModal=False</v>
          </cell>
          <cell r="P4" t="str">
            <v>PROFESIONAL</v>
          </cell>
          <cell r="Q4" t="str">
            <v>UNIVERSITARIO</v>
          </cell>
          <cell r="R4" t="str">
            <v>MASCULINO</v>
          </cell>
          <cell r="T4" t="str">
            <v>CONTRATO DE PRESTACION DE SERVICIOS</v>
          </cell>
          <cell r="U4">
            <v>45307</v>
          </cell>
          <cell r="V4">
            <v>45308</v>
          </cell>
          <cell r="W4">
            <v>45398</v>
          </cell>
          <cell r="X4" t="str">
            <v>LUIS CARLOS URRUTIA PARRA</v>
          </cell>
          <cell r="Y4" t="str">
            <v>PROFESIONAL ESPECIALIZADO GRADO 03 DE PROGRAMACIÓN</v>
          </cell>
          <cell r="Z4">
            <v>79555310</v>
          </cell>
          <cell r="AA4">
            <v>8</v>
          </cell>
          <cell r="AB4">
            <v>3</v>
          </cell>
          <cell r="AC4" t="str">
            <v>Proveer, de manera autónoma e independiente, sus servicios para llevar a cabo el apoyo al área de Tráfico y Archivo Audiovisual de Canal Capital. ALCANCE DEL OBJETO: N/A</v>
          </cell>
          <cell r="AD4">
            <v>0</v>
          </cell>
          <cell r="AE4">
            <v>3</v>
          </cell>
          <cell r="AF4">
            <v>90</v>
          </cell>
          <cell r="AG4">
            <v>7943790</v>
          </cell>
          <cell r="AH4">
            <v>2647930</v>
          </cell>
          <cell r="AI4" t="str">
            <v>1. Apoyar la ingesta del material audiovisual de los programas que se notifican mediante las parrillas semanales de programación de los canales eureka y Capital, así como del material que será utilizado dentro del contenido de los programas que produce Capital. 2. Revisar que el material entregado para ingesta siempre esté en buen estado, disponible y en custodia segura en el archivo de Capital. 3. Realizar y catalogar los reeles del material audiovisual en bruto. 4. Archivar el material audiovisual en bruto, proveído por el área de Producción del Canal. 5. Realizar la catalogación del contenido audiovisual de las notas limpias de los programas producidos por el Canal de manera ordenada y clasificada, a fin de optimizar el recurso de almacenamiento. 6. Verificar el cumplimiento de los estándares técnicos de audio y video de los elementos que componen la programación. 7. Verificar que los contenidos de cada programa sean adecuados para el horario en que están programados y reportar cuándo no lo son -por uso de marcas, lenguaje inadecuado o imágenes de violencia, sexo, consumo de cigarrillo, alcohol o sustancias psicoactivas-, para que el profesional especializado de programación defina los ajustes que resulten necesarios. 8. Apoyar el alistamiento de la programación diaria de las parrillas de eureka y Capital teniendo en cuenta la duración y segmentación de los programas pregrabados, los horarios de emisión de los mensajes y espacios institucionales, códigos cívicos, planes de autopromoción, transmisiones en directo y demás compromisos de emisión de contenidos. 9. Realizar el control y vigilancia de los tiempos establecidos para la duración de autopromociones, comerciales, cápsulas y programas del Capital y externos. 10. Brindar apoyo en Tráfico en lo que respecta a la descarga, revisión y conversión de comerciales institucionales, partidos políticos y demás piezas audiovisuales institucionales remitidas al canal vía correo electrónico. 11. Entregar diariamente al máster de emisión, mediante formato de revisión de control de Calidad MDCC-FT-071, los programas, piezas promocionales y códigos cívicos que figuren en parrilla. 12. Apoyar la actualización del cuadro de calidad diaria Formato MDCC-FT-071 y demás formatos que contribuyan a mantener la organización del área. 13. Diligenciar los formatos que correspondan, según lo dispuesto por el área de programación y que figuren dentro del Sistema
Integrado de Gestión de la entidad. 14. Verificar dentro de las parrillas de programación de los dos
canales los programas que deben incluir el sistema de closed caption y Lengua de Señas Colombiana,
para ser registrado en el formato de continuidad. 15. Comunicar mediante correo electrónico a las
personas que realizan el playlist y al máster de emisión las novedades que se presenten en la continuidad
diaria. 16. Verificar el sistema de grabación de emisión de la programación diaria y su debido
almacenamiento. 17. Reportar oportunamente las novedades que se presenten durante la emisión diaria
al área Técnica. 18. Atender las solicitudes de copias para usuarios internos y externos. 19. Realizar las
demás actividades que resulten necesarias y esenciales para el cumplimiento del objeto contractual.</v>
          </cell>
          <cell r="AJ4" t="str">
            <v>DIRECTA</v>
          </cell>
          <cell r="AK4" t="str">
            <v xml:space="preserve">NO REQUIERE </v>
          </cell>
          <cell r="AL4" t="str">
            <v>NO</v>
          </cell>
          <cell r="AM4" t="str">
            <v>DIRECTOR OPERATIVO</v>
          </cell>
          <cell r="AN4" t="str">
            <v>JAVIER ROLANDO DELGADO FLORES</v>
          </cell>
          <cell r="AO4" t="str">
            <v xml:space="preserve">459 / </v>
          </cell>
          <cell r="AP4" t="str">
            <v xml:space="preserve">42450209 / </v>
          </cell>
          <cell r="AQ4" t="str">
            <v xml:space="preserve">Servicios para la comunidad, sociales y personales / </v>
          </cell>
          <cell r="AR4" t="str">
            <v xml:space="preserve">464 / </v>
          </cell>
          <cell r="AS4">
            <v>459</v>
          </cell>
          <cell r="AT4">
            <v>42450209</v>
          </cell>
          <cell r="AU4" t="str">
            <v>Servicios para la comunidad, sociales y personales</v>
          </cell>
          <cell r="AV4" t="str">
            <v xml:space="preserve"> </v>
          </cell>
          <cell r="AW4">
            <v>464</v>
          </cell>
          <cell r="AX4">
            <v>45307</v>
          </cell>
          <cell r="AY4">
            <v>7943790</v>
          </cell>
          <cell r="BC4" t="str">
            <v xml:space="preserve"> </v>
          </cell>
          <cell r="CX4">
            <v>45398</v>
          </cell>
          <cell r="CY4">
            <v>7943790</v>
          </cell>
        </row>
        <row r="5">
          <cell r="A5" t="str">
            <v>0003-2024</v>
          </cell>
          <cell r="B5" t="str">
            <v>17 17. Contrato de Prestación de Servicios</v>
          </cell>
          <cell r="C5" t="str">
            <v>CC</v>
          </cell>
          <cell r="D5">
            <v>1018459024</v>
          </cell>
          <cell r="F5">
            <v>4</v>
          </cell>
          <cell r="G5">
            <v>7</v>
          </cell>
          <cell r="H5" t="str">
            <v>CAMILO ANDRES PORRAS GALINDO</v>
          </cell>
          <cell r="I5" t="str">
            <v>CL 74 71 40</v>
          </cell>
          <cell r="J5" t="str">
            <v>camilojumper@hotmail.com</v>
          </cell>
          <cell r="M5" t="str">
            <v>CO1.PCCNTR.5749573</v>
          </cell>
          <cell r="N5" t="str">
            <v>CPT-003-2024</v>
          </cell>
          <cell r="O5" t="str">
            <v>https://community.secop.gov.co/Public/Tendering/OpportunityDetail/Index?noticeUID=CO1.NTC.5443398&amp;isFromPublicArea=True&amp;isModal=False</v>
          </cell>
          <cell r="P5" t="str">
            <v>PROFESIONAL</v>
          </cell>
          <cell r="Q5" t="str">
            <v>UNIVERSITARIO</v>
          </cell>
          <cell r="R5" t="str">
            <v>MASCULINO</v>
          </cell>
          <cell r="T5" t="str">
            <v>CONTRATO DE PRESTACION DE SERVICIOS</v>
          </cell>
          <cell r="U5">
            <v>45307</v>
          </cell>
          <cell r="V5">
            <v>45308</v>
          </cell>
          <cell r="W5">
            <v>45398</v>
          </cell>
          <cell r="X5" t="str">
            <v>ANDREA PAOLA SANCHEZ GARCIA</v>
          </cell>
          <cell r="Y5" t="str">
            <v>SECRETARIA GENERAL</v>
          </cell>
          <cell r="Z5">
            <v>1082897124</v>
          </cell>
          <cell r="AA5">
            <v>3</v>
          </cell>
          <cell r="AB5">
            <v>8</v>
          </cell>
          <cell r="AC5" t="str">
            <v>SG-14 Proveer, de manera autónoma e independiente, sus servicios jurídicos profesionales en materia de contratación y demás asuntos legales para la Secretaría General. ALCANCE DEL OBJETO: Cuando aplique o N/A</v>
          </cell>
          <cell r="AD5">
            <v>0</v>
          </cell>
          <cell r="AE5">
            <v>3</v>
          </cell>
          <cell r="AF5">
            <v>90</v>
          </cell>
          <cell r="AG5">
            <v>13200000</v>
          </cell>
          <cell r="AH5">
            <v>4400000</v>
          </cell>
          <cell r="AI5" t="str">
            <v>1. Realizar las actividades precontractuales, contractuales y postcontractuales asignadas, así como realizar la publicación de procesos contractuales mediante la plataforma SECOP II. 2. Revisar la documentación soporte para la estructuración de procesos contractuales con personas naturales y jurídicas. 3. Verificar la concordancia entre las garantías aportadas en los procesos contractuales y los términos de la contratación. 4. Remitir para aprobación, las pólizas que amparen los contratos de Canal Capital, previamente verificadas. 5. Revisar y proyectar las prórrogas, modificaciones y actas de liquidación remitidas para su asesoría, conocimiento y seguimiento. 6. Emitir los conceptos jurídicos que le sean solicitados dentro de los términos de Ley. 7. Proyectar los actos administrativos que le sean requeridos. 8. Actualizar el software de gestión contractual de Canal Capital. 9. Elaborar las actas, soportes, reportes y demás documentos que sean requeridos. 10. Realizar las demás actividades que resulten necesarias y esenciales para el cumplimiento del objeto contractual. 11. Realizar las demás actividades que resulten necesarias y esenciales para el cumplimiento del objeto contractual.</v>
          </cell>
          <cell r="AJ5" t="str">
            <v>DIRECTA</v>
          </cell>
          <cell r="AK5" t="str">
            <v xml:space="preserve">NO REQUIERE </v>
          </cell>
          <cell r="AL5" t="str">
            <v>NO</v>
          </cell>
          <cell r="AM5" t="str">
            <v>SECRETARIA GENERAL</v>
          </cell>
          <cell r="AN5" t="str">
            <v>JAVIER ROLANDO DELGADO FLORES</v>
          </cell>
          <cell r="AO5" t="str">
            <v xml:space="preserve">472 / </v>
          </cell>
          <cell r="AP5" t="str">
            <v xml:space="preserve">42120202008 / </v>
          </cell>
          <cell r="AQ5" t="str">
            <v xml:space="preserve">Servicios prestados a las empresas
y servicios de producción / </v>
          </cell>
          <cell r="AR5" t="str">
            <v xml:space="preserve">462 / </v>
          </cell>
          <cell r="AS5">
            <v>472</v>
          </cell>
          <cell r="AT5">
            <v>42120202008</v>
          </cell>
          <cell r="AU5" t="str">
            <v>Servicios prestados a las empresas
y servicios de producción</v>
          </cell>
          <cell r="AV5" t="str">
            <v xml:space="preserve"> </v>
          </cell>
          <cell r="AW5">
            <v>462</v>
          </cell>
          <cell r="AX5">
            <v>45307</v>
          </cell>
          <cell r="AY5">
            <v>13200000</v>
          </cell>
          <cell r="BC5" t="str">
            <v xml:space="preserve"> </v>
          </cell>
          <cell r="CI5" t="str">
            <v>ADICION Y PRORROGA</v>
          </cell>
          <cell r="CJ5">
            <v>45398</v>
          </cell>
          <cell r="CK5">
            <v>45</v>
          </cell>
          <cell r="CM5">
            <v>6599990</v>
          </cell>
          <cell r="CX5">
            <v>45444</v>
          </cell>
          <cell r="CY5">
            <v>19799990</v>
          </cell>
        </row>
        <row r="6">
          <cell r="A6" t="str">
            <v>0004-2024</v>
          </cell>
          <cell r="B6" t="str">
            <v>17 17. Contrato de Prestación de Servicios</v>
          </cell>
          <cell r="C6" t="str">
            <v>CC</v>
          </cell>
          <cell r="D6">
            <v>1014236267</v>
          </cell>
          <cell r="F6">
            <v>5</v>
          </cell>
          <cell r="G6">
            <v>6</v>
          </cell>
          <cell r="H6" t="str">
            <v>DIANA PAOLA RAMIREZ ANGARITA</v>
          </cell>
          <cell r="I6" t="str">
            <v>CRA 70G 69B 15</v>
          </cell>
          <cell r="J6" t="str">
            <v>diparaan@gmail.com</v>
          </cell>
          <cell r="M6" t="str">
            <v>CO1.PCCNTR.5747944</v>
          </cell>
          <cell r="N6" t="str">
            <v>CPT-004-2024</v>
          </cell>
          <cell r="O6" t="str">
            <v>https://community.secop.gov.co/Public/Tendering/OpportunityDetail/Index?noticeUID=CO1.NTC.5442353&amp;isFromPublicArea=True&amp;isModal=False</v>
          </cell>
          <cell r="P6" t="str">
            <v>PROFESIONAL</v>
          </cell>
          <cell r="Q6" t="str">
            <v>UNIVERSITARIO</v>
          </cell>
          <cell r="R6" t="str">
            <v>FEMENINO</v>
          </cell>
          <cell r="T6" t="str">
            <v>CONTRATO DE PRESTACION DE SERVICIOS</v>
          </cell>
          <cell r="U6">
            <v>45307</v>
          </cell>
          <cell r="V6">
            <v>45308</v>
          </cell>
          <cell r="W6">
            <v>45398</v>
          </cell>
          <cell r="X6" t="str">
            <v>LUIS CARLOS URRUTIA PARRA</v>
          </cell>
          <cell r="Y6" t="str">
            <v>PROFESIONAL ESPECIALIZADO GRADO 03 DE PROGRAMACIÓN</v>
          </cell>
          <cell r="Z6">
            <v>79555310</v>
          </cell>
          <cell r="AA6">
            <v>8</v>
          </cell>
          <cell r="AB6">
            <v>3</v>
          </cell>
          <cell r="AC6" t="str">
            <v>Proveer, de manera autónoma e independiente, los servicios profesionales requeridos para realizar la producción ejecutiva del área de Programación de Capital, de cara a asegurar la ejecución de los proyectos de los canales Capital y eureka con esta área. ALCANCE DEL OBJETO: Cuando aplique o N/A</v>
          </cell>
          <cell r="AD6">
            <v>0</v>
          </cell>
          <cell r="AE6">
            <v>3</v>
          </cell>
          <cell r="AF6">
            <v>90</v>
          </cell>
          <cell r="AG6">
            <v>18295200</v>
          </cell>
          <cell r="AH6">
            <v>6098400</v>
          </cell>
          <cell r="AI6" t="str">
            <v>1. Realizar el seguimiento y garantizar la elaboración y oportuna entrega de los informes relacionados con la programación que soliciten a Capital la Comisión de Regulación de Comunicaciones (CRC) y el Ministerio de las Tecnologías de la Información y las Comunicaciones (MinTIC). 2. Apoyar la planeación y entrega de la información que soliciten las áreas de Control Interno, Planeación y otras, de cara a proveer insumos para las auditorías e informes internos y externos. 3. Participar en el desarrollo de planeación estratégica y operativa del área de Programación de Canal Capital, incluida la elaboración de procesos, protocolos y manuales. 4. Apoyar el seguimiento a la ejecución de los contratos de personas jurídicas, incluidos los de adquisiciones de licencias de emisión y los de las entidades de gestión colectiva. 5. Emitir conceptos sobre ideas, proyectos y material audiovisual ofrecido por externos para licenciamiento gratuito que le sean ofrecidos a Capital. 6. Apoyar el seguimiento al proceso de cesiones gratuitas de licencias de emisión, tanto en la comunicación con los externos como en la elaboración de la documentación relacionada. 7. Apoyar la elaboración de comunicaciones dirigidas a clientes internos y externos, incluidas las PQRS, relacionadas con la dependencia de Programación de Capital. 8. Apoyar al área de Programación en la comunicación con los equipos de Mercadeo, Digital y Comunicaciones en torno a proveerles insumos relacionados con los contenidos de la parrilla. 9. Asistir a las reuniones necesarias para la correcta ejecución del contrato en virtud del principio de coordinación. 10. Realizar los informes necesarios relacionados con la prestación de servicios y cumplir con los entregables proyectados en las obligaciones cuando a ello haya lugar. 11. Realizar apoyo a la supervisión de las personas que realizan funciones relacionadas con recuperación de archivo de la memoria y gestión de información. 12. Realizar las demás actividades que resulten necesarias y esenciales para el cumplimiento del objeto contractual.</v>
          </cell>
          <cell r="AJ6" t="str">
            <v>DIRECTA</v>
          </cell>
          <cell r="AK6" t="str">
            <v xml:space="preserve">NO REQUIERE </v>
          </cell>
          <cell r="AL6" t="str">
            <v>NO</v>
          </cell>
          <cell r="AM6" t="str">
            <v>DIRECTOR OPERATIVO</v>
          </cell>
          <cell r="AN6" t="str">
            <v>JAVIER ROLANDO DELGADO FLORES</v>
          </cell>
          <cell r="AO6" t="str">
            <v xml:space="preserve">452 / </v>
          </cell>
          <cell r="AP6" t="str">
            <v xml:space="preserve">42450209 / </v>
          </cell>
          <cell r="AQ6" t="str">
            <v xml:space="preserve">Servicios para la comunidad, sociales y personales / </v>
          </cell>
          <cell r="AR6" t="str">
            <v xml:space="preserve">459 / </v>
          </cell>
          <cell r="AS6">
            <v>452</v>
          </cell>
          <cell r="AT6">
            <v>42450209</v>
          </cell>
          <cell r="AU6" t="str">
            <v>Servicios para la comunidad, sociales y personales</v>
          </cell>
          <cell r="AV6" t="str">
            <v xml:space="preserve"> </v>
          </cell>
          <cell r="AW6">
            <v>459</v>
          </cell>
          <cell r="AX6">
            <v>45307</v>
          </cell>
          <cell r="AY6">
            <v>18295200</v>
          </cell>
          <cell r="BC6" t="str">
            <v xml:space="preserve"> </v>
          </cell>
          <cell r="CX6">
            <v>45398</v>
          </cell>
          <cell r="CY6">
            <v>18295200</v>
          </cell>
        </row>
        <row r="7">
          <cell r="A7" t="str">
            <v>0005-2024</v>
          </cell>
          <cell r="B7" t="str">
            <v>17 17. Contrato de Prestación de Servicios</v>
          </cell>
          <cell r="C7" t="str">
            <v>CC</v>
          </cell>
          <cell r="D7">
            <v>1013619322</v>
          </cell>
          <cell r="F7">
            <v>3</v>
          </cell>
          <cell r="G7">
            <v>8</v>
          </cell>
          <cell r="H7" t="str">
            <v>LINA CRISTINA ORTIZ ORTIZ</v>
          </cell>
          <cell r="I7" t="str">
            <v>KR 5 7 A 44</v>
          </cell>
          <cell r="J7" t="str">
            <v>liniscristi@gmail.com</v>
          </cell>
          <cell r="M7" t="str">
            <v>CO1.PCCNTR.5749544</v>
          </cell>
          <cell r="N7" t="str">
            <v>CPT-005-2024</v>
          </cell>
          <cell r="O7" t="str">
            <v>https://community.secop.gov.co/Public/Tendering/OpportunityDetail/Index?noticeUID=CO1.NTC.5444603&amp;isFromPublicArea=True&amp;isModal=False</v>
          </cell>
          <cell r="P7" t="str">
            <v>APOYO A LA GESTIÓN PROFESIONAL</v>
          </cell>
          <cell r="Q7" t="str">
            <v>TECNOLOGICA</v>
          </cell>
          <cell r="R7" t="str">
            <v>FEMENINO</v>
          </cell>
          <cell r="T7" t="str">
            <v>CONTRATO DE PRESTACION DE SERVICIOS</v>
          </cell>
          <cell r="U7">
            <v>45307</v>
          </cell>
          <cell r="V7">
            <v>45308</v>
          </cell>
          <cell r="W7">
            <v>45398</v>
          </cell>
          <cell r="X7" t="str">
            <v>YIVY KATHERINE GOMEZ PARDO</v>
          </cell>
          <cell r="Y7" t="str">
            <v>JEFE OFICINA JURIDICA</v>
          </cell>
          <cell r="Z7">
            <v>1010171134</v>
          </cell>
          <cell r="AA7">
            <v>9</v>
          </cell>
          <cell r="AB7">
            <v>2</v>
          </cell>
          <cell r="AC7" t="str">
            <v>SG-11 Proveer, de manera autónoma e independiente, los servicios requeridos para el desarrollo de actividades asociadas a la organización y revisión de documentos contractuales y judiciales del Área Jurídica de Canal Capital. ALCANCE DEL OBJETO: Cuando aplique o N/A</v>
          </cell>
          <cell r="AD7">
            <v>0</v>
          </cell>
          <cell r="AE7">
            <v>3</v>
          </cell>
          <cell r="AF7">
            <v>90</v>
          </cell>
          <cell r="AG7">
            <v>8250000</v>
          </cell>
          <cell r="AH7">
            <v>2750000</v>
          </cell>
          <cell r="AI7" t="str">
            <v xml:space="preserve">1. Realizar la organización, clasificación, ordenación interna, depuración, realmacenamiento, rotulación e ingreso de registros en las bases de datos del archivo del área Jurídica y de la Secretaría General del Canal. 2. Diligenciar el Formato Único de Inventario Documental - FUID y todos aquellos documentos asociados a las actividades de archivo, atendiendo para el efecto, las directrices entregadas sobre el particular. 3. Realizar las actividades pertinentes para el diligenciamiento de las hojas de control de los expedientes contractuales del área Jurídica. 4. Realizar el proceso de digitalización de los expedientes que se custodian en el archivo de gestión del área jurídica. 5. Dar estricto cumplimiento a la normativa vigente sobre las reglas y los principios generales que regulan la actividad archivística y de gestión documental, velando por el adecuado uso, cuidado y confidencialidad de los documentos manejados. 6. Conocer y aplicar el Manual de Gestión Documental de Canal Capital. 7. Apoyar en la revisión de las hojas de vida del SIDEAP para el adelantamiento de procesos de contratación. 8. Apoyar la revisión de todos los soportes relacionados con las hojas de vida de los contratistas del Canal, en particular para validar el cumplimiento de los perfiles establecidos en los estudios previos de la contratación respectiva. 9. Realizar acompañamiento en la gestión y correcto diligenciamiento de hojas de vida en la
plataforma de SIDEAP.
10. Aplicar las Tablas de Retención Documental en la organización de los documentos contractuales
y judiciales del área jurídica del Canal.
11. Realizar las demás actividades que resulten necesarias y esenciales para el cumplimiento del
objeto contractual.
</v>
          </cell>
          <cell r="AJ7" t="str">
            <v>DIRECTA</v>
          </cell>
          <cell r="AK7" t="str">
            <v xml:space="preserve">NO REQUIERE </v>
          </cell>
          <cell r="AL7" t="str">
            <v>NO</v>
          </cell>
          <cell r="AM7" t="str">
            <v>SECRETARIA GENERAL</v>
          </cell>
          <cell r="AN7" t="str">
            <v>NATHALY ACOSTA DIAZ</v>
          </cell>
          <cell r="AO7" t="str">
            <v xml:space="preserve">469 / </v>
          </cell>
          <cell r="AP7" t="str">
            <v xml:space="preserve">42120202008 / </v>
          </cell>
          <cell r="AQ7" t="str">
            <v xml:space="preserve">Servicios prestados a las empresas
y servicios de producción / </v>
          </cell>
          <cell r="AR7" t="str">
            <v xml:space="preserve">471 / </v>
          </cell>
          <cell r="AS7">
            <v>469</v>
          </cell>
          <cell r="AT7">
            <v>42120202008</v>
          </cell>
          <cell r="AU7" t="str">
            <v>Servicios prestados a las empresas
y servicios de producción</v>
          </cell>
          <cell r="AV7" t="str">
            <v xml:space="preserve"> </v>
          </cell>
          <cell r="AW7">
            <v>471</v>
          </cell>
          <cell r="AX7">
            <v>45308</v>
          </cell>
          <cell r="AY7">
            <v>8250000</v>
          </cell>
          <cell r="BC7" t="str">
            <v xml:space="preserve"> </v>
          </cell>
          <cell r="CI7" t="str">
            <v>ADICION Y PRORROGA</v>
          </cell>
          <cell r="CJ7">
            <v>45398</v>
          </cell>
          <cell r="CK7">
            <v>45</v>
          </cell>
          <cell r="CM7">
            <v>4124990</v>
          </cell>
          <cell r="CX7">
            <v>45444</v>
          </cell>
          <cell r="CY7">
            <v>12374990</v>
          </cell>
        </row>
        <row r="8">
          <cell r="A8" t="str">
            <v>0006-2024</v>
          </cell>
          <cell r="B8" t="str">
            <v>17 17. Contrato de Prestación de Servicios</v>
          </cell>
          <cell r="C8" t="str">
            <v>CC</v>
          </cell>
          <cell r="D8">
            <v>1128415752</v>
          </cell>
          <cell r="F8">
            <v>8</v>
          </cell>
          <cell r="G8">
            <v>3</v>
          </cell>
          <cell r="H8" t="str">
            <v>ALEJANDRA ALVAREZ CASTILLO</v>
          </cell>
          <cell r="I8" t="str">
            <v>CLL 17 37 A 80 AP 423</v>
          </cell>
          <cell r="J8" t="str">
            <v>alejita.0607@hotmail.com</v>
          </cell>
          <cell r="M8" t="str">
            <v>CO1.PCCNTR.5749461</v>
          </cell>
          <cell r="N8" t="str">
            <v>CPT-006-2024</v>
          </cell>
          <cell r="O8" t="str">
            <v>https://community.secop.gov.co/Public/Tendering/OpportunityDetail/Index?noticeUID=CO1.NTC.5444628&amp;isFromPublicArea=True&amp;isModal=False</v>
          </cell>
          <cell r="P8" t="str">
            <v>ASESORIA</v>
          </cell>
          <cell r="Q8" t="str">
            <v>ESPECIALIZACION UNIVERSITARIA</v>
          </cell>
          <cell r="R8" t="str">
            <v xml:space="preserve">FEMENINO </v>
          </cell>
          <cell r="T8" t="str">
            <v>CONTRATO DE PRESTACION DE SERVICIOS</v>
          </cell>
          <cell r="U8">
            <v>45307</v>
          </cell>
          <cell r="V8">
            <v>45308</v>
          </cell>
          <cell r="W8">
            <v>45398</v>
          </cell>
          <cell r="X8" t="str">
            <v>ANDREA PAOLA SANCHEZ GARCIA</v>
          </cell>
          <cell r="Y8" t="str">
            <v>SECRETARIA GENERAL</v>
          </cell>
          <cell r="Z8">
            <v>1082897124</v>
          </cell>
          <cell r="AA8">
            <v>3</v>
          </cell>
          <cell r="AB8">
            <v>8</v>
          </cell>
          <cell r="AC8" t="str">
            <v>SG-1 Proveer sus servicios profesionales para llevar a cabo, de manera autónoma e independiente, la asesoría jurídica, judicial y contractual que requiera Canal Capital, en ejecución de sus procesos, actividades misionales, operación comercial, y demás asuntos que sean sometidos a su consideración y concepto. ALCANCE DEL OBJETO: N/A</v>
          </cell>
          <cell r="AD8">
            <v>0</v>
          </cell>
          <cell r="AE8">
            <v>3</v>
          </cell>
          <cell r="AF8">
            <v>90</v>
          </cell>
          <cell r="AG8">
            <v>41580000</v>
          </cell>
          <cell r="AH8">
            <v>13860000</v>
          </cell>
          <cell r="AI8" t="str">
            <v>1. Asesorar, emitir los conceptos, elaborar y/o revisar los documentos jurídicos requeridos, incluso, aquellos que por su importancia y complejidad, el tema así lo amerite; así como hacer las recomendaciones que considere necesarias, sobre asuntos jurídicos expuestos por la Secretaría General, sus dependencias, y demás áreas funcionales de la entidad. 2. Asesorar a la Gerencia, la Secretaría General, a sus dependencias y a las demás áreas del Canal en materia de contratación estatal, así como gestionar contractualmente los procesos a que haya lugar, particularmente cuando por su importancia y complejidad del tema así lo amerite. 3. Apoyar la revisión y gestión de los procesos y trámites jurídicos a cargo de la Secretaría General, de la oficina jurídica y/o de sus profesionales adscritos, que en el marco de sus competencias sean sometidas a su consideración. 4. Revisar propuestas de normatividad y regulación, como consecuencia de los análisis jurídicos realizados para llevar a cabo el desarrollo de sus actividades. 5. Elaborar los documentos jurídicos, actos administrativos y demás regulaciones requeridas por Canal Capital. 6. Hacer parte de los Comités Asesores y Evaluadores de los procesos contractuales cuando sea invitado y/o asesorar a dichos comités en la adopción de decisiones cuando sea necesario. 7. Representar judicial y extrajudicial a Canal Capital en aquellos procesos en los cuales sea parte y para los cuales se le otorgue poder. 8. Proyectar y presentar los argumentos y estrategias de defensa en las distintas acciones jurídicas, extrajudiciales y administrativas que protejan los intereses legítimos de Canal Capital, agotando todas las instancias y recursos que procedan legalmente. 9. Realizar el análisis, valoración, acompañamiento jurídico y sustanciación de las actuaciones adelantadas dentro de los procesos disciplinarios de Canal Capital, cuando a ello hubiere lugar y así se le solicite. 10. Brindar acompañamiento y asesoría jurídica en la revisión, gestión y decisión de los procesos de jurisdicción coactiva adelantados por Canal Capital. 11. Asesorar y acompañar a Canal Capital, en la revisión de las fichas que se presenten al Comité de Conciliación y Defensa Judicial, así como de los temas presentados ante el Comité de Contratación incluyendo aspectos relacionados con la decisión a adoptar, cuando así se requiera. 12. Realizar las
demás actividades que resulten necesarias y esenciales para el cumplimiento del objeto contractual.</v>
          </cell>
          <cell r="AJ8" t="str">
            <v>DIRECTA</v>
          </cell>
          <cell r="AK8" t="str">
            <v xml:space="preserve">NO REQUIERE </v>
          </cell>
          <cell r="AL8" t="str">
            <v xml:space="preserve">NO </v>
          </cell>
          <cell r="AM8" t="str">
            <v>SECRETARIA GENERAL</v>
          </cell>
          <cell r="AN8" t="str">
            <v>NATHALY ACOSTA DIAZ</v>
          </cell>
          <cell r="AO8" t="str">
            <v xml:space="preserve">460 / </v>
          </cell>
          <cell r="AP8" t="str">
            <v xml:space="preserve">42120202008 / </v>
          </cell>
          <cell r="AQ8" t="str">
            <v xml:space="preserve">Servicios prestados a las empresas
y servicios de producción / </v>
          </cell>
          <cell r="AR8" t="str">
            <v xml:space="preserve">460 / </v>
          </cell>
          <cell r="AS8">
            <v>460</v>
          </cell>
          <cell r="AT8">
            <v>42120202008</v>
          </cell>
          <cell r="AU8" t="str">
            <v>Servicios prestados a las empresas
y servicios de producción</v>
          </cell>
          <cell r="AV8" t="str">
            <v xml:space="preserve"> </v>
          </cell>
          <cell r="AW8">
            <v>460</v>
          </cell>
          <cell r="AX8">
            <v>45307</v>
          </cell>
          <cell r="AY8">
            <v>41580000</v>
          </cell>
          <cell r="BC8" t="str">
            <v xml:space="preserve"> </v>
          </cell>
          <cell r="CI8" t="str">
            <v>ADICION Y PRORROGA</v>
          </cell>
          <cell r="CJ8">
            <v>45398</v>
          </cell>
          <cell r="CK8">
            <v>15</v>
          </cell>
          <cell r="CM8">
            <v>6930000</v>
          </cell>
          <cell r="CX8">
            <v>45413</v>
          </cell>
          <cell r="CY8">
            <v>48510000</v>
          </cell>
        </row>
        <row r="9">
          <cell r="A9" t="str">
            <v>0007-2024</v>
          </cell>
          <cell r="B9" t="str">
            <v>17 17. Contrato de Prestación de Servicios</v>
          </cell>
          <cell r="C9" t="str">
            <v>CC</v>
          </cell>
          <cell r="D9">
            <v>52620704</v>
          </cell>
          <cell r="F9">
            <v>6</v>
          </cell>
          <cell r="G9">
            <v>5</v>
          </cell>
          <cell r="H9" t="str">
            <v>EDNA KATERINE MORENO VELANDIA</v>
          </cell>
          <cell r="I9" t="str">
            <v>CARRERA 59A NO. 136 - 39</v>
          </cell>
          <cell r="J9" t="str">
            <v>katarosm@gmail.com</v>
          </cell>
          <cell r="M9" t="str">
            <v>CO1.PCCNTR.5750473</v>
          </cell>
          <cell r="N9" t="str">
            <v>CPT-007-2024</v>
          </cell>
          <cell r="O9" t="str">
            <v>https://community.secop.gov.co/Public/Tendering/OpportunityDetail/Index?noticeUID=CO1.NTC.5445594&amp;isFromPublicArea=True&amp;isModal=False</v>
          </cell>
          <cell r="P9" t="str">
            <v>PROFESIONAL</v>
          </cell>
          <cell r="Q9" t="str">
            <v>UNIVERSITARIO</v>
          </cell>
          <cell r="R9" t="str">
            <v xml:space="preserve">FEMENINO </v>
          </cell>
          <cell r="T9" t="str">
            <v>CONTRATO DE PRESTACION DE SERVICIOS</v>
          </cell>
          <cell r="U9">
            <v>45307</v>
          </cell>
          <cell r="V9">
            <v>45308</v>
          </cell>
          <cell r="W9">
            <v>45398</v>
          </cell>
          <cell r="X9" t="str">
            <v>LUIS CARLOS URRUTIA PARRA</v>
          </cell>
          <cell r="Y9" t="str">
            <v>PROFESIONAL ESPECIALIZADO GRADO 03 DE PROGRAMACIÓN</v>
          </cell>
          <cell r="Z9">
            <v>79555310</v>
          </cell>
          <cell r="AA9">
            <v>8</v>
          </cell>
          <cell r="AB9">
            <v>3</v>
          </cell>
          <cell r="AC9" t="str">
            <v>Proveer, de manera autónoma e independiente, los servicios profesionales requeridos para realizar la producción y programación de contenidos para los proyectos infantiles de las diferentes plataformas de Capital</v>
          </cell>
          <cell r="AD9">
            <v>0</v>
          </cell>
          <cell r="AE9">
            <v>3</v>
          </cell>
          <cell r="AF9">
            <v>90</v>
          </cell>
          <cell r="AG9">
            <v>28921572</v>
          </cell>
          <cell r="AH9">
            <v>9640524</v>
          </cell>
          <cell r="AI9" t="str">
            <v>1. Investigar, diseñar y estructurar propuestas conceptuales, técnicas, audiovisuales y comunicativas de contenidos culturales que se desarrollen en la Dirección Operativa para todas las plataformas de Canal Capital en los tiempos requeridos. 2. Participar en sesiones de seguimiento y acompañamiento de los contenidos producidos por la Dirección Operativa de Canal Capital, preservando y posicionando sus objetivos editoriales y temáticos para las audiencias establecidas en cada formato, según sea requerido. 3. Participar en la curaduría, revisión, clasificación y selección de contenidos y proyectos de adquisición, cesión o intercambio de Capital. 4. Estructurar estrategias de programación y circulación de los contenidos infantiles en las distintas plataformas de Capital. 5. Participar en la retroalimentación de los informes de audiencias de los contenidos infantiles en las distintas plataformas de Capital. 6. Participar en los comités evaluadores de los diferentes procesos de contratación adelantados por Capital y/o cualquier otro mecanismo de recepción de contenidos de la Dirección Operativa. 7. Apoyar a la supervisión y seguimiento de los convenios y contratos de proyectos suscritos por la Dirección Operativa de Capital. 8. Asistir a las reuniones necesarias para la correcta ejecución del contrato. 9. Realizar los informes necesarios relacionados con la prestación de servicios. 10. Realizar las demás actividades que resulten necesarias y esenciales para el cumplimiento del objeto contractual</v>
          </cell>
          <cell r="AJ9" t="str">
            <v>DIRECTA</v>
          </cell>
          <cell r="AK9" t="str">
            <v xml:space="preserve">NO REQUIERE </v>
          </cell>
          <cell r="AL9" t="str">
            <v xml:space="preserve">NO </v>
          </cell>
          <cell r="AM9" t="str">
            <v>DIRECTOR OPERATIVO</v>
          </cell>
          <cell r="AN9" t="str">
            <v>JAVIER ROLANDO DELGADO FLORES</v>
          </cell>
          <cell r="AO9" t="str">
            <v xml:space="preserve">450 / </v>
          </cell>
          <cell r="AP9" t="str">
            <v xml:space="preserve">42450209 / </v>
          </cell>
          <cell r="AQ9" t="str">
            <v xml:space="preserve">Servicios para la comunidad, sociales y personales / </v>
          </cell>
          <cell r="AR9" t="str">
            <v xml:space="preserve">463 / </v>
          </cell>
          <cell r="AS9">
            <v>450</v>
          </cell>
          <cell r="AT9">
            <v>42450209</v>
          </cell>
          <cell r="AU9" t="str">
            <v>Servicios para la comunidad, sociales y personales</v>
          </cell>
          <cell r="AV9" t="str">
            <v xml:space="preserve"> </v>
          </cell>
          <cell r="AW9">
            <v>463</v>
          </cell>
          <cell r="AX9">
            <v>45307</v>
          </cell>
          <cell r="AY9">
            <v>28921572</v>
          </cell>
          <cell r="BC9" t="str">
            <v xml:space="preserve"> </v>
          </cell>
          <cell r="CX9">
            <v>45398</v>
          </cell>
          <cell r="CY9">
            <v>28921572</v>
          </cell>
        </row>
        <row r="10">
          <cell r="A10" t="str">
            <v>0008-2024</v>
          </cell>
          <cell r="B10" t="str">
            <v>17 17. Contrato de Prestación de Servicios</v>
          </cell>
          <cell r="C10" t="str">
            <v>CC</v>
          </cell>
          <cell r="D10">
            <v>39718546</v>
          </cell>
          <cell r="F10">
            <v>4</v>
          </cell>
          <cell r="G10">
            <v>7</v>
          </cell>
          <cell r="H10" t="str">
            <v>SONIA HINCAPIE HERNANDEZ</v>
          </cell>
          <cell r="I10" t="str">
            <v>KR 71 60 68 SUR CN 53</v>
          </cell>
          <cell r="J10" t="str">
            <v>sohinher65@hotmail.com</v>
          </cell>
          <cell r="M10" t="str">
            <v>CO1.PCCNTR.5751411</v>
          </cell>
          <cell r="N10" t="str">
            <v>CPT-008-2024</v>
          </cell>
          <cell r="O10" t="str">
            <v>https://community.secop.gov.co/Public/Tendering/OpportunityDetail/Index?noticeUID=CO1.NTC.5446265&amp;isFromPublicArea=True&amp;isModal=False</v>
          </cell>
          <cell r="P10" t="str">
            <v>APOYO A LA GESTIÓN PROFESIONAL</v>
          </cell>
          <cell r="Q10" t="str">
            <v>EDUCACIÓN MEDIA (HASTA GRADO ONCE APROBADO)</v>
          </cell>
          <cell r="R10" t="str">
            <v>FEMENINO</v>
          </cell>
          <cell r="T10" t="str">
            <v>CONTRATO DE PRESTACION DE SERVICIOS</v>
          </cell>
          <cell r="U10">
            <v>45307</v>
          </cell>
          <cell r="V10">
            <v>45308</v>
          </cell>
          <cell r="W10">
            <v>45398</v>
          </cell>
          <cell r="X10" t="str">
            <v>YIVY KATHERINE GOMEZ PARDO</v>
          </cell>
          <cell r="Y10" t="str">
            <v>JEFE OFICINA JURIDICA</v>
          </cell>
          <cell r="Z10">
            <v>1010171134</v>
          </cell>
          <cell r="AA10">
            <v>9</v>
          </cell>
          <cell r="AB10">
            <v>2</v>
          </cell>
          <cell r="AC10" t="str">
            <v>SG-9 Proveer, de manera autónoma e independiente, el apoyo técnico en los procesos de archivo y gestión documental en la Oficina Jurídica y la Secretaría General de Canal Capital. ALCANCE DEL OBJETO: N/A</v>
          </cell>
          <cell r="AD10">
            <v>0</v>
          </cell>
          <cell r="AE10">
            <v>3</v>
          </cell>
          <cell r="AF10">
            <v>90</v>
          </cell>
          <cell r="AG10">
            <v>8250000</v>
          </cell>
          <cell r="AH10">
            <v>2750000</v>
          </cell>
          <cell r="AI10" t="str">
            <v>1. Realizar la organización, clasificación, ordenación interna, depuración, realmacenamiento, rotulación e ingreso de registros en las bases de datos del archivo de la Oficina Jurídica de la Secretaría General. 2. Brindar apoyo a la Oficina Jurídica de la Secretaría General en la implementación de las tablas de retención documental. 3. Diligenciar el Formato Único de Inventario Documental - FUID y todos aquellos documentos asociados a las actividades de archivo, atendiendo para el efecto, a las directrices existentes sobre el particular. 4. Facilitar el acceso a las diferentes áreas a la información que reposa en la Oficina Jurídica, mediante el préstamo documental, llevando el respectivo control. Igualmente, digitalizar la información en caso de ser requerido. 5. Conocer y aplicar el Manual de Gestión Documental de Canal Capital. 6. Apoyar en la verificación, recepción y revisión de los documentos entregados en la Oficina Jurídica, cuando sea necesario. 7. Dar estricto cumplimiento a la normativa vigente sobre las reglas y los principios generales que regulan la actividad archivística y de gestión documental, velando por el adecuado uso, cuidado y confidencialidad de los documentos manejados. 8. Apoyar en la publicación de los procesos contractuales mediante la plataforma de SECOP II, cuando lo requiera la Oficina Jurídica de la Secretaría General.9. Apoyar a la Oficina Jurídica en el seguimiento y realización de las actividades relacionadas con la
gestión documental planteadas en los planes de mejoramiento.
10. Adelantar la digitalización de los expedientes contractuales previa entrega al archivo central de la
entidad, debiendo efectuar la verificación de perfilación, adecuación de expedientes y revisión de
imágenes.
11. Realizar las demás actividades que resulten necesarias y esenciales para el cumplimiento del objeto
contractual.</v>
          </cell>
          <cell r="AJ10" t="str">
            <v>DIRECTA</v>
          </cell>
          <cell r="AK10" t="str">
            <v xml:space="preserve">NO REQUIERE </v>
          </cell>
          <cell r="AL10" t="str">
            <v>NO</v>
          </cell>
          <cell r="AM10" t="str">
            <v>SECRETARIA GENERAL</v>
          </cell>
          <cell r="AN10" t="str">
            <v>NATHALY ACOSTA DIAZ</v>
          </cell>
          <cell r="AO10" t="str">
            <v xml:space="preserve">467 / </v>
          </cell>
          <cell r="AP10" t="str">
            <v xml:space="preserve">42120202008 / </v>
          </cell>
          <cell r="AQ10" t="str">
            <v xml:space="preserve">Servicios prestados a las empresas
y servicios de producción / </v>
          </cell>
          <cell r="AR10" t="str">
            <v xml:space="preserve">468 / </v>
          </cell>
          <cell r="AS10">
            <v>467</v>
          </cell>
          <cell r="AT10">
            <v>42120202008</v>
          </cell>
          <cell r="AU10" t="str">
            <v>Servicios prestados a las empresas
y servicios de producción</v>
          </cell>
          <cell r="AV10" t="str">
            <v xml:space="preserve"> </v>
          </cell>
          <cell r="AW10">
            <v>468</v>
          </cell>
          <cell r="AX10">
            <v>45308</v>
          </cell>
          <cell r="AY10">
            <v>8250000</v>
          </cell>
          <cell r="BC10" t="str">
            <v xml:space="preserve"> </v>
          </cell>
          <cell r="CI10" t="str">
            <v>ADICION Y PRORROGA</v>
          </cell>
          <cell r="CJ10">
            <v>45398</v>
          </cell>
          <cell r="CK10">
            <v>30</v>
          </cell>
          <cell r="CM10">
            <v>2750000</v>
          </cell>
          <cell r="CX10">
            <v>45428</v>
          </cell>
          <cell r="CY10">
            <v>11000000</v>
          </cell>
        </row>
        <row r="11">
          <cell r="A11" t="str">
            <v>0009-2024</v>
          </cell>
          <cell r="B11" t="str">
            <v>17 17. Contrato de Prestación de Servicios</v>
          </cell>
          <cell r="C11" t="str">
            <v>CC</v>
          </cell>
          <cell r="D11">
            <v>52998469</v>
          </cell>
          <cell r="F11">
            <v>2</v>
          </cell>
          <cell r="G11">
            <v>9</v>
          </cell>
          <cell r="H11" t="str">
            <v>EDNA JUDITH PADILLA GALINDO</v>
          </cell>
          <cell r="I11" t="str">
            <v>KR 34 A 37 254 TO 6 AP 203 CONJ FRAILEJON 1</v>
          </cell>
          <cell r="J11" t="str">
            <v>ednapad@hotmail.com</v>
          </cell>
          <cell r="M11" t="str">
            <v>CO1.PCCNTR.5751313</v>
          </cell>
          <cell r="N11" t="str">
            <v>CPT-009-2024</v>
          </cell>
          <cell r="O11" t="str">
            <v>https://community.secop.gov.co/Public/Tendering/OpportunityDetail/Index?noticeUID=CO1.NTC.5445977&amp;isFromPublicArea=True&amp;isModal=False</v>
          </cell>
          <cell r="P11" t="str">
            <v>APOYO A LA GESTIÓN PROFESIONAL</v>
          </cell>
          <cell r="Q11" t="str">
            <v>TECNICA PROFESIONAL</v>
          </cell>
          <cell r="R11" t="str">
            <v>FEMENINO</v>
          </cell>
          <cell r="T11" t="str">
            <v>CONTRATO DE PRESTACION DE SERVICIOS</v>
          </cell>
          <cell r="U11">
            <v>45307</v>
          </cell>
          <cell r="V11">
            <v>45308</v>
          </cell>
          <cell r="W11">
            <v>45398</v>
          </cell>
          <cell r="X11" t="str">
            <v>ANDREA PAOLA SANCHEZ GARCIA</v>
          </cell>
          <cell r="Y11" t="str">
            <v>SECRETARIA GENERAL</v>
          </cell>
          <cell r="Z11">
            <v>1082897124</v>
          </cell>
          <cell r="AA11">
            <v>3</v>
          </cell>
          <cell r="AB11">
            <v>8</v>
          </cell>
          <cell r="AC11" t="str">
            <v>SG-10 Proveer, de manera autónoma e independiente, los servicios requeridos para el desarrollo de actividades asociadas a la revisión de documentos contractuales en Canal Capital. ALCANCE DEL OBJETO: Cuando aplique o N/A</v>
          </cell>
          <cell r="AD11">
            <v>0</v>
          </cell>
          <cell r="AE11">
            <v>3</v>
          </cell>
          <cell r="AF11">
            <v>90</v>
          </cell>
          <cell r="AG11">
            <v>10560000</v>
          </cell>
          <cell r="AH11">
            <v>3520000</v>
          </cell>
          <cell r="AI11" t="str">
            <v>1. Realizar la organización, clasificación, ordenación interna, depuración, realmacenamiento, rotulación e ingreso de registros documentales de las bases de datos del archivo físico y digital
del canal. 2. Brindar apoyo en la implementación de las Tablas de Retención Documental, foliación y demás actividades para la organización de archivos contractuales relacionados con la operación del Canal. 3. Diligenciar el Formato Único de Inventario Documental – FUID y todos aquellos documentos atendiendo las directrices que sobre el particular entregue la entidad.
4. Realizar la revisión de los documentos entregados al área jurídica y a la Secretaría General, para el adelantamiento de procesos de contratación de Canal Capital. 5. Apoyar la revisión de todos los soportes relacionados con las hojas de vida de los contratistas del Canal, en particular para validar el cumplimiento de los perfiles establecidos en los estudios previos de la contratación respectiva. 6. Realizar acompañamiento en la gestión y correcto diligenciamiento de hojas de vida en la plataforma de SIDEAP. 7. Realizar el acompañamiento y orientación a las áreas del canal, en el diligenciamiento de los formatos contractuales de la entidad y de los soportes que se deben requerir al contratista. 8. Velar por el adecuado uso y confidencialidad de los documentos que maneja durante la ejecución de las actividades objeto del contrato. 9.Dar estricto cumplimiento a la normatividad vigente sobre las reglas y los principios generales que regulan la actividad archivística, así como el Manual de Gestión Documental de Canal Capital. 10. Apoyar en la atención de los usuarios internos y externos que solicitan los servicios del área jurídica y/o la Secretaría General, en materia documental. 11. Apoyar las capacitaciones que se adelanten al interior de la entidad sobre la organización documental de los expedientes Contractuales. 12. Realizar las demás actividades que resulten necesarias y esenciales para el cumplimiento del objeto contractual.</v>
          </cell>
          <cell r="AJ11" t="str">
            <v>DIRECTA</v>
          </cell>
          <cell r="AK11" t="str">
            <v xml:space="preserve">NO REQUIERE </v>
          </cell>
          <cell r="AL11" t="str">
            <v>NO</v>
          </cell>
          <cell r="AM11" t="str">
            <v>SECRETARIA GENERAL</v>
          </cell>
          <cell r="AN11" t="str">
            <v>NATHALY ACOSTA DIAZ</v>
          </cell>
          <cell r="AO11" t="str">
            <v xml:space="preserve">468 / </v>
          </cell>
          <cell r="AP11" t="str">
            <v xml:space="preserve">42120202008 / </v>
          </cell>
          <cell r="AQ11" t="str">
            <v xml:space="preserve">Servicios prestados a las empresas
y servicios de producción / </v>
          </cell>
          <cell r="AR11" t="str">
            <v xml:space="preserve">470 / </v>
          </cell>
          <cell r="AS11">
            <v>468</v>
          </cell>
          <cell r="AT11">
            <v>42120202008</v>
          </cell>
          <cell r="AU11" t="str">
            <v>Servicios prestados a las empresas
y servicios de producción</v>
          </cell>
          <cell r="AV11" t="str">
            <v xml:space="preserve"> </v>
          </cell>
          <cell r="AW11">
            <v>470</v>
          </cell>
          <cell r="AX11">
            <v>45308</v>
          </cell>
          <cell r="AY11">
            <v>10560000</v>
          </cell>
          <cell r="BC11" t="str">
            <v xml:space="preserve"> </v>
          </cell>
          <cell r="CI11" t="str">
            <v>ADICION Y PRORROGA</v>
          </cell>
          <cell r="CJ11">
            <v>45398</v>
          </cell>
          <cell r="CK11">
            <v>45</v>
          </cell>
          <cell r="CM11">
            <v>5279995</v>
          </cell>
          <cell r="CX11">
            <v>45444</v>
          </cell>
          <cell r="CY11">
            <v>15839995</v>
          </cell>
        </row>
        <row r="12">
          <cell r="A12" t="str">
            <v>0010-2024</v>
          </cell>
          <cell r="B12" t="str">
            <v>17 17. Contrato de Prestación de Servicios</v>
          </cell>
          <cell r="C12" t="str">
            <v>CC</v>
          </cell>
          <cell r="D12">
            <v>1018467839</v>
          </cell>
          <cell r="F12">
            <v>3</v>
          </cell>
          <cell r="G12">
            <v>8</v>
          </cell>
          <cell r="H12" t="str">
            <v>EDWIN ROLANDO SANCHEZ PORRAS</v>
          </cell>
          <cell r="I12" t="str">
            <v>KR 71 D 73 A 48</v>
          </cell>
          <cell r="J12" t="str">
            <v>rolandosp94@gmail.com</v>
          </cell>
          <cell r="M12" t="str">
            <v>CO1.PCCNTR.5751596</v>
          </cell>
          <cell r="N12" t="str">
            <v>CPT-010-2024</v>
          </cell>
          <cell r="O12" t="str">
            <v>https://community.secop.gov.co/Public/Tendering/OpportunityDetail/Index?noticeUID=CO1.NTC.5447073&amp;isFromPublicArea=True&amp;isModal=False</v>
          </cell>
          <cell r="P12" t="str">
            <v>PROFESIONAL</v>
          </cell>
          <cell r="Q12" t="str">
            <v>ESPECIALIZACION UNIVERSITARIA</v>
          </cell>
          <cell r="R12" t="str">
            <v>MASCULINO</v>
          </cell>
          <cell r="T12" t="str">
            <v>CONTRATO DE PRESTACION DE SERVICIOS</v>
          </cell>
          <cell r="U12">
            <v>45307</v>
          </cell>
          <cell r="V12">
            <v>45308</v>
          </cell>
          <cell r="W12">
            <v>45398</v>
          </cell>
          <cell r="X12" t="str">
            <v>ANDREA PAOLA SANCHEZ GARCIA</v>
          </cell>
          <cell r="Y12" t="str">
            <v>SECRETARIA GENERAL</v>
          </cell>
          <cell r="Z12">
            <v>1082897124</v>
          </cell>
          <cell r="AA12">
            <v>3</v>
          </cell>
          <cell r="AB12">
            <v>8</v>
          </cell>
          <cell r="AC12" t="str">
            <v>SG-6 Proveer, de manera autónoma e independiente, los servicios jurídicos profesionales requeridos en materia de contratación y demás asuntos legales para Canal Capital.</v>
          </cell>
          <cell r="AD12">
            <v>0</v>
          </cell>
          <cell r="AE12">
            <v>3</v>
          </cell>
          <cell r="AF12">
            <v>90</v>
          </cell>
          <cell r="AG12">
            <v>17416974</v>
          </cell>
          <cell r="AH12">
            <v>5805658</v>
          </cell>
          <cell r="AI12" t="str">
            <v>1. Realizar todas las actividades precontractuales, contractuales y postcontractuales que se requieran dentro de las modalidades de selección, y en general todas aquellas actuaciones jurídicas que se asignen para su asesoría, conocimiento y seguimiento. 2. Realizar la publicación de los procesos contractuales a su cargo en la plataforma SECOP II. 3. Revisar la documentación soporte para la estructuración de contratos con personas naturales y jurídicas guardando coherencia con lo dispuesto en el Manual de Contratación de la entidad. 4. Verificar que las garantías contractuales estén acordes a lo solicitado en los contratos proyectados. 5. Remitir las pólizas que amparan los contratos a su cargo, a la profesional especializada grado 2 área Jurídica, para aprobación en la plataforma de SECOP II. 6. Realizar las modificaciones contractuales y actas de liquidación que se requieran. 7. Realizar diariamente la actualización del software de gestión contractual dispuesto por el Canal. 8. Emitir los conceptos jurídicos que le sean solicitados dentro de los términos de Ley. 9. Proyectar los actos administrativos que le sean requeridos por el supervisor del contrato. 10. Realizar las demás actividades que resulten necesarias y esenciales para el cumplimiento del objeto contractual.</v>
          </cell>
          <cell r="AJ12" t="str">
            <v>DIRECTA</v>
          </cell>
          <cell r="AK12" t="str">
            <v xml:space="preserve">NO REQUIERE </v>
          </cell>
          <cell r="AL12" t="str">
            <v>NO</v>
          </cell>
          <cell r="AM12" t="str">
            <v>SECRETARIA GENERAL</v>
          </cell>
          <cell r="AN12" t="str">
            <v>JAVIER ROLANDO DELGADO FLORES</v>
          </cell>
          <cell r="AO12" t="str">
            <v xml:space="preserve">465 / </v>
          </cell>
          <cell r="AP12" t="str">
            <v xml:space="preserve">42120202008 / </v>
          </cell>
          <cell r="AQ12" t="str">
            <v xml:space="preserve">Servicios prestados a las empresas
y servicios de producción / </v>
          </cell>
          <cell r="AR12" t="str">
            <v xml:space="preserve">469 / </v>
          </cell>
          <cell r="AS12">
            <v>465</v>
          </cell>
          <cell r="AT12">
            <v>42120202008</v>
          </cell>
          <cell r="AU12" t="str">
            <v>Servicios prestados a las empresas
y servicios de producción</v>
          </cell>
          <cell r="AV12" t="str">
            <v xml:space="preserve"> </v>
          </cell>
          <cell r="AW12">
            <v>469</v>
          </cell>
          <cell r="AX12">
            <v>45308</v>
          </cell>
          <cell r="AY12">
            <v>17416974</v>
          </cell>
          <cell r="BC12" t="str">
            <v xml:space="preserve"> </v>
          </cell>
          <cell r="CI12" t="str">
            <v>ADICION Y PRORROGA</v>
          </cell>
          <cell r="CJ12">
            <v>45398</v>
          </cell>
          <cell r="CK12">
            <v>45</v>
          </cell>
          <cell r="CM12">
            <v>8708473</v>
          </cell>
          <cell r="CX12">
            <v>45444</v>
          </cell>
          <cell r="CY12">
            <v>26125447</v>
          </cell>
        </row>
        <row r="13">
          <cell r="A13" t="str">
            <v>0011-2024</v>
          </cell>
          <cell r="B13" t="str">
            <v>17 17. Contrato de Prestación de Servicios</v>
          </cell>
          <cell r="C13" t="str">
            <v>CC</v>
          </cell>
          <cell r="D13">
            <v>52856351</v>
          </cell>
          <cell r="F13">
            <v>3</v>
          </cell>
          <cell r="G13">
            <v>8</v>
          </cell>
          <cell r="H13" t="str">
            <v>JOHANA MARCELA CAMACHO ESCOBAR</v>
          </cell>
          <cell r="I13" t="str">
            <v>KR 128 146 46 BQ 5 AP 603</v>
          </cell>
          <cell r="J13" t="str">
            <v>jmarcelitacamacho@hotmail.com</v>
          </cell>
          <cell r="M13" t="str">
            <v>CO1.PCCNTR.5755066</v>
          </cell>
          <cell r="N13" t="str">
            <v>CPT-011-2024</v>
          </cell>
          <cell r="O13" t="str">
            <v>https://community.secop.gov.co/Public/Tendering/OpportunityDetail/Index?noticeUID=CO1.NTC.5451805&amp;isFromPublicArea=True&amp;isModal=False</v>
          </cell>
          <cell r="P13" t="str">
            <v>PROFESIONAL</v>
          </cell>
          <cell r="Q13" t="str">
            <v>PROFESIONAL</v>
          </cell>
          <cell r="R13" t="str">
            <v>FEMENINO</v>
          </cell>
          <cell r="T13" t="str">
            <v>CONTRATO DE PRESTACION DE SERVICIOS</v>
          </cell>
          <cell r="U13">
            <v>45308</v>
          </cell>
          <cell r="V13">
            <v>45308</v>
          </cell>
          <cell r="W13">
            <v>45398</v>
          </cell>
          <cell r="X13" t="str">
            <v>ANDREA PAOLA SANCHEZ GARCIA</v>
          </cell>
          <cell r="Y13" t="str">
            <v>SECRETARIA GENERAL</v>
          </cell>
          <cell r="Z13">
            <v>1082897124</v>
          </cell>
          <cell r="AA13">
            <v>3</v>
          </cell>
          <cell r="AB13">
            <v>8</v>
          </cell>
          <cell r="AC13" t="str">
            <v>SG-12 Proveer, de manera autónoma e independiente, los servicios profesionales requeridos para el apoyo en los procedimientos administrativos, contables y financieros de la Secretaría General de Canal Capital.</v>
          </cell>
          <cell r="AD13">
            <v>0</v>
          </cell>
          <cell r="AE13">
            <v>3</v>
          </cell>
          <cell r="AF13">
            <v>90</v>
          </cell>
          <cell r="AG13">
            <v>13200000</v>
          </cell>
          <cell r="AH13">
            <v>4400000</v>
          </cell>
          <cell r="AI13" t="str">
            <v>1. Apoyar a la Secretaría General en materia administrativa, contable y financiera, teniendo en cuenta la normatividad vigente. 2. Realizar el análisis de los procesos que requieren seguimiento, revisión administrativa, contable y financiera. 3. Aplicar los procedimientos necesarios a los procesos administrativos, contables y financieros de la Secretaría General. 4. Realizar un análisis y depuración de los posibles casos que se encuentre para revisión en materia administrativa, contable y financiera. 5. Apoyar en la elaboración de documentos y/o formatos administrativos y/o contables que sean requeridos por la Secretaría General. 6. Emitir conceptos en materia contable y financiera. 7. Participar en las reuniones a las que sea citada, para tratar los temas relacionados con el objeto contractual. 8. Realizar planes de mejoramiento de las actividades que en materia administrativa, contable y financiera requiera la Secretaría General. 9. Realizar la estructuración financiera de los contratos y/o adiciones que requiera la Secretaría General y la radicación de los procesos contractuales de la Secretaría General en el software de la entidad, así como hacer el seguimiento de los mismos. 10. Realizar las demás actividades que resulten necesarias y esenciales para el cumplimiento del objeto contractual.</v>
          </cell>
          <cell r="AJ13" t="str">
            <v>DIRECTA</v>
          </cell>
          <cell r="AK13" t="str">
            <v xml:space="preserve">NO REQUIERE </v>
          </cell>
          <cell r="AL13" t="str">
            <v>NO</v>
          </cell>
          <cell r="AM13" t="str">
            <v>SECRETARIA GENERAL</v>
          </cell>
          <cell r="AN13" t="str">
            <v>EDWIN SÁNCHEZ PORRAS</v>
          </cell>
          <cell r="AO13" t="str">
            <v xml:space="preserve">470 / </v>
          </cell>
          <cell r="AP13" t="str">
            <v xml:space="preserve">42120202008 / </v>
          </cell>
          <cell r="AQ13" t="str">
            <v xml:space="preserve">Servicios prestados a las empresas
y servicios de producción / </v>
          </cell>
          <cell r="AR13" t="str">
            <v xml:space="preserve">477 / </v>
          </cell>
          <cell r="AS13">
            <v>470</v>
          </cell>
          <cell r="AT13">
            <v>42120202008</v>
          </cell>
          <cell r="AU13" t="str">
            <v>Servicios prestados a las empresas
y servicios de producción</v>
          </cell>
          <cell r="AV13" t="str">
            <v xml:space="preserve"> </v>
          </cell>
          <cell r="AW13">
            <v>477</v>
          </cell>
          <cell r="AX13">
            <v>45308</v>
          </cell>
          <cell r="AY13">
            <v>13200000</v>
          </cell>
          <cell r="BC13" t="str">
            <v xml:space="preserve"> </v>
          </cell>
          <cell r="CI13" t="str">
            <v>ADICION Y PRORROGA</v>
          </cell>
          <cell r="CJ13">
            <v>45398</v>
          </cell>
          <cell r="CK13">
            <v>45</v>
          </cell>
          <cell r="CM13">
            <v>6599990</v>
          </cell>
          <cell r="CX13">
            <v>45444</v>
          </cell>
          <cell r="CY13">
            <v>19799990</v>
          </cell>
        </row>
        <row r="14">
          <cell r="A14" t="str">
            <v>0012-2024</v>
          </cell>
          <cell r="B14" t="str">
            <v>17 17. Contrato de Prestación de Servicios</v>
          </cell>
          <cell r="C14" t="str">
            <v>CC</v>
          </cell>
          <cell r="D14">
            <v>80099682</v>
          </cell>
          <cell r="F14">
            <v>1</v>
          </cell>
          <cell r="G14">
            <v>1</v>
          </cell>
          <cell r="H14" t="str">
            <v>CARLOS ALBERTO ORTIZ LOPEZ</v>
          </cell>
          <cell r="I14" t="str">
            <v>KR 6 E 4 34 BL 5 AP 206</v>
          </cell>
          <cell r="J14" t="str">
            <v>carlosortiz476@gmail.com</v>
          </cell>
          <cell r="M14" t="str">
            <v>CO1.PCCNTR.5759417</v>
          </cell>
          <cell r="N14" t="str">
            <v>CPT-012-2024</v>
          </cell>
          <cell r="O14" t="str">
            <v>https://community.secop.gov.co/Public/Tendering/OpportunityDetail/Index?noticeUID=CO1.NTC.5455824&amp;isFromPublicArea=True&amp;isModal=False</v>
          </cell>
          <cell r="P14" t="str">
            <v>PROFESIONAL</v>
          </cell>
          <cell r="Q14" t="str">
            <v>MAESTRÍA</v>
          </cell>
          <cell r="R14" t="str">
            <v>MASCULINO</v>
          </cell>
          <cell r="T14" t="str">
            <v>CONTRATO DE PRESTACION DE SERVICIOS</v>
          </cell>
          <cell r="U14">
            <v>45308</v>
          </cell>
          <cell r="V14">
            <v>45309</v>
          </cell>
          <cell r="W14">
            <v>45399</v>
          </cell>
          <cell r="X14" t="str">
            <v>ANDREA PAOLA SANCHEZ GARCIA</v>
          </cell>
          <cell r="Y14" t="str">
            <v>SECRETARIA GENERAL</v>
          </cell>
          <cell r="Z14">
            <v>1082897124</v>
          </cell>
          <cell r="AA14">
            <v>3</v>
          </cell>
          <cell r="AB14">
            <v>8</v>
          </cell>
          <cell r="AC14" t="str">
            <v>SG-2 Proveer, de manera autónoma e independiente, los servicios jurídicos profesionales en materia de propiedad intelectual y especialmente en de licenciamiento, derechos conexos y propiedad industrial, requeridos para los procesos y actividades misionales del Canal.</v>
          </cell>
          <cell r="AD14">
            <v>0</v>
          </cell>
          <cell r="AE14">
            <v>3</v>
          </cell>
          <cell r="AF14">
            <v>90</v>
          </cell>
          <cell r="AG14">
            <v>23100000</v>
          </cell>
          <cell r="AH14">
            <v>7700000</v>
          </cell>
          <cell r="AI14" t="str">
            <v>1. Prestar los servicios de asesoría y realizar las recomendaciones pertinentes a la Secretaria General, la Dirección Operativa y las diferentes áreas del canal en los temas relacionados con propiedad intelectual, derechos de autor, derechos conexos y propiedad industrial. 2. Prestar los servicios de asesoría en la elaboración de licencias de uso, cesiones de derechos de autor y conexos y administración de derechos de autor y conexos derivados de la explotación de las obras y contenidos propiedad del canal. 3. Prestar los servicios de asesoría en derecho de autor y conexos, así como en la elaboración y revisión de licencias de uso de contenido a la Coordinación de Programación del Canal. 4. Prestar los servicios de asesoría en derecho de autor y propiedad industrial en lo relacionado a la segunda señal del Canal. 5. Elaborar los conceptos que le sean solicitados por la Secretaría General sobre temas relacionados con propiedad intelectual, derechos de autor, derechos conexos y propiedad industrial. 6. Prestar los servicios de acompañamiento en reuniones internas y externas para tratar asuntos relacionados con propiedad intelectual, derechos de autor, derechos conexos y propiedad industrial, así como de acompañar los Comités citados por la Secretaría General. 7. Apoyar al canal en la obtención de licencias y en las negociaciones con sociedades de gestión colectiva e individual de derechos de autor y derechos conexos. 8. Apoyar la elaboración de respuestas a los derechos de petición, reclamaciones, efectuadas al Canal en lo referente a derechos de autor, derechos conexos y propiedad industrial. 9. Realizar las capacitaciones necesarias a las diferentes áreas del canal respecto de la protección y cumplimiento de la normatividad legal sobre propiedad intelectual, derechos de autor, derechos conexos y propiedad industrial. 10. Prestar los servicios de asesoría y apoyo en los procesos conciliatorios ante las autoridades correspondientes. 11. Adelantar las acciones pertinentes para la búsqueda de
antecedentes marcarios, el trámite y registro de las diferentes marcas del Canal ante la Superintendencia
de Industria y Comercio y asesorar al Canal en la presentación y contestación de oposiciones a los
registros de marca. 12. Reportar las actuaciones realizadas en el software de gestión contractual y
mantenerlo actualizado. 13. Realizar las demás actividades que resulten necesarias y esenciales para el
cumplimiento del objeto contractual.</v>
          </cell>
          <cell r="AJ14" t="str">
            <v>DIRECTA</v>
          </cell>
          <cell r="AK14" t="str">
            <v xml:space="preserve">NO REQUIERE </v>
          </cell>
          <cell r="AL14" t="str">
            <v>NO</v>
          </cell>
          <cell r="AM14" t="str">
            <v>SECRETARIA GENERAL</v>
          </cell>
          <cell r="AN14" t="str">
            <v>EDWIN SÁNCHEZ PORRAS</v>
          </cell>
          <cell r="AO14" t="str">
            <v xml:space="preserve">461 / </v>
          </cell>
          <cell r="AP14" t="str">
            <v xml:space="preserve">42120202008 / </v>
          </cell>
          <cell r="AQ14" t="str">
            <v xml:space="preserve">Servicios prestados a las empresas
y servicios de producción / </v>
          </cell>
          <cell r="AR14" t="str">
            <v xml:space="preserve">486 / </v>
          </cell>
          <cell r="AS14">
            <v>461</v>
          </cell>
          <cell r="AT14">
            <v>42120202008</v>
          </cell>
          <cell r="AU14" t="str">
            <v>Servicios prestados a las empresas
y servicios de producción</v>
          </cell>
          <cell r="AV14" t="str">
            <v xml:space="preserve"> </v>
          </cell>
          <cell r="AW14">
            <v>486</v>
          </cell>
          <cell r="AX14">
            <v>45309</v>
          </cell>
          <cell r="AY14">
            <v>23100000</v>
          </cell>
          <cell r="BC14" t="str">
            <v xml:space="preserve"> </v>
          </cell>
          <cell r="CI14" t="str">
            <v>ADICION Y PRORROGA</v>
          </cell>
          <cell r="CJ14">
            <v>45399</v>
          </cell>
          <cell r="CK14">
            <v>45</v>
          </cell>
          <cell r="CM14">
            <v>11549990</v>
          </cell>
          <cell r="CX14">
            <v>45445</v>
          </cell>
          <cell r="CY14">
            <v>34649990</v>
          </cell>
        </row>
        <row r="15">
          <cell r="A15" t="str">
            <v>0013-2024</v>
          </cell>
          <cell r="B15" t="str">
            <v>17 17. Contrato de Prestación de Servicios</v>
          </cell>
          <cell r="C15" t="str">
            <v>CC</v>
          </cell>
          <cell r="D15">
            <v>79841885</v>
          </cell>
          <cell r="F15">
            <v>7</v>
          </cell>
          <cell r="G15">
            <v>4</v>
          </cell>
          <cell r="H15" t="str">
            <v>MAURICIO ALEXANDER GOMEZ HERREÑO</v>
          </cell>
          <cell r="I15" t="str">
            <v>KR 7 5 32 TO 7 AP 503</v>
          </cell>
          <cell r="J15" t="str">
            <v>mao18gomez@gmail.com</v>
          </cell>
          <cell r="M15" t="str">
            <v>CO1.PCCNTR.5754956</v>
          </cell>
          <cell r="N15" t="str">
            <v>CPT-013-2024</v>
          </cell>
          <cell r="O15" t="str">
            <v>https://community.secop.gov.co/Public/Tendering/OpportunityDetail/Index?noticeUID=CO1.NTC.5451180&amp;isFromPublicArea=True&amp;isModal=False</v>
          </cell>
          <cell r="P15" t="str">
            <v>APOYO A LA GESTIÓN PROFESIONAL</v>
          </cell>
          <cell r="Q15" t="str">
            <v>TECNOLOGICA</v>
          </cell>
          <cell r="R15" t="str">
            <v>MASCULINO</v>
          </cell>
          <cell r="T15" t="str">
            <v>CONTRATO DE PRESTACION DE SERVICIOS</v>
          </cell>
          <cell r="U15">
            <v>45308</v>
          </cell>
          <cell r="V15">
            <v>45308</v>
          </cell>
          <cell r="W15">
            <v>45398</v>
          </cell>
          <cell r="X15" t="str">
            <v>YIVY KATHERINE GOMEZ PARDO</v>
          </cell>
          <cell r="Y15" t="str">
            <v>JEFE OFICINA JURIDICA</v>
          </cell>
          <cell r="Z15">
            <v>1010171134</v>
          </cell>
          <cell r="AA15">
            <v>9</v>
          </cell>
          <cell r="AB15">
            <v>2</v>
          </cell>
          <cell r="AC15" t="str">
            <v>SG-8 Proveer, de manera autónoma e independiente, sus servicios para el apoyo administrativo al Área Jurídica de Canal Capital. ALCANCE DEL OBJETO: N/A</v>
          </cell>
          <cell r="AD15">
            <v>0</v>
          </cell>
          <cell r="AE15">
            <v>3</v>
          </cell>
          <cell r="AF15">
            <v>90</v>
          </cell>
          <cell r="AG15">
            <v>8250000</v>
          </cell>
          <cell r="AH15">
            <v>2750000</v>
          </cell>
          <cell r="AI15" t="str">
            <v>1. Apoyar en la atención de la ventanilla y en el control de reparto de las actividades del área Jurídica cuando así se requiera. 2. Publicar los contratos y modificaciones contractuales, que suscriba Canal Capital en el Sistema Electrónico para la Contratación Pública SECOP I Y SECOP II, en los plazos establecidos por la ley para ello. 3. Acceder al Sistema Electrónico para la Contratación Pública SECOP I Y SECOP II, a través de las páginas web autorizadas, utilizando las contraseñas entregadas por el sistema. 4. Guardar la reserva de las claves asignadas y suministrarlas únicamente a la persona que autorice la Jefe de la Oficina Jurídica. 5. Apoyar al área Jurídica en las actividades administrativas y de archivo cuando el área lo requiera. 6. Apoyar a los contratistas del Canal en el proceso de registro y manejo del SIDEAP. 7. Realizar los informes que le sean asignados por el supervisor del contrato. 8. Manejar las bases de datos que sean requeridas por la supervisión. 9. Asistir a las capacitaciones de Colombia Compra Eficiente en lo que respecta al SECOP II. 10. Realizar las demás actividades que resulten necesarias y esenciales para el cumplimiento del objeto contractual</v>
          </cell>
          <cell r="AJ15" t="str">
            <v>DIRECTA</v>
          </cell>
          <cell r="AK15" t="str">
            <v xml:space="preserve">NO REQUIERE </v>
          </cell>
          <cell r="AL15" t="str">
            <v>NO</v>
          </cell>
          <cell r="AM15" t="str">
            <v>SECRETARIA GENERAL</v>
          </cell>
          <cell r="AN15" t="str">
            <v>EDWIN SÁNCHEZ PORRAS</v>
          </cell>
          <cell r="AO15" t="str">
            <v xml:space="preserve">466 / </v>
          </cell>
          <cell r="AP15" t="str">
            <v xml:space="preserve">42120202008 / </v>
          </cell>
          <cell r="AQ15" t="str">
            <v xml:space="preserve">Servicios prestados a las empresas
y servicios de producción / </v>
          </cell>
          <cell r="AR15" t="str">
            <v xml:space="preserve">476 / </v>
          </cell>
          <cell r="AS15">
            <v>466</v>
          </cell>
          <cell r="AT15">
            <v>42120202008</v>
          </cell>
          <cell r="AU15" t="str">
            <v>Servicios prestados a las empresas
y servicios de producción</v>
          </cell>
          <cell r="AV15" t="str">
            <v xml:space="preserve"> </v>
          </cell>
          <cell r="AW15">
            <v>476</v>
          </cell>
          <cell r="AX15">
            <v>45308</v>
          </cell>
          <cell r="AY15">
            <v>8250000</v>
          </cell>
          <cell r="BC15" t="str">
            <v xml:space="preserve"> </v>
          </cell>
          <cell r="CI15" t="str">
            <v>ADICION Y PRORROGA</v>
          </cell>
          <cell r="CJ15">
            <v>45398</v>
          </cell>
          <cell r="CK15">
            <v>30</v>
          </cell>
          <cell r="CM15">
            <v>2750000</v>
          </cell>
          <cell r="CX15">
            <v>45428</v>
          </cell>
          <cell r="CY15">
            <v>11000000</v>
          </cell>
        </row>
        <row r="16">
          <cell r="A16" t="str">
            <v>0014-2024</v>
          </cell>
          <cell r="B16" t="str">
            <v>17 17. Contrato de Prestación de Servicios</v>
          </cell>
          <cell r="C16" t="str">
            <v>CC</v>
          </cell>
          <cell r="D16">
            <v>1010192686</v>
          </cell>
          <cell r="F16">
            <v>2</v>
          </cell>
          <cell r="G16">
            <v>9</v>
          </cell>
          <cell r="H16" t="str">
            <v>LEIDY JULIETH CARRANZA SUAREZ</v>
          </cell>
          <cell r="I16" t="str">
            <v>KR 110C BIS 73 23</v>
          </cell>
          <cell r="J16" t="str">
            <v>Juliethk1018@gmail.com</v>
          </cell>
          <cell r="M16" t="str">
            <v>CO1.PCCNTR.5758564</v>
          </cell>
          <cell r="N16" t="str">
            <v>CPT-014-2024</v>
          </cell>
          <cell r="O16" t="str">
            <v>https://community.secop.gov.co/Public/Tendering/OpportunityDetail/Index?noticeUID=CO1.NTC.5455199&amp;isFromPublicArea=True&amp;isModal=False</v>
          </cell>
          <cell r="P16" t="str">
            <v>PROFESIONAL</v>
          </cell>
          <cell r="Q16" t="str">
            <v>ESPECIALIZACION UNIVERSITARIA</v>
          </cell>
          <cell r="R16" t="str">
            <v>FEMENINO</v>
          </cell>
          <cell r="T16" t="str">
            <v>CONTRATO DE PRESTACION DE SERVICIOS</v>
          </cell>
          <cell r="U16">
            <v>45308</v>
          </cell>
          <cell r="V16">
            <v>45309</v>
          </cell>
          <cell r="W16">
            <v>45399</v>
          </cell>
          <cell r="X16" t="str">
            <v>ANDREA PAOLA SANCHEZ GARCIA</v>
          </cell>
          <cell r="Y16" t="str">
            <v>SECRETARIA GENERAL</v>
          </cell>
          <cell r="Z16">
            <v>1082897124</v>
          </cell>
          <cell r="AA16">
            <v>3</v>
          </cell>
          <cell r="AB16">
            <v>8</v>
          </cell>
          <cell r="AC16" t="str">
            <v>SG-4 Proveer, de manera autónoma e independiente, los servicios jurídicos profesionales requeridos en materia de contratación y demás asuntos legales para Canal Capital. ALCANCE DEL OBJETO: N/A</v>
          </cell>
          <cell r="AD16">
            <v>0</v>
          </cell>
          <cell r="AE16">
            <v>3</v>
          </cell>
          <cell r="AF16">
            <v>90</v>
          </cell>
          <cell r="AG16">
            <v>18150000</v>
          </cell>
          <cell r="AH16">
            <v>6050000</v>
          </cell>
          <cell r="AI16" t="str">
            <v>1. Realizar todas las actividades precontractuales, contractuales y poscontractuales que se requieran dentro de las modalidades de selección, y en general todas aquellas actuaciones jurídicas que se asignen para su asesoría, conocimiento y seguimiento. 2. Realizar la publicación de los procesos contractuales a su cargo en la plataforma SECOP II. 3. Revisar la documentación soporte para la estructuración de contratos con personas naturales y jurídicas guardando coherencia con lo dispuesto en el Manual de Contratación de la entidad. 4. Verificar que las garantías contractuales estén acordes a lo solicitado en los contratos proyectados. 5. Remitir las pólizas que amparan los contratos a su cargo, a la profesional especializada grado 2 área Jurídica, para aprobación en la plataforma de SECOP II. 6. Realizar las modificaciones contractuales y actas de liquidación que se requieran. 7. Realizar diariamente la actualización del software de gestión contractual dispuesto por el Canal. 8. Emitir los conceptos jurídicos que le sean solicitados dentro de los términos de Ley. 9. Proyectar los actos administrativos que le sean requeridos por el supervisor del contrato. 10. Realizar las demás actividades que resulten necesarias y esenciales para el cumplimiento del objeto contractual.</v>
          </cell>
          <cell r="AJ16" t="str">
            <v>DIRECTA</v>
          </cell>
          <cell r="AK16" t="str">
            <v xml:space="preserve">NO REQUIERE </v>
          </cell>
          <cell r="AL16" t="str">
            <v>NO</v>
          </cell>
          <cell r="AM16" t="str">
            <v>SECRETARIA GENERAL</v>
          </cell>
          <cell r="AN16" t="str">
            <v>JAVIER ROLANDO DELGADO FLORES</v>
          </cell>
          <cell r="AO16" t="str">
            <v xml:space="preserve">463 / </v>
          </cell>
          <cell r="AP16" t="str">
            <v xml:space="preserve">42120202008 / </v>
          </cell>
          <cell r="AQ16" t="str">
            <v xml:space="preserve">Servicios prestados a las empresas
y servicios de producción / </v>
          </cell>
          <cell r="AR16" t="str">
            <v xml:space="preserve">485 / </v>
          </cell>
          <cell r="AS16">
            <v>463</v>
          </cell>
          <cell r="AT16">
            <v>42120202008</v>
          </cell>
          <cell r="AU16" t="str">
            <v>Servicios prestados a las empresas
y servicios de producción</v>
          </cell>
          <cell r="AV16" t="str">
            <v xml:space="preserve"> </v>
          </cell>
          <cell r="AW16">
            <v>485</v>
          </cell>
          <cell r="AX16">
            <v>45309</v>
          </cell>
          <cell r="AY16">
            <v>18150000</v>
          </cell>
          <cell r="BC16" t="str">
            <v xml:space="preserve"> </v>
          </cell>
          <cell r="CI16" t="str">
            <v>ADICION Y PRORROGA</v>
          </cell>
          <cell r="CJ16">
            <v>45399</v>
          </cell>
          <cell r="CK16">
            <v>45</v>
          </cell>
          <cell r="CM16">
            <v>9074990</v>
          </cell>
          <cell r="CX16">
            <v>45445</v>
          </cell>
          <cell r="CY16">
            <v>27224990</v>
          </cell>
        </row>
        <row r="17">
          <cell r="A17" t="str">
            <v>0015-2024</v>
          </cell>
          <cell r="B17" t="str">
            <v>17 17. Contrato de Prestación de Servicios</v>
          </cell>
          <cell r="C17" t="str">
            <v>CC</v>
          </cell>
          <cell r="D17">
            <v>1013591299</v>
          </cell>
          <cell r="F17">
            <v>8</v>
          </cell>
          <cell r="G17">
            <v>3</v>
          </cell>
          <cell r="H17" t="str">
            <v>LAURA JIMENA PICO FORERO</v>
          </cell>
          <cell r="I17" t="str">
            <v>CALLE 168 NO. 14 B 45 TO 2 AP 801</v>
          </cell>
          <cell r="J17" t="str">
            <v>laura.jimena.pico@gmail.com</v>
          </cell>
          <cell r="M17" t="str">
            <v>CO1.PCCNTR.5758632</v>
          </cell>
          <cell r="N17" t="str">
            <v>CPT-015-2024</v>
          </cell>
          <cell r="O17" t="str">
            <v>https://community.secop.gov.co/Public/Tendering/OpportunityDetail/Index?noticeUID=CO1.NTC.5455166&amp;isFromPublicArea=True&amp;isModal=False</v>
          </cell>
          <cell r="P17" t="str">
            <v>PROFESIONAL</v>
          </cell>
          <cell r="Q17" t="str">
            <v>ESPECIALIZACION UNIVERSITARIA</v>
          </cell>
          <cell r="R17" t="str">
            <v>FEMENINO</v>
          </cell>
          <cell r="T17" t="str">
            <v>CONTRATO DE PRESTACION DE SERVICIOS</v>
          </cell>
          <cell r="U17">
            <v>45308</v>
          </cell>
          <cell r="V17">
            <v>45309</v>
          </cell>
          <cell r="W17">
            <v>45399</v>
          </cell>
          <cell r="X17" t="str">
            <v>ANDREA PAOLA SANCHEZ GARCIA</v>
          </cell>
          <cell r="Y17" t="str">
            <v>SECRETARIA GENERAL</v>
          </cell>
          <cell r="Z17">
            <v>1082897124</v>
          </cell>
          <cell r="AA17">
            <v>3</v>
          </cell>
          <cell r="AB17">
            <v>8</v>
          </cell>
          <cell r="AC17" t="str">
            <v>SG-3 Proveer, de manera autónoma e independiente, sus servicios profesionales especializados a la Secretaría General para el asesoramiento en materia de regulación, vigilancia y control de los asuntos administrativos en razón a las funciones del área.</v>
          </cell>
          <cell r="AD17">
            <v>0</v>
          </cell>
          <cell r="AE17">
            <v>3</v>
          </cell>
          <cell r="AF17">
            <v>90</v>
          </cell>
          <cell r="AG17">
            <v>26400000</v>
          </cell>
          <cell r="AH17">
            <v>8800000</v>
          </cell>
          <cell r="AI17" t="str">
            <v>1. Revisar los oficios proyectados por las diferentes áreas de la entidad que deben ser suscritos en la Secretaría General y en la Gerencia General. 2. Revisar los oficios de respuesta a los requerimientos de la Comisión de Regulación de Comunicaciones (CRC). 3. Revisar las respuestas a las peticiones y proposiciones del Concejo de Bogotá. 4. Asesorar a la Secretaría General en todos aquellos aspectos relacionados con temas regulatorios, de vigilancia y control del sector. 5. Asesorar a la Secretaría General en las solicitudes de Planeación y la Oficina de Control Interno. 6. Revisar las respuestas a las peticiones de los entes de control nacionales y distritales. 7. Realizar las demás actividades que resulten necesarias y esenciales para el cumplimiento del objeto contractual.</v>
          </cell>
          <cell r="AJ17" t="str">
            <v>DIRECTA</v>
          </cell>
          <cell r="AK17" t="str">
            <v xml:space="preserve">NO REQUIERE </v>
          </cell>
          <cell r="AL17" t="str">
            <v>NO</v>
          </cell>
          <cell r="AM17" t="str">
            <v>SECRETARIA GENERAL</v>
          </cell>
          <cell r="AN17" t="str">
            <v>JAVIER ROLANDO DELGADO FLORES</v>
          </cell>
          <cell r="AO17" t="str">
            <v xml:space="preserve">462 / </v>
          </cell>
          <cell r="AP17" t="str">
            <v xml:space="preserve">42120202008 / </v>
          </cell>
          <cell r="AQ17" t="str">
            <v xml:space="preserve">Servicios prestados a las empresas
y servicios de producción / </v>
          </cell>
          <cell r="AR17" t="str">
            <v xml:space="preserve">480 / </v>
          </cell>
          <cell r="AS17">
            <v>462</v>
          </cell>
          <cell r="AT17">
            <v>42120202008</v>
          </cell>
          <cell r="AU17" t="str">
            <v>Servicios prestados a las empresas
y servicios de producción</v>
          </cell>
          <cell r="AV17" t="str">
            <v xml:space="preserve"> </v>
          </cell>
          <cell r="AW17">
            <v>480</v>
          </cell>
          <cell r="AX17">
            <v>45308</v>
          </cell>
          <cell r="AY17">
            <v>26400000</v>
          </cell>
          <cell r="BC17" t="str">
            <v xml:space="preserve"> </v>
          </cell>
          <cell r="CI17" t="str">
            <v>ADICION Y PRORROGA</v>
          </cell>
          <cell r="CJ17">
            <v>45399</v>
          </cell>
          <cell r="CK17">
            <v>30</v>
          </cell>
          <cell r="CM17">
            <v>8800000</v>
          </cell>
          <cell r="CX17">
            <v>45429</v>
          </cell>
          <cell r="CY17">
            <v>35200000</v>
          </cell>
        </row>
        <row r="18">
          <cell r="A18" t="str">
            <v>0016-2024</v>
          </cell>
          <cell r="B18" t="str">
            <v>17 17. Contrato de Prestación de Servicios</v>
          </cell>
          <cell r="C18" t="str">
            <v>CC</v>
          </cell>
          <cell r="D18">
            <v>1033801393</v>
          </cell>
          <cell r="F18">
            <v>8</v>
          </cell>
          <cell r="G18">
            <v>3</v>
          </cell>
          <cell r="H18" t="str">
            <v>ALVARO JOSE ANTONIO CUELLO PACHECO</v>
          </cell>
          <cell r="I18" t="str">
            <v>CL 52 B SUR 37 A 92</v>
          </cell>
          <cell r="J18" t="str">
            <v>alvarocuello97@gmail.com</v>
          </cell>
          <cell r="M18" t="str">
            <v>CO1.PCCNTR.5758923</v>
          </cell>
          <cell r="N18" t="str">
            <v>CPT-016-2024</v>
          </cell>
          <cell r="O18" t="str">
            <v>https://community.secop.gov.co/Public/Tendering/OpportunityDetail/Index?noticeUID=CO1.NTC.5463227&amp;isFromPublicArea=True&amp;isModal=False</v>
          </cell>
          <cell r="P18" t="str">
            <v>APOYO A LA GESTIÓN PROFESIONAL</v>
          </cell>
          <cell r="Q18" t="str">
            <v>TECNICA PROFESIONAL</v>
          </cell>
          <cell r="R18" t="str">
            <v xml:space="preserve">MASCULINO </v>
          </cell>
          <cell r="T18" t="str">
            <v>CONTRATO DE PRESTACION DE SERVICIOS</v>
          </cell>
          <cell r="U18">
            <v>45308</v>
          </cell>
          <cell r="V18">
            <v>45309</v>
          </cell>
          <cell r="W18">
            <v>45399</v>
          </cell>
          <cell r="X18" t="str">
            <v>JOSE MIGUEL AYALA DURAN</v>
          </cell>
          <cell r="Y18" t="str">
            <v>PROFESIONAL ESPECIALIZADO GRADO 3 DEL ÁREA TÉCNICA</v>
          </cell>
          <cell r="Z18">
            <v>74186482</v>
          </cell>
          <cell r="AA18">
            <v>4</v>
          </cell>
          <cell r="AB18">
            <v>7</v>
          </cell>
          <cell r="AC18" t="str">
            <v>DO-49 Proveer, de manera autónoma e independiente, los servicios de apoyo en las actividades propias del almacén técnico para el manejo y control de inventarios asignados al área técnica de Canal Capital. ALCANCE DEL OBJETO: N/A</v>
          </cell>
          <cell r="AD18">
            <v>0</v>
          </cell>
          <cell r="AE18">
            <v>3</v>
          </cell>
          <cell r="AF18">
            <v>90</v>
          </cell>
          <cell r="AG18">
            <v>9246396</v>
          </cell>
          <cell r="AH18">
            <v>3082132</v>
          </cell>
          <cell r="AI18" t="str">
            <v>1. Revisar y mantener actualizado el listado de inventario el cual debe reflejar fielmente la existencia de los elementos y/o equipos ubicados en el laboratorio y en el almacén del Área Técnica de Canal Capital. 2. Revisar, probar y entregar los elementos y/o equipos que hayan sido asignados previo requerimiento de las diferentes áreas de Canal Capital, verificando su correcto funcionamiento y su buen estado, así mismo, diligenciar los formatos asociados al proceso. En caso de presentarse alguna novedad debe ser reportada al supervisor mediante correo electrónico con evidencia fotográfica. 3. Revisar, probar y recibir los elementos y/o equipos que hayan sido asignados previo requerimiento de las diferentes áreas de Canal Capital verificando su correcto funcionamiento y su buen estado, así mismo, diligenciar los formatos asociados a este proceso. En caso de presentarse alguna novedad debe ser reportada al supervisor mediante correo electrónico con evidencia fotográfica. 4. Apoyar y participar en el levantamiento de inventarios físicos solicitados al Área Técnica por parte del área Administrativa de Canal Capital, de acuerdo con los procedimientos y normas establecidos por el Canal. 5. Organizar y archivar correctamente todos los formatos y/o formularios gestionados por el almacén del Área Técnica. 6. Proponer mejora continua a los formatos y/o formularios gestionados por el almacén del Área Técnica. 7. Cumplir con las actividades establecidas en la programación realizada por el Área técnica y las demás actividades requeridas por la supervisión con el fin de cumplir las obligaciones y el objeto contractual. 8. Realizar las demás actividades que resulten necesarias y esenciales para el cumplimiento del objeto contractual</v>
          </cell>
          <cell r="AJ18" t="str">
            <v>DIRECTA</v>
          </cell>
          <cell r="AK18" t="str">
            <v xml:space="preserve">NO REQUIERE </v>
          </cell>
          <cell r="AL18" t="str">
            <v>NO</v>
          </cell>
          <cell r="AM18" t="str">
            <v>DIRECTOR OPERATIVO</v>
          </cell>
          <cell r="AN18" t="str">
            <v>LEIDY JULIETH CARRANZA SUAREZ</v>
          </cell>
          <cell r="AO18" t="str">
            <v xml:space="preserve">477 / </v>
          </cell>
          <cell r="AP18" t="str">
            <v xml:space="preserve">42450209 / </v>
          </cell>
          <cell r="AQ18" t="str">
            <v xml:space="preserve">Servicios para la comunidad, sociales y personales / </v>
          </cell>
          <cell r="AR18" t="str">
            <v xml:space="preserve">479 / </v>
          </cell>
          <cell r="AS18">
            <v>477</v>
          </cell>
          <cell r="AT18">
            <v>42450209</v>
          </cell>
          <cell r="AU18" t="str">
            <v>Servicios para la comunidad, sociales y personales</v>
          </cell>
          <cell r="AV18" t="str">
            <v xml:space="preserve"> </v>
          </cell>
          <cell r="AW18">
            <v>479</v>
          </cell>
          <cell r="AX18">
            <v>45308</v>
          </cell>
          <cell r="AY18">
            <v>9246396</v>
          </cell>
          <cell r="BC18" t="str">
            <v xml:space="preserve"> </v>
          </cell>
          <cell r="CX18">
            <v>45399</v>
          </cell>
          <cell r="CY18">
            <v>9246396</v>
          </cell>
        </row>
        <row r="19">
          <cell r="A19" t="str">
            <v>0017-2024</v>
          </cell>
          <cell r="B19" t="str">
            <v>17 17. Contrato de Prestación de Servicios</v>
          </cell>
          <cell r="C19" t="str">
            <v>CC</v>
          </cell>
          <cell r="D19">
            <v>1020761216</v>
          </cell>
          <cell r="F19">
            <v>2</v>
          </cell>
          <cell r="G19">
            <v>9</v>
          </cell>
          <cell r="H19" t="str">
            <v>MONICA ROCIO LARGO MORALES</v>
          </cell>
          <cell r="I19" t="str">
            <v>KR 8 186 18 AP 108</v>
          </cell>
          <cell r="J19" t="str">
            <v>monyklm20@gmail.com</v>
          </cell>
          <cell r="M19" t="str">
            <v>CO1.PCCNTR.5765566</v>
          </cell>
          <cell r="N19" t="str">
            <v>CPT-017-2024</v>
          </cell>
          <cell r="O19" t="str">
            <v>https://community.secop.gov.co/Public/Tendering/OpportunityDetail/Index?noticeUID=CO1.NTC.5463227&amp;isFromPublicArea=True&amp;isModal=False</v>
          </cell>
          <cell r="P19" t="str">
            <v>APOYO A LA GESTIÓN PROFESIONAL</v>
          </cell>
          <cell r="Q19" t="str">
            <v>TECNOLOGICA</v>
          </cell>
          <cell r="R19" t="str">
            <v>FEMENINO</v>
          </cell>
          <cell r="T19" t="str">
            <v>CONTRATO DE PRESTACION DE SERVICIOS</v>
          </cell>
          <cell r="U19">
            <v>45309</v>
          </cell>
          <cell r="V19">
            <v>45310</v>
          </cell>
          <cell r="W19">
            <v>45400</v>
          </cell>
          <cell r="X19" t="str">
            <v>LUIS CARLOS URRUTIA PARRA</v>
          </cell>
          <cell r="Y19" t="str">
            <v>PROFESIONAL ESPECIALIZADO GRADO 03 DE PROGRAMACIÓN</v>
          </cell>
          <cell r="Z19">
            <v>79555310</v>
          </cell>
          <cell r="AA19">
            <v>8</v>
          </cell>
          <cell r="AB19">
            <v>3</v>
          </cell>
          <cell r="AC19" t="str">
            <v>DO-51 Proveer, de manera autónoma e independiente, sus servicios para llevar a cabo la implementación del sistema de acceso closed caption o subtitulación para la programación de los canales Capital y eureka. ALCANCE DEL OBJETO: Cuando aplique o N/A</v>
          </cell>
          <cell r="AD19">
            <v>0</v>
          </cell>
          <cell r="AE19">
            <v>3</v>
          </cell>
          <cell r="AF19">
            <v>90</v>
          </cell>
          <cell r="AG19">
            <v>7943790</v>
          </cell>
          <cell r="AH19">
            <v>2647930</v>
          </cell>
          <cell r="AI19" t="str">
            <v>1. Apoyar la implementación como operadora del sistema closed caption en las modalidades directo, pregrabado o embebido para la programación de los canales eureka y Capital. 2. Validar en los documentos ASRUN (que consignan con exactitud los contenidos emitidos por un canal) y la emisión de los canales eureka y Capital que se haya incluido el método de inserción y codificación de closed caption (en vivo, transcripción, software automático o por reconocimiento de voz). 3. Hacer entrega de la relación de closed caption en los formatos y soportes requeridos como insumo para el informe de cuota de pantalla que se remite trimestralmente a la Comisión de Regulación de Comunicaciones (CRC). 4. Apoyar al Área de Programación en el cumplimiento de la normatividad vigente con la que se reglamenta la implementación de los sistemas de acceso en los contenidos transmitidos a través del servicio público de televisión de Canal Capital, para garantizar el acceso de las personas con discapacidad auditiva a través del sistema closed caption. 5. Utilizar para su actividad únicamente el software con la licencia autorizada por Canal Capital. 6. Implementar el sistema closed caption en la transmisión y producción de contenidos audiovisuales en cualquier plataforma tecnológica, lo que incluye televisión abierta, cerrada e internet, de acuerdo con las necesidades de Canal Capital. 7. Realizar las demás actividades que resulten necesarias y esenciales para el cumplimiento del objeto contractual.</v>
          </cell>
          <cell r="AJ19" t="str">
            <v>DIRECTA</v>
          </cell>
          <cell r="AK19" t="str">
            <v xml:space="preserve">NO REQUIERE </v>
          </cell>
          <cell r="AL19" t="str">
            <v>NO</v>
          </cell>
          <cell r="AM19" t="str">
            <v>DIRECTOR OPERATIVO</v>
          </cell>
          <cell r="AN19" t="str">
            <v>JAVIER ROLANDO DELGADO FLORES</v>
          </cell>
          <cell r="AO19" t="str">
            <v xml:space="preserve">479 / </v>
          </cell>
          <cell r="AP19" t="str">
            <v xml:space="preserve">42450209 / </v>
          </cell>
          <cell r="AQ19" t="str">
            <v xml:space="preserve">Servicios para la comunidad, sociales y personales / </v>
          </cell>
          <cell r="AR19" t="str">
            <v xml:space="preserve">497 / </v>
          </cell>
          <cell r="AS19">
            <v>479</v>
          </cell>
          <cell r="AT19">
            <v>42450209</v>
          </cell>
          <cell r="AU19" t="str">
            <v>Servicios para la comunidad, sociales y personales</v>
          </cell>
          <cell r="AV19" t="str">
            <v xml:space="preserve"> </v>
          </cell>
          <cell r="AW19">
            <v>497</v>
          </cell>
          <cell r="AX19">
            <v>45310</v>
          </cell>
          <cell r="AY19">
            <v>7943790</v>
          </cell>
          <cell r="BC19" t="str">
            <v xml:space="preserve"> </v>
          </cell>
          <cell r="CX19">
            <v>45400</v>
          </cell>
          <cell r="CY19">
            <v>7943790</v>
          </cell>
        </row>
        <row r="20">
          <cell r="A20" t="str">
            <v>0018-2024</v>
          </cell>
          <cell r="B20" t="str">
            <v>17 17. Contrato de Prestación de Servicios</v>
          </cell>
          <cell r="C20" t="str">
            <v>CC</v>
          </cell>
          <cell r="D20">
            <v>53061064</v>
          </cell>
          <cell r="F20">
            <v>5</v>
          </cell>
          <cell r="G20">
            <v>6</v>
          </cell>
          <cell r="H20" t="str">
            <v>NATALIA PAOLA PORRAS CIFUENTES</v>
          </cell>
          <cell r="I20" t="str">
            <v>KR 109 B 139 86</v>
          </cell>
          <cell r="J20" t="str">
            <v>nathuska83@gmail.com</v>
          </cell>
          <cell r="M20" t="str">
            <v>CO1.PCCNTR.5765686</v>
          </cell>
          <cell r="N20" t="str">
            <v>CPT-018-2024</v>
          </cell>
          <cell r="O20" t="str">
            <v>https://community.secop.gov.co/Public/Tendering/OpportunityDetail/Index?noticeUID=CO1.NTC.5463271&amp;isFromPublicArea=True&amp;isModal=False</v>
          </cell>
          <cell r="P20" t="str">
            <v>ASESORIA</v>
          </cell>
          <cell r="Q20" t="str">
            <v>ESPECIALIZACION UNIVERSITARIA</v>
          </cell>
          <cell r="R20" t="str">
            <v>FEMENINO</v>
          </cell>
          <cell r="T20" t="str">
            <v>CONTRATO DE PRESTACION DE SERVICIOS</v>
          </cell>
          <cell r="U20">
            <v>45309</v>
          </cell>
          <cell r="V20">
            <v>45310</v>
          </cell>
          <cell r="W20">
            <v>45400</v>
          </cell>
          <cell r="X20" t="str">
            <v>URIEL DE JESUS BAYONA CHONA</v>
          </cell>
          <cell r="Y20" t="str">
            <v>SUBDIRECTOR ADMINISTRATIVO</v>
          </cell>
          <cell r="Z20">
            <v>13364379</v>
          </cell>
          <cell r="AA20">
            <v>5</v>
          </cell>
          <cell r="AB20">
            <v>6</v>
          </cell>
          <cell r="AC20" t="str">
            <v>SA-10 Proveer de manera autónoma e independiente, sus servicios profesionales especializados para llevar a cabo la asesoría para el soporte, desarrollo y seguimiento de todas las actividades requeridas por parte de la Subdirección Administrativa en el desarrollo y seguimiento de las metas establecidas para dicha dependencia.</v>
          </cell>
          <cell r="AD20">
            <v>0</v>
          </cell>
          <cell r="AE20">
            <v>3</v>
          </cell>
          <cell r="AF20">
            <v>90</v>
          </cell>
          <cell r="AG20">
            <v>24255000</v>
          </cell>
          <cell r="AH20">
            <v>8085000</v>
          </cell>
          <cell r="AI20" t="str">
            <v>1. Realizar las gestiones y actividades necesarias para llevar a cabo las actuaciones jurídicas que se asignen para su conocimiento y seguimiento. 2. Asesorar a la Subdirección Administrativa en asuntos de planeación estratégica. 3. Realizar seguimiento al Plan de Acción Institucional (PAI) de las áreas de la Subdirección administrativa. 4. Realizar seguimiento a los diferentes planes y actividades de las áreas que conforman la Subdirección Administrativa, y que se ejecutan en el marco del relacionamiento con las dependencias de planeación y control interno de la entidad, así como con los entes de control. 5. Apoyar jurídicamente en la proyección y/o revisión de las respuestas a las PQRS, requerimientos y solicitudes de información que sean de competencia de la Subdirección Administrativa. 6. Consolidar estadísticas e información del área, atendiendo a los lineamientos y términos previstos por la Subdirección. 7. Apoyar en el suministro de información y documentación que requiera el supervisor del contrato, con el fin de atender los diferentes requerimientos realizados a la Subdirección Administrativa por parte de los organismos de control y demás entidades del sector público. 8. Apoyar en la estructuración y el seguimiento al proyecto para la conservación y preservación del
patrimonio audiovisual.
9. Emitir los conceptos jurídicos que le sean solicitados dentro de los términos de Ley.
10. Proyectar y/o revisar los actos administrativos que le sean requeridos por el supervisor del
contrato.
11. Participar por directriz del supervisor del contrato, en los comités, mesas de trabajo y reuniones
requeridos para atender aquellos actos o asuntos de la Subdirección Administrativa.
12. Apoyar en la elaboración y revisión de los informes que sean de competencia de la Subdirección
Administrativa y que le sean asignados.
13. Realizar las demás actividades que resulten necesarias y esenciales para el cumplimiento del
objeto contractual.</v>
          </cell>
          <cell r="AJ20" t="str">
            <v>DIRECTA</v>
          </cell>
          <cell r="AK20" t="str">
            <v xml:space="preserve">NO REQUIERE </v>
          </cell>
          <cell r="AL20" t="str">
            <v xml:space="preserve">NO </v>
          </cell>
          <cell r="AM20" t="str">
            <v>SECRETARIA GENERAL</v>
          </cell>
          <cell r="AN20" t="str">
            <v>NATHALY ACOSTA DIAZ</v>
          </cell>
          <cell r="AO20" t="str">
            <v xml:space="preserve">483 / </v>
          </cell>
          <cell r="AP20" t="str">
            <v xml:space="preserve">42120202008 / </v>
          </cell>
          <cell r="AQ20" t="str">
            <v xml:space="preserve">Servicios prestados a las empresas
y servicios de producción / </v>
          </cell>
          <cell r="AR20" t="str">
            <v xml:space="preserve">496 / </v>
          </cell>
          <cell r="AS20">
            <v>483</v>
          </cell>
          <cell r="AT20">
            <v>42120202008</v>
          </cell>
          <cell r="AU20" t="str">
            <v>Servicios prestados a las empresas
y servicios de producción</v>
          </cell>
          <cell r="AV20" t="str">
            <v xml:space="preserve"> </v>
          </cell>
          <cell r="AW20">
            <v>496</v>
          </cell>
          <cell r="AX20">
            <v>45310</v>
          </cell>
          <cell r="AY20">
            <v>24255000</v>
          </cell>
          <cell r="BC20" t="str">
            <v xml:space="preserve"> </v>
          </cell>
          <cell r="CI20" t="str">
            <v>ADICION Y PRORROGA</v>
          </cell>
          <cell r="CJ20">
            <v>45400</v>
          </cell>
          <cell r="CK20">
            <v>30</v>
          </cell>
          <cell r="CM20">
            <v>8085000</v>
          </cell>
          <cell r="CS20" t="str">
            <v>ADICION 2 Y PRORROGA 2</v>
          </cell>
          <cell r="CT20">
            <v>45430</v>
          </cell>
          <cell r="CU20">
            <v>15</v>
          </cell>
          <cell r="CW20">
            <v>4042500</v>
          </cell>
          <cell r="CX20">
            <v>45430</v>
          </cell>
          <cell r="CY20">
            <v>36382500</v>
          </cell>
        </row>
        <row r="21">
          <cell r="A21" t="str">
            <v>0019-2024</v>
          </cell>
          <cell r="B21" t="str">
            <v>17 17. Contrato de Prestación de Servicios</v>
          </cell>
          <cell r="C21" t="str">
            <v>CC</v>
          </cell>
          <cell r="D21">
            <v>1019019846</v>
          </cell>
          <cell r="F21">
            <v>8</v>
          </cell>
          <cell r="G21">
            <v>3</v>
          </cell>
          <cell r="H21" t="str">
            <v>CHRISTIAN STEVEN ALDANA HERRERA</v>
          </cell>
          <cell r="I21" t="str">
            <v>KR 102 69 81</v>
          </cell>
          <cell r="J21" t="str">
            <v>aldanachristian.audiovisual@gmail.com</v>
          </cell>
          <cell r="M21" t="str">
            <v>CO1.PCCNTR.5765907</v>
          </cell>
          <cell r="N21" t="str">
            <v>CPT-019-2024</v>
          </cell>
          <cell r="O21" t="str">
            <v>https://community.secop.gov.co/Public/Tendering/OpportunityDetail/Index?noticeUID=CO1.NTC.5463098&amp;isFromPublicArea=True&amp;isModal=False</v>
          </cell>
          <cell r="P21" t="str">
            <v xml:space="preserve">PROFESIONAL </v>
          </cell>
          <cell r="Q21" t="str">
            <v>UNIVERSITARIO</v>
          </cell>
          <cell r="R21" t="str">
            <v xml:space="preserve">MASCULINO </v>
          </cell>
          <cell r="T21" t="str">
            <v>CONTRATO DE PRESTACION DE SERVICIOS</v>
          </cell>
          <cell r="U21">
            <v>45309</v>
          </cell>
          <cell r="V21">
            <v>45310</v>
          </cell>
          <cell r="W21">
            <v>45400</v>
          </cell>
          <cell r="X21" t="str">
            <v>LUIS CARLOS URRUTIA PARRA</v>
          </cell>
          <cell r="Y21" t="str">
            <v>PROFESIONAL ESPECIALIZADO GRADO 03 DE PROGRAMACIÓN</v>
          </cell>
          <cell r="Z21">
            <v>79555310</v>
          </cell>
          <cell r="AA21">
            <v>8</v>
          </cell>
          <cell r="AB21">
            <v>3</v>
          </cell>
          <cell r="AC21" t="str">
            <v>DO-48 Proveer, de manera autónoma e independiente, sus servicios para llevar a cabo el apoyo al área de Tráfico y Archivo Audiovisual de Canal Capital.</v>
          </cell>
          <cell r="AD21">
            <v>0</v>
          </cell>
          <cell r="AE21">
            <v>3</v>
          </cell>
          <cell r="AF21">
            <v>90</v>
          </cell>
          <cell r="AG21">
            <v>7943790</v>
          </cell>
          <cell r="AH21">
            <v>2647930</v>
          </cell>
          <cell r="AI21" t="str">
            <v xml:space="preserve">1. Apoyar la ingesta del material
audiovisual de los programas que se notifican mediante las parrillas semanales de programación de los
canales Eeureka y Capital, así como del material que será utilizado dentro del contenido de los programas
que produce Capital. 2. Revisar que el material entregado para ingesta siempre esté en buen estado,
disponible y en custodia segura en el archivo de Capital. 3. Realizar y catalogar los reeles del material
audiovisual en bruto. 4. Archivar el material audiovisual en bruto, proveído por el área de Producción del
Canal. 5. Realizar la catalogación del contenido audiovisual de las notas limpias de los programas
producidos por el Canal de manera ordenada y clasificada, a fin de optimizar el recurso de
almacenamiento. 6. Verificar el cumplimiento de los estándares técnicos de audio y video de los
elementos que componen la programación. 7. Verificar que los contenidos de cada programa sean
adecuados para el horario en que están programados y reportar cuándo no lo son -por uso de marcas,
lenguaje inadecuado o imágenes de violencia, sexo, consumo de cigarrillo, alcohol o sustancias
psociactivas-, para que el profesional especializado de programación defina los ajustes que resulten
necesarios. 8. Apoyar el alistamiento de la programación diaria de las parrillas de Eeureka y Capital
teniendo en cuenta la duración y segmentación de los programas pregrabados, los horarios de emisión
de los mensajes y espacios institucionales, códigos cívicos, planes de autopromoción, transmisiones en
directo y demás compromisos de emisión de contenidos. 9. Realizar el control y vigilancia de los tiempos
establecidos para la duración de autopromociones, comerciales, cápsulas y programas del Capital y
externos. 10. Brindar apoyo en Tráfico en lo que respecta a la descarga, revisión y conversión de
comerciales institucionales, partidos políticos y demás piezas audiovisuales institucionales remitidas al
canal vía correo electrónico. 11. Entregar diariamente al máster de emisión, mediante formato de revisión de control de Calidad MDCC-FT-071, los programas, piezas promocionales y códigos cívicos que
figuren en parrilla. 12. Apoyar la actualización del cuadro de calidad diaria Formato MDCC-FT-071 y
demás formatos que contribuyan a mantener la organización del área. 13. Diligenciar los formatos que
correspondan, según lo dispuesto por el área de programación y que figuren dentro del Sistema
Integrado de Gestión de la entidad. 14. Verificar dentro de las parrillas de programación de los dos
canales los programas que deben incluir el sistema de closed caption y Lengua de Señas Colombiana,
para ser registrado en el formato de continuidad. 15. Comunicar mediante correo electrónico a las
personas que realizan el playlist y al máster de emisión las novedades que se presenten en la continuidad
diaria. 16. Verificar el sistema de grabación de emisión de la programación diaria y su debido
almacenamiento. 17. Reportar oportunamente las novedades que se presenten durante la emisión diaria
al área Técnica. 18. Atender las solicitudes de copias para usuarios internos y externos.
</v>
          </cell>
          <cell r="AJ21" t="str">
            <v>DIRECTA</v>
          </cell>
          <cell r="AK21" t="str">
            <v xml:space="preserve">NO REQUIERE </v>
          </cell>
          <cell r="AL21" t="str">
            <v>NO</v>
          </cell>
          <cell r="AM21" t="str">
            <v>DIRECTOR OPERATIVO</v>
          </cell>
          <cell r="AN21" t="str">
            <v>CAMILO ANDRES PORRAS GALINDO</v>
          </cell>
          <cell r="AO21" t="str">
            <v xml:space="preserve">476 / </v>
          </cell>
          <cell r="AP21" t="str">
            <v xml:space="preserve">42450209 / </v>
          </cell>
          <cell r="AQ21" t="str">
            <v xml:space="preserve">Servicios para la comunidad, sociales y personales / </v>
          </cell>
          <cell r="AR21" t="str">
            <v xml:space="preserve">494 / </v>
          </cell>
          <cell r="AS21">
            <v>476</v>
          </cell>
          <cell r="AT21">
            <v>42450209</v>
          </cell>
          <cell r="AU21" t="str">
            <v>Servicios para la comunidad, sociales y personales</v>
          </cell>
          <cell r="AV21" t="str">
            <v xml:space="preserve"> </v>
          </cell>
          <cell r="AW21">
            <v>494</v>
          </cell>
          <cell r="AX21">
            <v>45309</v>
          </cell>
          <cell r="AY21">
            <v>7943790</v>
          </cell>
          <cell r="BC21" t="str">
            <v xml:space="preserve"> </v>
          </cell>
          <cell r="CX21">
            <v>45400</v>
          </cell>
          <cell r="CY21">
            <v>7943790</v>
          </cell>
        </row>
        <row r="22">
          <cell r="A22" t="str">
            <v>0020-2024</v>
          </cell>
          <cell r="B22" t="str">
            <v>17 17. Contrato de Prestación de Servicios</v>
          </cell>
          <cell r="C22" t="str">
            <v>CC</v>
          </cell>
          <cell r="D22">
            <v>30204678</v>
          </cell>
          <cell r="F22">
            <v>9</v>
          </cell>
          <cell r="G22">
            <v>2</v>
          </cell>
          <cell r="H22" t="str">
            <v>YANET ARDILA QUIROGA</v>
          </cell>
          <cell r="I22" t="str">
            <v>CL 2 91 11</v>
          </cell>
          <cell r="J22" t="str">
            <v>yanarqui@gmail.com</v>
          </cell>
          <cell r="M22" t="str">
            <v>CO1.PCCNTR.5766518</v>
          </cell>
          <cell r="N22" t="str">
            <v>CPT-020-2024</v>
          </cell>
          <cell r="O22" t="str">
            <v>https://community.secop.gov.co/Public/Tendering/OpportunityDetail/Index?noticeUID=CO1.NTC.5463673&amp;isFromPublicArea=True&amp;isModal=False</v>
          </cell>
          <cell r="P22" t="str">
            <v>APOYO A LA GESTIÓN PROFESIONAL</v>
          </cell>
          <cell r="Q22" t="str">
            <v>EDUCACIÓN MEDIA (HASTA GRADO ONCE APROBADO)</v>
          </cell>
          <cell r="R22" t="str">
            <v>FEMENINO</v>
          </cell>
          <cell r="T22" t="str">
            <v>CONTRATO DE PRESTACION DE SERVICIOS</v>
          </cell>
          <cell r="U22">
            <v>45309</v>
          </cell>
          <cell r="V22">
            <v>45310</v>
          </cell>
          <cell r="W22">
            <v>45400</v>
          </cell>
          <cell r="X22" t="str">
            <v>LUIS CARLOS URRUTIA PARRA</v>
          </cell>
          <cell r="Y22" t="str">
            <v>PROFESIONAL ESPECIALIZADO GRADO 03 DE PROGRAMACIÓN</v>
          </cell>
          <cell r="Z22">
            <v>79555310</v>
          </cell>
          <cell r="AA22">
            <v>8</v>
          </cell>
          <cell r="AB22">
            <v>3</v>
          </cell>
          <cell r="AC22" t="str">
            <v>DO- 52 Proveer, de manera autónoma e independiente, sus servicios para llevar a cabo la implementación del sistema de acceso closed caption o subtitulación para la programación de los canales Capital y eureka. ALCANCE DEL OBJETO: N/A</v>
          </cell>
          <cell r="AD22">
            <v>0</v>
          </cell>
          <cell r="AE22">
            <v>3</v>
          </cell>
          <cell r="AF22">
            <v>90</v>
          </cell>
          <cell r="AG22">
            <v>7943790</v>
          </cell>
          <cell r="AH22">
            <v>2647930</v>
          </cell>
          <cell r="AI22" t="str">
            <v>1. Apoyar la implementación como operadora del sistema closed caption en las modalidades directo, pregrabado o embebido para la programación de los canales eureka y Capital. 2. Validar en los documentos ASRUN (que consignan con exactitud los contenidos emitidos por un canal) y la emisión de los canales eureka y Capital que se haya incluido el método de inserción y codificación de closed caption (en vivo, transcripción, software automático o por reconocimiento de voz). 3. Hacer entrega de la relación de closed caption en los formatos y soportes requeridos como insumo para el informe de cuota de pantalla que se remite trimestralmente a la Comisión de Regulación de Comunicaciones (CRC). 4. Apoyar al Área de Programación en el cumplimiento de la normatividad vigente con la que se reglamenta la implementación de los sistemas de acceso en los contenidos transmitidos a través del servicio público de televisión de Canal Capital, para garantizar el acceso de las personas con discapacidad auditiva a través del sistema closed caption. 5. Utilizar para su actividad únicamente el software con la licencia autorizada por Canal Capital. 6. Implementar el sistema closed caption en la transmisión y producción de contenidos audiovisuales en cualquier plataforma tecnológica, lo que incluye televisión abierta, cerrada e internet, de acuerdo con las necesidades de Canal Capital. 7. Realizar las demás actividades que resulten necesarias y esenciales para el cumplimiento del objeto contractual.</v>
          </cell>
          <cell r="AJ22" t="str">
            <v>DIRECTA</v>
          </cell>
          <cell r="AK22" t="str">
            <v xml:space="preserve">NO REQUIERE </v>
          </cell>
          <cell r="AL22" t="str">
            <v>NO</v>
          </cell>
          <cell r="AM22" t="str">
            <v>DIRECTOR OPERATIVO</v>
          </cell>
          <cell r="AN22" t="str">
            <v>LEIDY JULIETH CARRANZA SUAREZ</v>
          </cell>
          <cell r="AO22" t="str">
            <v xml:space="preserve">480 / </v>
          </cell>
          <cell r="AP22" t="str">
            <v xml:space="preserve">42450209 / </v>
          </cell>
          <cell r="AQ22" t="str">
            <v xml:space="preserve">Servicios para la comunidad, sociales y personales / </v>
          </cell>
          <cell r="AR22" t="str">
            <v xml:space="preserve">492 / </v>
          </cell>
          <cell r="AS22">
            <v>480</v>
          </cell>
          <cell r="AT22">
            <v>42450209</v>
          </cell>
          <cell r="AU22" t="str">
            <v>Servicios para la comunidad, sociales y personales</v>
          </cell>
          <cell r="AV22" t="str">
            <v xml:space="preserve"> </v>
          </cell>
          <cell r="AW22">
            <v>492</v>
          </cell>
          <cell r="AX22">
            <v>45309</v>
          </cell>
          <cell r="AY22">
            <v>7943790</v>
          </cell>
          <cell r="BC22" t="str">
            <v xml:space="preserve"> </v>
          </cell>
          <cell r="CX22">
            <v>45400</v>
          </cell>
          <cell r="CY22">
            <v>7943790</v>
          </cell>
        </row>
        <row r="23">
          <cell r="A23" t="str">
            <v>0021-2024</v>
          </cell>
          <cell r="B23" t="str">
            <v>17 17. Contrato de Prestación de Servicios</v>
          </cell>
          <cell r="C23" t="str">
            <v>CC</v>
          </cell>
          <cell r="D23">
            <v>1022370815</v>
          </cell>
          <cell r="F23">
            <v>3</v>
          </cell>
          <cell r="G23">
            <v>8</v>
          </cell>
          <cell r="H23" t="str">
            <v>MABBY NATHALIA TORRES HERNANDEZ</v>
          </cell>
          <cell r="I23" t="str">
            <v>AV CL 45 A SUR # 48 - 83 P2 BRR VENECIA</v>
          </cell>
          <cell r="J23" t="str">
            <v>mabbytorresh@gmail.com</v>
          </cell>
          <cell r="M23" t="str">
            <v>CO1.PCCNTR.5765864</v>
          </cell>
          <cell r="N23" t="str">
            <v>CPT-021-2024</v>
          </cell>
          <cell r="O23" t="str">
            <v>https://community.secop.gov.co/Public/Tendering/OpportunityDetail/Index?noticeUID=CO1.NTC.5463838&amp;isFromPublicArea=True&amp;isModal=False</v>
          </cell>
          <cell r="P23" t="str">
            <v xml:space="preserve">PROFESIONAL </v>
          </cell>
          <cell r="Q23" t="str">
            <v>UNIVERSITARIO</v>
          </cell>
          <cell r="R23" t="str">
            <v>FEMENINO</v>
          </cell>
          <cell r="T23" t="str">
            <v>CONTRATO DE PRESTACION DE SERVICIOS</v>
          </cell>
          <cell r="U23">
            <v>45309</v>
          </cell>
          <cell r="V23">
            <v>45310</v>
          </cell>
          <cell r="W23">
            <v>45369</v>
          </cell>
          <cell r="X23" t="str">
            <v>LUIS CARLOS URRUTIA PARRA</v>
          </cell>
          <cell r="Y23" t="str">
            <v>PROFESIONAL ESPECIALIZADO GRADO 03 DE PROGRAMACIÓN</v>
          </cell>
          <cell r="Z23">
            <v>79555310</v>
          </cell>
          <cell r="AA23">
            <v>8</v>
          </cell>
          <cell r="AB23">
            <v>3</v>
          </cell>
          <cell r="AC23" t="str">
            <v>DO-54 Proveer, de manera autónoma e independiente, los servicios requeridos para realizar el diseño gráfico para las plataformas digitales de Canal Capital.</v>
          </cell>
          <cell r="AD23">
            <v>0</v>
          </cell>
          <cell r="AE23">
            <v>2</v>
          </cell>
          <cell r="AF23">
            <v>60</v>
          </cell>
          <cell r="AG23">
            <v>10447290</v>
          </cell>
          <cell r="AH23">
            <v>5223645</v>
          </cell>
          <cell r="AI23" t="str">
            <v>1. Realizar la conceptualización y producción gráfica para las diferentes pantallas del sistema de comunicación pública y productos transmedia que se planeen para la promoción y circulación de contenidos de Capital. 2. Desarrollar formatos innovadores que fortalezcan la línea visual de los contenidos de Capital, que aporten a la construcción de historias en plataformas digitales. 3. Realizar las infografías explicativas requeridas en el marco de los proyectos que adelante la entidad en plataformas digitales. 4. Diseñar piezas gráficas para campañas, comunicados de uso interno y externo de Capital, que fortalezcan la promoción de expectativa y sostenimiento de las series y programas de Capital. 5. Diseñar material gráfico para implementar en piezas de mercadeo y en todo tipo de recursos físicos de Capital. 6. Diseñar presentaciones y piezas gráficas en el marco del objeto del contrato. 7. Apoyar en la realización y conceptualización de paquetes gráficos para transmisiones y producciones de Capital en sus diferentes pantallas. 8. Apoyar en la conceptualización de diseño web para nuevos productos en la página web y redes sociales de Capital. 9. Ejecutar las obligaciones del contrato, en el marco de la generación, producción y transmisión de los contenidos televisivos y audiovisuales en cualquier plataforma tecnológica, de acuerdo con las necesidades del Canal. 10. Realizar las demás actividades que resulten necesarias y esenciales para el cumplimiento del objeto contractual</v>
          </cell>
          <cell r="AJ23" t="str">
            <v>DIRECTA</v>
          </cell>
          <cell r="AK23" t="str">
            <v xml:space="preserve">NO REQUIERE </v>
          </cell>
          <cell r="AL23" t="str">
            <v>NO</v>
          </cell>
          <cell r="AM23" t="str">
            <v>DIRECTOR OPERATIVO</v>
          </cell>
          <cell r="AN23" t="str">
            <v>CAMILO ANDRES PORRAS GALINDO</v>
          </cell>
          <cell r="AO23" t="str">
            <v xml:space="preserve">517 / </v>
          </cell>
          <cell r="AP23" t="str">
            <v xml:space="preserve">42450209 / </v>
          </cell>
          <cell r="AQ23" t="str">
            <v xml:space="preserve">Servicios para la comunidad, sociales y personales / </v>
          </cell>
          <cell r="AR23" t="str">
            <v xml:space="preserve">493 / </v>
          </cell>
          <cell r="AS23">
            <v>517</v>
          </cell>
          <cell r="AT23">
            <v>42450209</v>
          </cell>
          <cell r="AU23" t="str">
            <v>Servicios para la comunidad, sociales y personales</v>
          </cell>
          <cell r="AV23" t="str">
            <v xml:space="preserve"> </v>
          </cell>
          <cell r="AW23">
            <v>493</v>
          </cell>
          <cell r="AX23">
            <v>45309</v>
          </cell>
          <cell r="AY23">
            <v>10447290</v>
          </cell>
          <cell r="BC23" t="str">
            <v xml:space="preserve"> </v>
          </cell>
          <cell r="CX23">
            <v>45369</v>
          </cell>
          <cell r="CY23">
            <v>10447290</v>
          </cell>
        </row>
        <row r="24">
          <cell r="A24" t="str">
            <v>0022-2024</v>
          </cell>
          <cell r="B24" t="str">
            <v>17 17. Contrato de Prestación de Servicios</v>
          </cell>
          <cell r="C24" t="str">
            <v>CC</v>
          </cell>
          <cell r="D24">
            <v>38141462</v>
          </cell>
          <cell r="F24">
            <v>2</v>
          </cell>
          <cell r="G24">
            <v>9</v>
          </cell>
          <cell r="H24" t="str">
            <v>YICETH PAOLA PEÑALOZA CALDERON</v>
          </cell>
          <cell r="I24" t="str">
            <v>CARRERA 48 #165-46</v>
          </cell>
          <cell r="J24" t="str">
            <v>yicethpaola@gmail.com</v>
          </cell>
          <cell r="M24" t="str">
            <v>CO1.PCCNTR.5770979</v>
          </cell>
          <cell r="N24" t="str">
            <v>CPT-022-2024</v>
          </cell>
          <cell r="O24" t="str">
            <v>https://community.secop.gov.co/Public/Tendering/OpportunityDetail/Index?noticeUID=CO1.NTC.5468144&amp;isFromPublicArea=True&amp;isModal=False</v>
          </cell>
          <cell r="P24" t="str">
            <v>PROFESIONAL</v>
          </cell>
          <cell r="Q24" t="str">
            <v>ESPECIALIZACION UNIVERSITARIA</v>
          </cell>
          <cell r="R24" t="str">
            <v>FEMENINO</v>
          </cell>
          <cell r="T24" t="str">
            <v>CONTRATO DE PRESTACION DE SERVICIOS</v>
          </cell>
          <cell r="U24">
            <v>45310</v>
          </cell>
          <cell r="V24">
            <v>45310</v>
          </cell>
          <cell r="W24">
            <v>45400</v>
          </cell>
          <cell r="X24" t="str">
            <v>ANDREA PAOLA SANCHEZ GARCIA</v>
          </cell>
          <cell r="Y24" t="str">
            <v>SECRETARIA GENERAL</v>
          </cell>
          <cell r="Z24">
            <v>1082897124</v>
          </cell>
          <cell r="AA24">
            <v>3</v>
          </cell>
          <cell r="AB24">
            <v>8</v>
          </cell>
          <cell r="AC24" t="str">
            <v>SG-5 Proveer, de manera autónoma e independiente, sus servicios profesionales para apoyar los procesos de planeación de la Secretaría General, así como la construcción, implementación, ejecución y seguimiento de los planes de mejoramiento que surjan con ocasión de las diferentes auditorías que se realicen a las políticas y planes de la Secretaría General, o en las que tenga injerencia.</v>
          </cell>
          <cell r="AD24">
            <v>0</v>
          </cell>
          <cell r="AE24">
            <v>3</v>
          </cell>
          <cell r="AF24">
            <v>90</v>
          </cell>
          <cell r="AG24">
            <v>9900000</v>
          </cell>
          <cell r="AH24">
            <v>3300000</v>
          </cell>
          <cell r="AI24" t="str">
            <v>1. Apoyar a la Secretaría General en la evolución de organigramas y flujos de trabajo de acuerdo a los requerimientos del área de planeación, oficina de Control Interno y entes de control. 2. Gestionar y consolidar informes que sean requeridos a la Secretaría General relacionados con auditorías de la oficina de Control Interno, Planeación Distrital, entes de control, entre otras. 3. Garantizar la gestión y presentación oportuna de reportes de la Secretaría General relacionados con planes de mejoramiento que se requieran. 4. Actualizar o diseñar procedimientos y procesos de acuerdo a las necesidades de la Secretaría General y que deban ser registrados oficialmente ante el área de Planeación de la entidad. 5. Apoyar en el diseño y presentación de reportes de indicadores de gestión de la Secretaría General ante áreas internas de Canal Capital o entes de control externos. 6. Proyectar respuestas a los informes de auditoría generados a la Secretaría General en desarrollo de sus funciones, por el área de planeación, oficina de Control Interno o entes de control. 7. Realizar seguimiento de los planes de mejoramiento que surjan con ocasión de las diferentes auditorías que se realicen a las políticas y planes de la Secretaría General. 8. Realizar las demás actividades que resulten necesarias y esenciales para el cumplimiento del objeto contractual.</v>
          </cell>
          <cell r="AJ24" t="str">
            <v>DIRECTA</v>
          </cell>
          <cell r="AK24" t="str">
            <v xml:space="preserve">NO REQUIERE </v>
          </cell>
          <cell r="AL24" t="str">
            <v>NO</v>
          </cell>
          <cell r="AM24" t="str">
            <v>SECRETARIA GENERAL</v>
          </cell>
          <cell r="AN24" t="str">
            <v>EDWIN SÁNCHEZ PORRAS</v>
          </cell>
          <cell r="AO24" t="str">
            <v xml:space="preserve">464 / </v>
          </cell>
          <cell r="AP24" t="str">
            <v xml:space="preserve">42120202008 / </v>
          </cell>
          <cell r="AQ24" t="str">
            <v xml:space="preserve">Servicios prestados a las empresas
y servicios de producción / </v>
          </cell>
          <cell r="AR24" t="str">
            <v xml:space="preserve">501 / </v>
          </cell>
          <cell r="AS24">
            <v>464</v>
          </cell>
          <cell r="AT24">
            <v>42120202008</v>
          </cell>
          <cell r="AU24" t="str">
            <v>Servicios prestados a las empresas
y servicios de producción</v>
          </cell>
          <cell r="AV24" t="str">
            <v xml:space="preserve"> </v>
          </cell>
          <cell r="AW24">
            <v>501</v>
          </cell>
          <cell r="AX24">
            <v>45310</v>
          </cell>
          <cell r="AY24">
            <v>9900000</v>
          </cell>
          <cell r="BC24" t="str">
            <v xml:space="preserve"> </v>
          </cell>
          <cell r="CI24" t="str">
            <v>ADICION Y PRORROGA</v>
          </cell>
          <cell r="CJ24">
            <v>45400</v>
          </cell>
          <cell r="CK24">
            <v>45</v>
          </cell>
          <cell r="CM24">
            <v>4950000</v>
          </cell>
          <cell r="CX24">
            <v>45446</v>
          </cell>
          <cell r="CY24">
            <v>14850000</v>
          </cell>
        </row>
        <row r="25">
          <cell r="A25" t="str">
            <v>0023-2024</v>
          </cell>
          <cell r="B25" t="e">
            <v>#N/A</v>
          </cell>
          <cell r="C25" t="str">
            <v>ANULADO</v>
          </cell>
          <cell r="D25" t="str">
            <v>ANULADO</v>
          </cell>
          <cell r="E25" t="str">
            <v>ANULADO</v>
          </cell>
          <cell r="F25" t="str">
            <v>ANULADO</v>
          </cell>
          <cell r="G25" t="str">
            <v>ANULADO</v>
          </cell>
          <cell r="H25" t="str">
            <v>ANULADO</v>
          </cell>
          <cell r="I25" t="str">
            <v>ANULADO</v>
          </cell>
          <cell r="J25" t="str">
            <v>ANULADO</v>
          </cell>
          <cell r="K25" t="str">
            <v>ANULADO</v>
          </cell>
          <cell r="L25" t="str">
            <v>ANULADO</v>
          </cell>
          <cell r="M25" t="str">
            <v>ANULADO</v>
          </cell>
          <cell r="N25" t="str">
            <v>ANULADO</v>
          </cell>
          <cell r="O25" t="str">
            <v>ANULADO</v>
          </cell>
          <cell r="P25" t="str">
            <v>ANULADO</v>
          </cell>
          <cell r="Q25" t="str">
            <v>ANULADO</v>
          </cell>
          <cell r="R25" t="str">
            <v>ANULADO</v>
          </cell>
          <cell r="S25" t="str">
            <v>ANULADO</v>
          </cell>
          <cell r="T25" t="str">
            <v>ANULADO</v>
          </cell>
          <cell r="U25" t="str">
            <v>ANULADO</v>
          </cell>
          <cell r="V25" t="str">
            <v>ANULADO</v>
          </cell>
          <cell r="W25" t="str">
            <v>ANULADO</v>
          </cell>
          <cell r="X25" t="str">
            <v>ANULADO</v>
          </cell>
          <cell r="Y25" t="str">
            <v>ANULADO</v>
          </cell>
          <cell r="Z25" t="str">
            <v>ANULADO</v>
          </cell>
          <cell r="AA25" t="str">
            <v>ANULADO</v>
          </cell>
          <cell r="AB25" t="str">
            <v>ANULADO</v>
          </cell>
          <cell r="AC25" t="str">
            <v>ANULADO</v>
          </cell>
          <cell r="AD25" t="str">
            <v>ANULADO</v>
          </cell>
          <cell r="AE25" t="str">
            <v>ANULADO</v>
          </cell>
          <cell r="AF25" t="str">
            <v>ANULADO</v>
          </cell>
          <cell r="AG25" t="str">
            <v>ANULADO</v>
          </cell>
          <cell r="AH25" t="str">
            <v>ANULADO</v>
          </cell>
          <cell r="AI25" t="str">
            <v>ANULADO</v>
          </cell>
          <cell r="AJ25" t="str">
            <v>ANULADO</v>
          </cell>
          <cell r="AK25" t="str">
            <v>ANULADO</v>
          </cell>
          <cell r="AL25" t="str">
            <v>ANULADO</v>
          </cell>
          <cell r="AM25" t="str">
            <v>ANULADO</v>
          </cell>
          <cell r="AN25" t="str">
            <v>ANULADO</v>
          </cell>
          <cell r="AO25" t="str">
            <v>ANULADO</v>
          </cell>
          <cell r="AP25" t="str">
            <v>ANULADO</v>
          </cell>
          <cell r="AQ25" t="str">
            <v>ANULADO</v>
          </cell>
          <cell r="AR25" t="str">
            <v>ANULADO</v>
          </cell>
          <cell r="AS25" t="str">
            <v>ANULADO</v>
          </cell>
          <cell r="AT25" t="str">
            <v>ANULADO</v>
          </cell>
          <cell r="AU25" t="str">
            <v>ANULADO</v>
          </cell>
          <cell r="AV25" t="str">
            <v>ANULADO</v>
          </cell>
          <cell r="AW25" t="str">
            <v>ANULADO</v>
          </cell>
          <cell r="AX25" t="str">
            <v>ANULADO</v>
          </cell>
          <cell r="AY25" t="str">
            <v>ANULADO</v>
          </cell>
          <cell r="AZ25" t="str">
            <v>ANULADO</v>
          </cell>
          <cell r="BA25" t="str">
            <v>ANULADO</v>
          </cell>
          <cell r="BB25" t="str">
            <v>ANULADO</v>
          </cell>
          <cell r="BC25" t="str">
            <v>ANULADO</v>
          </cell>
          <cell r="BD25" t="str">
            <v>ANULADO</v>
          </cell>
          <cell r="BE25" t="str">
            <v>ANULADO</v>
          </cell>
          <cell r="BF25" t="str">
            <v>ANULADO</v>
          </cell>
          <cell r="BG25" t="str">
            <v>ANULADO</v>
          </cell>
          <cell r="BH25" t="str">
            <v>ANULADO</v>
          </cell>
          <cell r="BI25" t="str">
            <v>ANULADO</v>
          </cell>
          <cell r="BJ25" t="str">
            <v>ANULADO</v>
          </cell>
          <cell r="BK25" t="str">
            <v>ANULADO</v>
          </cell>
          <cell r="BL25" t="str">
            <v>ANULADO</v>
          </cell>
          <cell r="BM25" t="str">
            <v>ANULADO</v>
          </cell>
          <cell r="BN25" t="str">
            <v>ANULADO</v>
          </cell>
          <cell r="BO25" t="str">
            <v>ANULADO</v>
          </cell>
          <cell r="BP25" t="str">
            <v>ANULADO</v>
          </cell>
          <cell r="BQ25" t="str">
            <v>ANULADO</v>
          </cell>
          <cell r="BR25" t="str">
            <v>ANULADO</v>
          </cell>
          <cell r="BS25" t="str">
            <v>ANULADO</v>
          </cell>
          <cell r="BT25" t="str">
            <v>ANULADO</v>
          </cell>
          <cell r="BU25" t="str">
            <v>ANULADO</v>
          </cell>
          <cell r="BV25" t="str">
            <v>ANULADO</v>
          </cell>
          <cell r="BW25" t="str">
            <v>ANULADO</v>
          </cell>
          <cell r="BX25" t="str">
            <v>ANULADO</v>
          </cell>
          <cell r="BY25" t="str">
            <v>ANULADO</v>
          </cell>
          <cell r="BZ25" t="str">
            <v>ANULADO</v>
          </cell>
          <cell r="CA25" t="str">
            <v>ANULADO</v>
          </cell>
          <cell r="CB25" t="str">
            <v>ANULADO</v>
          </cell>
          <cell r="CC25" t="str">
            <v>ANULADO</v>
          </cell>
          <cell r="CD25" t="str">
            <v>ANULADO</v>
          </cell>
          <cell r="CE25" t="str">
            <v>ANULADO</v>
          </cell>
          <cell r="CF25" t="str">
            <v>ANULADO</v>
          </cell>
          <cell r="CG25" t="str">
            <v>ANULADO</v>
          </cell>
          <cell r="CH25" t="str">
            <v>ANULADO</v>
          </cell>
          <cell r="CI25" t="str">
            <v>ANULADO</v>
          </cell>
          <cell r="CJ25" t="str">
            <v>ANULADO</v>
          </cell>
          <cell r="CK25" t="str">
            <v>ANULADO</v>
          </cell>
          <cell r="CL25" t="str">
            <v>ANULADO</v>
          </cell>
          <cell r="CM25" t="str">
            <v>ANULADO</v>
          </cell>
          <cell r="CS25" t="str">
            <v>ANULADO</v>
          </cell>
          <cell r="CT25" t="str">
            <v>ANULADO</v>
          </cell>
          <cell r="CU25" t="str">
            <v>ANULADO</v>
          </cell>
          <cell r="CV25" t="str">
            <v>ANULADO</v>
          </cell>
          <cell r="CW25" t="str">
            <v>ANULADO</v>
          </cell>
          <cell r="CX25" t="str">
            <v>ANULADO</v>
          </cell>
        </row>
        <row r="26">
          <cell r="A26" t="str">
            <v>0024-2024</v>
          </cell>
          <cell r="B26" t="str">
            <v>17 17. Contrato de Prestación de Servicios</v>
          </cell>
          <cell r="C26" t="str">
            <v>CC</v>
          </cell>
          <cell r="D26">
            <v>1019126347</v>
          </cell>
          <cell r="F26">
            <v>2</v>
          </cell>
          <cell r="G26">
            <v>9</v>
          </cell>
          <cell r="H26" t="str">
            <v>JUAN FELIPE RODRIGUEZ PEREZ</v>
          </cell>
          <cell r="I26" t="str">
            <v>CL 151 111 A 26</v>
          </cell>
          <cell r="J26" t="str">
            <v>juanfeliperodriguez1996@hotmail.com</v>
          </cell>
          <cell r="M26" t="str">
            <v>CO1.PCCNTR.5767137</v>
          </cell>
          <cell r="N26" t="str">
            <v>CPT-024-2024</v>
          </cell>
          <cell r="O26" t="str">
            <v>https://community.secop.gov.co/Public/Tendering/OpportunityDetail/Index?noticeUID=CO1.NTC.5464554&amp;isFromPublicArea=True&amp;isModal=False</v>
          </cell>
          <cell r="P26" t="str">
            <v>APOYO A LA GESTIÓN PROFESIONAL</v>
          </cell>
          <cell r="Q26" t="str">
            <v>UNIVERSITARIO</v>
          </cell>
          <cell r="R26" t="str">
            <v>MASCULINO</v>
          </cell>
          <cell r="T26" t="str">
            <v>CONTRATO DE PRESTACION DE SERVICIOS</v>
          </cell>
          <cell r="U26">
            <v>45309</v>
          </cell>
          <cell r="V26">
            <v>45310</v>
          </cell>
          <cell r="W26">
            <v>45369</v>
          </cell>
          <cell r="X26" t="str">
            <v>LUIS CARLOS URRUTIA PARRA</v>
          </cell>
          <cell r="Y26" t="str">
            <v>PROFESIONAL ESPECIALIZADO GRADO 03 DE PROGRAMACIÓN</v>
          </cell>
          <cell r="Z26">
            <v>79555310</v>
          </cell>
          <cell r="AA26">
            <v>8</v>
          </cell>
          <cell r="AB26">
            <v>3</v>
          </cell>
          <cell r="AC26" t="str">
            <v>DO-57 Proveer, de manera autónoma e independiente, los servicios de apoyo requeridos para realizar la gestión de contenidos digitales en la página web de Canal Capital y sus redes sociales.</v>
          </cell>
          <cell r="AD26">
            <v>0</v>
          </cell>
          <cell r="AE26">
            <v>2</v>
          </cell>
          <cell r="AF26">
            <v>60</v>
          </cell>
          <cell r="AG26">
            <v>7057956</v>
          </cell>
          <cell r="AH26">
            <v>3528978</v>
          </cell>
          <cell r="AI26" t="str">
            <v>1. Construir o adaptar contenido multimedia (texto, video, audio o imagen) que pueda ser difundido a través de los sitios web, cuentas digitales, redes sociales o la señal en televisión de Capital. 2. Actualizar el home y las secciones de los sitios web de Capital. 3. Apoyar la creación y cocreación de contenido nativo digital que sea pertinente para las audiencias y posteriormente divulgado en las plataformas digitales de la entidad. 4. Apoyar el manejo operativo de las redes sociales y/o cuentas digitales de Capital. 5. Gestionar las interacciones directas de la audiencia ciudadana a través de las redes sociales y/o cuentas digitales de Capital. 6. Integrar los proyectos especiales informativos y convergentes de creación de contenido de Capital, bien sea en su construcción estratégica, investigativa o en su desarrollo práctico. 7. Apoyar el ejercicio de reportería para eventos y producciones de Capital cuando las dinámicas de producción de contenido digital lo requieran. 8. Abstenerse de compartir, prestar, divulgar o transferir de cualquier forma o medio las contraseñas que le han sido entregadas de las redes y plataformas pertenecientes a Capital (la cuenta de usuario del CMS es de uso del personal e intransferible, por lo que cualquier consecuencia adversa que derive de su mal uso, generado por descuido, negligencia o dolo, deberá ser asumida personalmente por el contratista al cual le fue otorgado el acceso a las redes y plataformas del Canal). 9. Realizar las demás actividades que resulten necesarias y esenciales para el cumplimiento del objeto contractual.</v>
          </cell>
          <cell r="AJ26" t="str">
            <v>DIRECTA</v>
          </cell>
          <cell r="AK26" t="str">
            <v xml:space="preserve">NO REQUIERE </v>
          </cell>
          <cell r="AL26" t="str">
            <v>NO</v>
          </cell>
          <cell r="AM26" t="str">
            <v>DIRECTOR OPERATIVO</v>
          </cell>
          <cell r="AN26" t="str">
            <v>EDWIN SÁNCHEZ PORRAS</v>
          </cell>
          <cell r="AO26" t="str">
            <v xml:space="preserve">518 / </v>
          </cell>
          <cell r="AP26" t="str">
            <v xml:space="preserve">42450209 / </v>
          </cell>
          <cell r="AQ26" t="str">
            <v xml:space="preserve">Servicios para la comunidad, sociales y personales / </v>
          </cell>
          <cell r="AR26" t="str">
            <v xml:space="preserve">495 / </v>
          </cell>
          <cell r="AS26">
            <v>518</v>
          </cell>
          <cell r="AT26">
            <v>42450209</v>
          </cell>
          <cell r="AU26" t="str">
            <v>Servicios para la comunidad, sociales y personales</v>
          </cell>
          <cell r="AV26" t="str">
            <v xml:space="preserve"> </v>
          </cell>
          <cell r="AW26">
            <v>495</v>
          </cell>
          <cell r="AX26">
            <v>45309</v>
          </cell>
          <cell r="AY26">
            <v>7057956</v>
          </cell>
          <cell r="BC26" t="str">
            <v xml:space="preserve"> </v>
          </cell>
          <cell r="CX26">
            <v>45369</v>
          </cell>
          <cell r="CY26">
            <v>7057956</v>
          </cell>
        </row>
        <row r="27">
          <cell r="A27" t="str">
            <v>0025-2024</v>
          </cell>
          <cell r="B27" t="str">
            <v>17 17. Contrato de Prestación de Servicios</v>
          </cell>
          <cell r="C27" t="str">
            <v>CC</v>
          </cell>
          <cell r="D27">
            <v>1018514285</v>
          </cell>
          <cell r="F27">
            <v>5</v>
          </cell>
          <cell r="G27">
            <v>6</v>
          </cell>
          <cell r="H27" t="str">
            <v>JUAN SEBASTIAN URQUIJO ESPINOSA</v>
          </cell>
          <cell r="I27" t="str">
            <v>CLL 111#13-08 TORRE 5 APTO 302</v>
          </cell>
          <cell r="J27" t="str">
            <v>jurquijoespinosa@gmail.com</v>
          </cell>
          <cell r="M27" t="str">
            <v>CO1.PCCNTR.5787304</v>
          </cell>
          <cell r="N27" t="str">
            <v>CPT-025-2024</v>
          </cell>
          <cell r="O27" t="str">
            <v>https://community.secop.gov.co/Public/Tendering/OpportunityDetail/Index?noticeUID=CO1.NTC.5483086&amp;isFromPublicArea=True&amp;isModal=False</v>
          </cell>
          <cell r="P27" t="str">
            <v>APOYO A LA GESTIÓN PROFESIONAL</v>
          </cell>
          <cell r="Q27" t="str">
            <v>UNIVERSITARIO</v>
          </cell>
          <cell r="R27" t="str">
            <v>MASCULINO</v>
          </cell>
          <cell r="T27" t="str">
            <v>CONTRATO DE PRESTACION DE SERVICIOS</v>
          </cell>
          <cell r="U27">
            <v>45313</v>
          </cell>
          <cell r="V27">
            <v>45314</v>
          </cell>
          <cell r="W27">
            <v>45404</v>
          </cell>
          <cell r="X27" t="str">
            <v>URIEL DE JESUS BAYONA CHONA</v>
          </cell>
          <cell r="Y27" t="str">
            <v>SUBDIRECTOR ADMINISTRATIVO</v>
          </cell>
          <cell r="Z27">
            <v>13364379</v>
          </cell>
          <cell r="AA27">
            <v>5</v>
          </cell>
          <cell r="AB27">
            <v>6</v>
          </cell>
          <cell r="AC27" t="str">
            <v>SA-23 Proveer sus servicios de manera autónoma e independiente para realizar apoyo en las actividades técnico archivísticas para el proceso de gestión documental y el sistema Interno de Gestión Documental y Archivo -SIGA</v>
          </cell>
          <cell r="AD27">
            <v>0</v>
          </cell>
          <cell r="AE27">
            <v>3</v>
          </cell>
          <cell r="AF27">
            <v>90</v>
          </cell>
          <cell r="AG27">
            <v>6900000</v>
          </cell>
          <cell r="AH27">
            <v>2300000</v>
          </cell>
          <cell r="AI27" t="str">
            <v>1. Realizar el proceso de organización de archivos que implica la clasificación, ordenación y descripción documental y digitación en base de datos. 2. Realizar la recepción, envíos de cajas, expedientes y en general de toda la documentación del Archivo Central. 3. Realizar las solicitudes de préstamo y recolección a la empresa custodio de la información de los expedientes una vez sean devueltos al Archivo Central. 4. Apoyar el registro, respuesta, control y seguimiento de las solicitudes de consulta y préstamos de documentos. 5. Realizar el proceso de organización, clasificación, descripción, foliación y alistamiento documental. 6. Realizar el levantamiento de inventarios, rotulación y/o verificación de cajas o carpetas del Archivo. 7. Apoyar las actividades asignadas con relación a procesos con el Archivo Distrital, en especial las transferencias secundarias. 8. Realizar el proceso de escaneo y digitalización de los expedientes que se custodian en el Archivo Central conforme a lo estipulado en el Proyecto de Digitalización. 9. Apoyar en las actividades que se desarrollen en el Archivo Central, de conformidad con las indicaciones del líder del proceso y el supervisor del contrato. 10. Apoyar la verificación y recepción de las transferencias del canal.</v>
          </cell>
          <cell r="AJ27" t="str">
            <v>DIRECTA</v>
          </cell>
          <cell r="AK27" t="str">
            <v xml:space="preserve">NO REQUIERE </v>
          </cell>
          <cell r="AL27" t="str">
            <v>NO</v>
          </cell>
          <cell r="AM27" t="str">
            <v>SECRETARIA GENERAL</v>
          </cell>
          <cell r="AN27" t="str">
            <v>CAMILO ANDRES PORRAS GALINDO</v>
          </cell>
          <cell r="AO27" t="str">
            <v xml:space="preserve">491 / </v>
          </cell>
          <cell r="AP27" t="str">
            <v xml:space="preserve">42120202008 / </v>
          </cell>
          <cell r="AQ27" t="str">
            <v xml:space="preserve">Servicios prestados a las empresas
y servicios de producción / </v>
          </cell>
          <cell r="AR27" t="str">
            <v xml:space="preserve">519 / </v>
          </cell>
          <cell r="AS27">
            <v>491</v>
          </cell>
          <cell r="AT27">
            <v>42120202008</v>
          </cell>
          <cell r="AU27" t="str">
            <v>Servicios prestados a las empresas
y servicios de producción</v>
          </cell>
          <cell r="AV27" t="str">
            <v xml:space="preserve"> </v>
          </cell>
          <cell r="AW27">
            <v>519</v>
          </cell>
          <cell r="AX27">
            <v>45314</v>
          </cell>
          <cell r="AY27">
            <v>6900000</v>
          </cell>
          <cell r="BC27" t="str">
            <v xml:space="preserve"> </v>
          </cell>
          <cell r="CX27">
            <v>45404</v>
          </cell>
          <cell r="CY27">
            <v>6900000</v>
          </cell>
        </row>
        <row r="28">
          <cell r="A28" t="str">
            <v>0026-2024</v>
          </cell>
          <cell r="B28" t="str">
            <v>17 17. Contrato de Prestación de Servicios</v>
          </cell>
          <cell r="C28" t="str">
            <v>CC</v>
          </cell>
          <cell r="D28">
            <v>1033698100</v>
          </cell>
          <cell r="F28">
            <v>5</v>
          </cell>
          <cell r="G28">
            <v>6</v>
          </cell>
          <cell r="H28" t="str">
            <v>KAREN NATALLY ROZO TRUJILLO</v>
          </cell>
          <cell r="I28" t="str">
            <v>KR 119 77 21</v>
          </cell>
          <cell r="J28" t="str">
            <v>karenrozo@gmail.com</v>
          </cell>
          <cell r="M28" t="str">
            <v>CO1.PCCNTR.5773541</v>
          </cell>
          <cell r="N28" t="str">
            <v>CPT-026-2024</v>
          </cell>
          <cell r="O28" t="str">
            <v>https://community.secop.gov.co/Public/Tendering/OpportunityDetail/Index?noticeUID=CO1.NTC.5470220&amp;isFromPublicArea=True&amp;isModal=False</v>
          </cell>
          <cell r="P28" t="str">
            <v xml:space="preserve">PROFESIONAL </v>
          </cell>
          <cell r="Q28" t="str">
            <v>UNIVERSITARIO</v>
          </cell>
          <cell r="R28" t="str">
            <v>FEMENINO</v>
          </cell>
          <cell r="T28" t="str">
            <v>CONTRATO DE PRESTACION DE SERVICIOS</v>
          </cell>
          <cell r="U28">
            <v>45310</v>
          </cell>
          <cell r="V28">
            <v>45310</v>
          </cell>
          <cell r="W28">
            <v>45400</v>
          </cell>
          <cell r="X28" t="str">
            <v>ANDREA PAOLA SANCHEZ GARCIA</v>
          </cell>
          <cell r="Y28" t="str">
            <v>SECRETARIA GENERAL</v>
          </cell>
          <cell r="Z28">
            <v>1082897124</v>
          </cell>
          <cell r="AA28">
            <v>3</v>
          </cell>
          <cell r="AB28">
            <v>8</v>
          </cell>
          <cell r="AC28" t="str">
            <v>SG-18 Proveer, de manera autónoma e independiente, sus servicios profesionales para apoyar la gestión y operación, desde el punto de vista técnico, del Sistema Electrónico de Contratación Pública - SECOP. ALCANCE DEL OBJETO: N/A</v>
          </cell>
          <cell r="AD28">
            <v>0</v>
          </cell>
          <cell r="AE28">
            <v>3</v>
          </cell>
          <cell r="AF28">
            <v>90</v>
          </cell>
          <cell r="AG28">
            <v>12210000</v>
          </cell>
          <cell r="AH28">
            <v>4070000</v>
          </cell>
          <cell r="AI28" t="str">
            <v>1. Apoyar a la entidad en la implementación de la plataforma electrónica de contratación pública SECOP II 2. Cumplir con todas las capacitaciones acordadas con el supervisor en las fechas y horas establecidas. 3. Administrar la cuenta de la entidad en la plataforma SECOP II, para la creación de usuarios, acceso, configuración de perfiles, roles, creación de equipos y gestión requerida para la celebración y publicación de procesos de contratación, y para el adecuado registro del Plan Anual de Adquisiciones en dicha plataforma. 4. Crear en la plataforma SECOP II todos los procesos contractuales que sean requeridos por la entidad, hacer las publicaciones y registros que dichos procesos ameriten. 5. Realizar actividades de sensibilización al personal de Canal Capital sobre los aspectos más importantes para tener en cuenta de la plataforma SECOP II. 6. Apoyar el registro de las etapas precontractual, contractual y postcontractual de los diferentes procesos de selección de la entidad en la plataforma SECOP II. 7. Realizar los cierres contractuales de los contratos del Canal en la plataforma SECOP II, en atención a lo dispuesto por la Circular Externa 002 de 2022 de Colombia Compra Eficiente. 8. Realizar seguimiento a los procesos contractuales realizados a través de la plataforma de SECOP II. 9. Proporcionar soporte técnico atendiendo y resolviendo las consultas que las diferentes dependencias de la entidad le formulen con ocasión del uso de la plataforma SECOP II administrada por Colombia Compra Eficiente. 10. Trasladar a la mesa de ayuda de Colombia Compra Eficiente, las inquietudes e inconvenientes que surjan con ocasión del uso y acceso a la plataforma, llevar un registro de dichas consultas e informar por escrito de las mismas al supervisor del contrato. 11. Mantener estricta confidencialidad sobre los usuarios y claves suministradas absteniéndose de proporcionarse a terceros. 12. Realizar las demás actividades que resulten necesarias y esenciales para el cumplimiento del objeto contractual.</v>
          </cell>
          <cell r="AJ28" t="str">
            <v>DIRECTA</v>
          </cell>
          <cell r="AK28" t="str">
            <v xml:space="preserve">NO REQUIERE </v>
          </cell>
          <cell r="AL28" t="str">
            <v>NO</v>
          </cell>
          <cell r="AM28" t="str">
            <v>SECRETARIA GENERAL</v>
          </cell>
          <cell r="AN28" t="str">
            <v>ALEJANDRA ALVAREZ CASTILLO</v>
          </cell>
          <cell r="AO28" t="str">
            <v xml:space="preserve">530 / </v>
          </cell>
          <cell r="AP28" t="str">
            <v xml:space="preserve">42120202008 / </v>
          </cell>
          <cell r="AQ28" t="str">
            <v xml:space="preserve">Servicios prestados a las empresas
y servicios de producción / </v>
          </cell>
          <cell r="AR28" t="str">
            <v xml:space="preserve">502 / </v>
          </cell>
          <cell r="AS28">
            <v>530</v>
          </cell>
          <cell r="AT28">
            <v>42120202008</v>
          </cell>
          <cell r="AU28" t="str">
            <v>Servicios prestados a las empresas
y servicios de producción</v>
          </cell>
          <cell r="AV28" t="str">
            <v xml:space="preserve"> </v>
          </cell>
          <cell r="AW28">
            <v>502</v>
          </cell>
          <cell r="AX28">
            <v>45310</v>
          </cell>
          <cell r="AY28">
            <v>12210000</v>
          </cell>
          <cell r="BC28" t="str">
            <v xml:space="preserve"> </v>
          </cell>
          <cell r="CI28" t="str">
            <v>ADICION Y PRORROGA</v>
          </cell>
          <cell r="CJ28">
            <v>45400</v>
          </cell>
          <cell r="CK28">
            <v>45</v>
          </cell>
          <cell r="CM28">
            <v>6104990</v>
          </cell>
          <cell r="CX28">
            <v>45446</v>
          </cell>
          <cell r="CY28">
            <v>18314990</v>
          </cell>
        </row>
        <row r="29">
          <cell r="A29" t="str">
            <v>0027-2024</v>
          </cell>
          <cell r="B29" t="str">
            <v>17 17. Contrato de Prestación de Servicios</v>
          </cell>
          <cell r="C29" t="str">
            <v>CC</v>
          </cell>
          <cell r="D29">
            <v>1019059939</v>
          </cell>
          <cell r="F29">
            <v>5</v>
          </cell>
          <cell r="G29">
            <v>6</v>
          </cell>
          <cell r="H29" t="str">
            <v>MILTON HERNANDO ROJAS LOZANO</v>
          </cell>
          <cell r="I29" t="str">
            <v>CRA 126 # 131 51 CASA 9 ETAPA 3</v>
          </cell>
          <cell r="J29" t="str">
            <v>milton20152604@gmail.com</v>
          </cell>
          <cell r="M29" t="str">
            <v>CO1.PCCNTR.5772943</v>
          </cell>
          <cell r="N29" t="str">
            <v>CPT-027-2024</v>
          </cell>
          <cell r="O29" t="str">
            <v>https://community.secop.gov.co/Public/Tendering/OpportunityDetail/Index?noticeUID=CO1.NTC.5469856&amp;isFromPublicArea=True&amp;isModal=False</v>
          </cell>
          <cell r="P29" t="str">
            <v>APOYO A LA GESTIÓN PROFESIONAL</v>
          </cell>
          <cell r="Q29" t="str">
            <v>EDUCACIÓN MEDIA (HASTA GRADO ONCE APROBADO)</v>
          </cell>
          <cell r="R29" t="str">
            <v>MASCULINO</v>
          </cell>
          <cell r="T29" t="str">
            <v>CONTRATO DE PRESTACION DE SERVICIOS</v>
          </cell>
          <cell r="U29">
            <v>45310</v>
          </cell>
          <cell r="V29">
            <v>45310</v>
          </cell>
          <cell r="W29">
            <v>45400</v>
          </cell>
          <cell r="X29" t="str">
            <v>YIVY KATHERINE GOMEZ PARDO</v>
          </cell>
          <cell r="Y29" t="str">
            <v>JEFE OFICINA JURIDICA</v>
          </cell>
          <cell r="Z29">
            <v>1010171134</v>
          </cell>
          <cell r="AA29">
            <v>9</v>
          </cell>
          <cell r="AB29">
            <v>2</v>
          </cell>
          <cell r="AC29" t="str">
            <v>SG-15 Proveer, de manera autónoma e independiente, los servicios requeridos para el desarrollo de actividades asociadas a la gestión archivística de procesos contractuales de Canal Capital.</v>
          </cell>
          <cell r="AD29">
            <v>0</v>
          </cell>
          <cell r="AE29">
            <v>3</v>
          </cell>
          <cell r="AF29">
            <v>90</v>
          </cell>
          <cell r="AG29">
            <v>9900000</v>
          </cell>
          <cell r="AH29">
            <v>3300000</v>
          </cell>
          <cell r="AI29" t="str">
            <v xml:space="preserve">1. Realizar la revisión y control de calidad de la organización de los expedientes contractuales ya intervenidos por el área Jurídica. 2. Ajustar los errores encontrados en relación con la guía de lineamientos para el uso y almacenamiento de documentos digitales y/o electrónicos en Canal Capital. 3. Realizar la revisión de los documentos precontractuales cargados por los abogados en los expedientes contractuales. 4. Realizar la migración de la información contractual de las carpetas del drive al repositorio contractual final. 5. Recibir y revisar mensualmente los informes de actividades para la inclusión de cada uno en los expedientes contractuales digitales. 6. Realizar la búsqueda de los informes de actividades y/o certificación de cierre contractual para su inclusión en los expedientes contractuales digitales. 7. Revisar y archivar los documentos digitales de las demás series que pertenecen a la Secretaría General y/o área Jurídica de canal Capital. 8. Presentar avances quincenales para la revisión del supervisor del contrato. 9. Brindar apoyo al área Jurídica y Secretaría General en la implementación de las Tablas de Retención Documental. 10. Diligenciar el Formato Único de Inventario Documental – FUID y todos aquellos documentos atendiendo las directrices necesarias sobre el particular. 11. Conocer y aplicar el Manual de Gestión Documental de Canal Capital. 12. Dar estricto cumplimiento a la normativa vigente sobre las reglas y los principios generales que
regulan la actividad archivística y de gestión documental, velando por el adecuado uso, cuidado y
confidencialidad de los documentos manejados.
13. Apoyar al Área Jurídica del Canal en el acceso a la información que reposa físicamente en la
entidad mediante el préstamo y escaneo de documentos.
14. Apoyar al área jurídica en la organización de los expedientes contractuales tanto físicos como
digitales con el objeto de efectuar las transferencias primarias al archivo central de la Entidad.
15. Realizar las demás actividades que resulten necesarias y esenciales para el cumplimiento del objeto
contractual.
</v>
          </cell>
          <cell r="AJ29" t="str">
            <v>DIRECTA</v>
          </cell>
          <cell r="AK29" t="str">
            <v xml:space="preserve">NO REQUIERE </v>
          </cell>
          <cell r="AL29" t="str">
            <v>NO</v>
          </cell>
          <cell r="AM29" t="str">
            <v>SECRETARIA GENERAL</v>
          </cell>
          <cell r="AN29" t="str">
            <v>CAMILO ANDRES PORRAS GALINDO</v>
          </cell>
          <cell r="AO29" t="str">
            <v xml:space="preserve">540 / </v>
          </cell>
          <cell r="AP29" t="str">
            <v xml:space="preserve">42120202008 / </v>
          </cell>
          <cell r="AQ29" t="str">
            <v xml:space="preserve">Servicios prestados a las empresas
y servicios de producción / </v>
          </cell>
          <cell r="AR29" t="str">
            <v xml:space="preserve">503 / </v>
          </cell>
          <cell r="AS29">
            <v>540</v>
          </cell>
          <cell r="AT29">
            <v>42120202008</v>
          </cell>
          <cell r="AU29" t="str">
            <v>Servicios prestados a las empresas
y servicios de producción</v>
          </cell>
          <cell r="AV29" t="str">
            <v xml:space="preserve"> </v>
          </cell>
          <cell r="AW29">
            <v>503</v>
          </cell>
          <cell r="AX29">
            <v>45310</v>
          </cell>
          <cell r="AY29">
            <v>9900000</v>
          </cell>
          <cell r="BC29" t="str">
            <v xml:space="preserve"> </v>
          </cell>
          <cell r="CI29" t="str">
            <v>ADICION Y PRORROGA</v>
          </cell>
          <cell r="CJ29">
            <v>45400</v>
          </cell>
          <cell r="CK29">
            <v>26</v>
          </cell>
          <cell r="CM29">
            <v>3300000</v>
          </cell>
          <cell r="CS29" t="str">
            <v>ADICION 2 Y PRORROGA 2</v>
          </cell>
          <cell r="CT29">
            <v>45429</v>
          </cell>
          <cell r="CU29">
            <v>20</v>
          </cell>
          <cell r="CW29">
            <v>1650000</v>
          </cell>
          <cell r="CX29">
            <v>45430</v>
          </cell>
          <cell r="CY29">
            <v>14850000</v>
          </cell>
        </row>
        <row r="30">
          <cell r="A30" t="str">
            <v>0028-2024</v>
          </cell>
          <cell r="B30" t="str">
            <v>17 17. Contrato de Prestación de Servicios</v>
          </cell>
          <cell r="C30" t="str">
            <v>CC</v>
          </cell>
          <cell r="D30">
            <v>1032431211</v>
          </cell>
          <cell r="F30">
            <v>4</v>
          </cell>
          <cell r="G30">
            <v>7</v>
          </cell>
          <cell r="H30" t="str">
            <v>JHON ALVARO CLAVIJO CASTAÑEDA</v>
          </cell>
          <cell r="I30" t="str">
            <v>CL 97 61 28 AP 202</v>
          </cell>
          <cell r="J30" t="str">
            <v>jhoncla7@gmail.com</v>
          </cell>
          <cell r="M30" t="str">
            <v>CO1.PCCNTR.5775048</v>
          </cell>
          <cell r="N30" t="str">
            <v>CPT-028-2024</v>
          </cell>
          <cell r="O30" t="str">
            <v>https://community.secop.gov.co/Public/Tendering/OpportunityDetail/Index?noticeUID=CO1.NTC.5472085&amp;isFromPublicArea=True&amp;isModal=False</v>
          </cell>
          <cell r="P30" t="str">
            <v xml:space="preserve">PROFESIONAL </v>
          </cell>
          <cell r="Q30" t="str">
            <v>UNIVERSITARIO</v>
          </cell>
          <cell r="R30" t="str">
            <v>MASCULINO</v>
          </cell>
          <cell r="T30" t="str">
            <v>CONTRATO DE PRESTACION DE SERVICIOS</v>
          </cell>
          <cell r="U30">
            <v>45310</v>
          </cell>
          <cell r="V30">
            <v>45313</v>
          </cell>
          <cell r="W30">
            <v>45372</v>
          </cell>
          <cell r="X30" t="str">
            <v>LUIS CARLOS URRUTIA PARRA</v>
          </cell>
          <cell r="Y30" t="str">
            <v>PROFESIONAL ESPECIALIZADO GRADO 03 DE PROGRAMACIÓN</v>
          </cell>
          <cell r="Z30">
            <v>79555310</v>
          </cell>
          <cell r="AA30">
            <v>8</v>
          </cell>
          <cell r="AB30">
            <v>3</v>
          </cell>
          <cell r="AC30" t="str">
            <v>DO-53 Proveer, de manera autónoma e independiente, los servicios requeridos para la planeación estratégica, creativa y conceptual de contenidos digitales de Canal Capital, así como en procesos de edición, divulgación y redacción para la página web y las redes sociales, incluyendo los proyectos informativos convergentes. ALCANCE DEL OBJETO: Cuando aplique o N/A</v>
          </cell>
          <cell r="AD30">
            <v>0</v>
          </cell>
          <cell r="AE30">
            <v>2</v>
          </cell>
          <cell r="AF30">
            <v>60</v>
          </cell>
          <cell r="AG30">
            <v>12600000</v>
          </cell>
          <cell r="AH30">
            <v>6300000</v>
          </cell>
          <cell r="AI30" t="str">
            <v>1. Apoyar la revisión de redacción, ortografía y calidad de textos, titulares, copies de redes sociales de los contenidos web de Capital. 2. Realizar la revisión de los contenidos para que sean coherentes con la línea editorial de Canal Capital. 3. Apoyar la redacción de textos según la estructura SEO, de manera que permita la optimización en los motores de búsqueda de los sitios web y plataformas donde tiene presencia Canal Capital. 4. Realizar seguimiento de la distribución de los contenidos en los sitios web, cuentas digitales y redes sociales operadas por Capital. 5. Realizar actividades de desarrollo y adaptación del contenido multimedia (texto, video, audio o imagen) que pueda ser difundido a través de los sitios web, cuentas digitales, redes sociales o la señal en televisión de Capital. Apoyar el manejo operativo de las páginas web de Capital. 6. Apoyar las actividades de reportería o presentar contenidos de Capital que puedan ser difundidos a través de los sitios web, las cuentas digitales o la señal en televisión de Canal Capital. 7. Apoyar el manejo operativo de las páginas web de Capital. 8. Apoyar el desarrollo de las estrategias digitales planteadas con aliados internos o externos de Capital. 9. Crear y gestionar plan de coolhunting y monitoreo de tendencias para la producción de estrategias para los distintos canales y plataformas digitales de Capital. 10. Apoyar y gestionar la estrategia de pauta para las diferentes plataformas digitales de Capital. 11. Apoyar al equipo de proyectos digitales en la elaboración de la estrategia de manejo de crisis en publicaciones digitales. 12. Brindar apoyo estratégico, junto a los equipos de video y producción digital, en la construcción de contenidos audiovisuales y gráficos con narrativa digital. 13. Realizar actividades de articulación entre la estrategia digital del Canal y los aliados internos o externos de Canal Capital. 14. Revisar, interpretar y responder por las métricas de seguimiento de los sitios web, cuentas digitales y redes sociales establecidas en la estrategia digital aprobada por la Gerencia. 15. Abstenerse de compartir, prestar, divulgar o transferir de cualquier forma o medio las contraseñas que le han sido entregadas de las redes y plataformas pertenecientes a Capital (la cuenta de usuario del CMS es de uso del personal e intransferible, por lo que cualquier consecuencia adversa que derive de su mal uso, generado por descuido, negligencia o dolo, deberá ser asumida personalmente por el contratista al cual le fue otorgado
el acceso a las plataformas y redes del Canal). 16. Realizar las demás actividades que resulten necesarias
y esenciales para el cumplimiento del objeto contractual.</v>
          </cell>
          <cell r="AJ30" t="str">
            <v>DIRECTA</v>
          </cell>
          <cell r="AK30" t="str">
            <v xml:space="preserve">NO REQUIERE </v>
          </cell>
          <cell r="AL30" t="str">
            <v>NO</v>
          </cell>
          <cell r="AM30" t="str">
            <v>DIRECTOR OPERATIVO</v>
          </cell>
          <cell r="AN30" t="str">
            <v>JAVIER ROLANDO DELGADO FLORES</v>
          </cell>
          <cell r="AO30" t="str">
            <v>782 / 785</v>
          </cell>
          <cell r="AP30" t="str">
            <v>42450209 / 423011605560000007505</v>
          </cell>
          <cell r="AQ30" t="str">
            <v xml:space="preserve">Servicios para la comunidad, sociales y personales / </v>
          </cell>
          <cell r="AR30" t="str">
            <v xml:space="preserve">505 / </v>
          </cell>
          <cell r="AS30">
            <v>782</v>
          </cell>
          <cell r="AT30">
            <v>42450209</v>
          </cell>
          <cell r="AU30" t="str">
            <v>Servicios para la comunidad, sociales y personales</v>
          </cell>
          <cell r="AV30" t="str">
            <v xml:space="preserve"> </v>
          </cell>
          <cell r="AW30">
            <v>735</v>
          </cell>
          <cell r="AX30">
            <v>45372</v>
          </cell>
          <cell r="AY30">
            <v>630000</v>
          </cell>
          <cell r="AZ30">
            <v>785</v>
          </cell>
          <cell r="BA30" t="str">
            <v>423011605560000007505</v>
          </cell>
          <cell r="BB30" t="str">
            <v>7505 - Fortalecimiento de la creación y cocreación de contenidos multiplataforma en ciudadanía, cultura y educación</v>
          </cell>
          <cell r="BC30" t="str">
            <v>7505 FUTIC</v>
          </cell>
          <cell r="BD30">
            <v>736</v>
          </cell>
          <cell r="BE30">
            <v>45372</v>
          </cell>
          <cell r="BF30">
            <v>5670000</v>
          </cell>
          <cell r="BG30">
            <v>516</v>
          </cell>
          <cell r="BH30">
            <v>42450209</v>
          </cell>
          <cell r="BI30" t="str">
            <v>Servicios para la comunidad, sociales y personales</v>
          </cell>
          <cell r="BJ30" t="str">
            <v xml:space="preserve"> </v>
          </cell>
          <cell r="BK30">
            <v>505</v>
          </cell>
          <cell r="BL30">
            <v>45310</v>
          </cell>
          <cell r="BM30">
            <v>12600000</v>
          </cell>
          <cell r="CI30" t="str">
            <v>ADICION Y PRORROGA</v>
          </cell>
          <cell r="CJ30">
            <v>45372</v>
          </cell>
          <cell r="CK30">
            <v>30</v>
          </cell>
          <cell r="CM30">
            <v>6300000</v>
          </cell>
          <cell r="CX30">
            <v>45403</v>
          </cell>
          <cell r="CY30">
            <v>18900000</v>
          </cell>
        </row>
        <row r="31">
          <cell r="A31" t="str">
            <v>0029-2024</v>
          </cell>
          <cell r="B31" t="str">
            <v>17 17. Contrato de Prestación de Servicios</v>
          </cell>
          <cell r="C31" t="str">
            <v>CC</v>
          </cell>
          <cell r="D31">
            <v>1033714271</v>
          </cell>
          <cell r="F31">
            <v>5</v>
          </cell>
          <cell r="G31">
            <v>6</v>
          </cell>
          <cell r="H31" t="str">
            <v>INGRID PAOLA SIERRA NEIRA</v>
          </cell>
          <cell r="I31" t="str">
            <v>TV 40 69I 32 SUR</v>
          </cell>
          <cell r="J31" t="str">
            <v>paolasierraneira@gmail.com</v>
          </cell>
          <cell r="M31" t="str">
            <v>CO1.PCCNTR.5775259</v>
          </cell>
          <cell r="N31" t="str">
            <v>CPT-029-2024</v>
          </cell>
          <cell r="O31" t="str">
            <v>https://community.secop.gov.co/Public/Tendering/OpportunityDetail/Index?noticeUID=CO1.NTC.5472266&amp;isFromPublicArea=True&amp;isModal=False</v>
          </cell>
          <cell r="P31" t="str">
            <v xml:space="preserve">PROFESIONAL </v>
          </cell>
          <cell r="Q31" t="str">
            <v>UNIVERSITARIO</v>
          </cell>
          <cell r="R31" t="str">
            <v>FEMENINO</v>
          </cell>
          <cell r="T31" t="str">
            <v>CONTRATO DE PRESTACION DE SERVICIOS</v>
          </cell>
          <cell r="U31">
            <v>45310</v>
          </cell>
          <cell r="V31">
            <v>45313</v>
          </cell>
          <cell r="W31">
            <v>45372</v>
          </cell>
          <cell r="X31" t="str">
            <v>LUIS CARLOS URRUTIA PARRA</v>
          </cell>
          <cell r="Y31" t="str">
            <v>PROFESIONAL ESPECIALIZADO GRADO 03 DE PROGRAMACIÓN</v>
          </cell>
          <cell r="Z31">
            <v>79555310</v>
          </cell>
          <cell r="AA31">
            <v>8</v>
          </cell>
          <cell r="AB31">
            <v>3</v>
          </cell>
          <cell r="AC31" t="str">
            <v>DO-70 Proveer, de manera autónoma e independiente, los servicios profesionales requeridos para disponer la estructuración y ejecución de la estrategia digital de eureka y la franja infantil de Capital en todas sus plataformas. ALCANCE DEL OBJETO: Cuando aplique o N/A</v>
          </cell>
          <cell r="AD31">
            <v>0</v>
          </cell>
          <cell r="AE31">
            <v>2</v>
          </cell>
          <cell r="AF31">
            <v>60</v>
          </cell>
          <cell r="AG31">
            <v>11420640</v>
          </cell>
          <cell r="AH31">
            <v>5710320</v>
          </cell>
          <cell r="AI31" t="str">
            <v xml:space="preserve">1. Elaborar e implementar estrategias y actividades digitales para comunicar la oferta de valor de los contenidos de Canal Capital, apoyar su distribución y generar mecanismos de participación y relacionamiento con las audiencias a través de sus plataformas, redes sociales y sitio web. 2. Apoyar y supervisar el manejo editorial de los contenidos y publicaciones teniendo en cuenta las especificaciones generadas por el equipo creativo de eureka y del equipo Digital de Capital. 3. Orientar y articular el equipo Digital para cumplir con los objetivos y actividades planteadas en la estrategia. 4. Implementar, en cada una de las acciones que componen la estrategia digital, las directrices temáticas, pedagógicas, narrativas y estéticas establecidas en el manual editorial y de estilo de eureka. 5. Proponer, diseñar e innovar en la creación de piezas y formatos digitales que complementen las estrategias de participación, promoción, convergentes online y en territorio, circulación digital de acuerdo con los criterios editoriales de los canales eureka y Capital. 6. Proyectar el mapa de distribución mensual de los contenidos de acuerdo con las estrategias y actividades planteadas. 7. Acoger las orientaciones que brinde Canal Capital en cuanto al manejo de datos, atención al ciudadano, protocolos de uso de redes sociales, derechos de autor, participación de menores de edad y acciones digitales en general. 8. Articular con el equipo de eureka y el equipo Digital de Canal Capital la estrategia de sinergia para movilizar, circular y publicar los contenidos del proyecto, las actividades de participación de Generación eureka y las estrategias convergentes online y en territorio, así como de sinergia con posibles aliados externos. 9. Realizar la curaduría de los contenidos enviados por los usuarios en cada una de las actividades y asegurar el cumplimiento de los requisitos para el uso de material, a la luz de los protocolos respectivos. 10. Realizar informes asociados a su labor métricas y análisis de acciones digitales; resultados de las actividades de participación y de Generación eureka -de acuerdo con la estrategia digital planteada-, y aquellos que están relacionados con la prestación de servicios. 11. Proyectar y gestionar el recurso para pauta de las plataformas digitales asignadas. 12. Asistir a las reuniones necesarias para la correcta ejecución del contrato. 13. Realizar las demás actividades que
resulten necesarias y esenciales para el cumplimiento del objeto contractual
</v>
          </cell>
          <cell r="AJ31" t="str">
            <v>DIRECTA</v>
          </cell>
          <cell r="AK31" t="str">
            <v xml:space="preserve">NO REQUIERE </v>
          </cell>
          <cell r="AL31" t="str">
            <v>NO</v>
          </cell>
          <cell r="AM31" t="str">
            <v>DIRECTOR OPERATIVO</v>
          </cell>
          <cell r="AN31" t="str">
            <v>JAVIER ROLANDO DELGADO FLORES</v>
          </cell>
          <cell r="AO31" t="str">
            <v xml:space="preserve">538 / </v>
          </cell>
          <cell r="AP31" t="str">
            <v xml:space="preserve">42450209 / </v>
          </cell>
          <cell r="AQ31" t="str">
            <v xml:space="preserve">Servicios para la comunidad, sociales y personales / </v>
          </cell>
          <cell r="AR31" t="str">
            <v xml:space="preserve">508 / </v>
          </cell>
          <cell r="AS31">
            <v>538</v>
          </cell>
          <cell r="AT31">
            <v>42450209</v>
          </cell>
          <cell r="AU31" t="str">
            <v>Servicios para la comunidad, sociales y personales</v>
          </cell>
          <cell r="AV31" t="str">
            <v xml:space="preserve"> </v>
          </cell>
          <cell r="AW31">
            <v>508</v>
          </cell>
          <cell r="AX31">
            <v>45313</v>
          </cell>
          <cell r="AY31">
            <v>11420640</v>
          </cell>
          <cell r="BC31" t="str">
            <v xml:space="preserve"> </v>
          </cell>
          <cell r="CX31">
            <v>45372</v>
          </cell>
          <cell r="CY31">
            <v>11420640</v>
          </cell>
        </row>
        <row r="32">
          <cell r="A32" t="str">
            <v>0030-2024</v>
          </cell>
          <cell r="B32" t="str">
            <v>17 17. Contrato de Prestación de Servicios</v>
          </cell>
          <cell r="C32" t="str">
            <v>CC</v>
          </cell>
          <cell r="D32">
            <v>1020719318</v>
          </cell>
          <cell r="F32">
            <v>8</v>
          </cell>
          <cell r="G32">
            <v>3</v>
          </cell>
          <cell r="H32" t="str">
            <v>ANDRES MAURICIO PARAMO IZQUIERDO</v>
          </cell>
          <cell r="I32" t="str">
            <v>KR 5 26 B 57 TO A AP 202</v>
          </cell>
          <cell r="J32" t="str">
            <v>andres.paramo.izquierdo@gmail.com</v>
          </cell>
          <cell r="M32" t="str">
            <v>CO1.PCCNTR.5775411</v>
          </cell>
          <cell r="N32" t="str">
            <v>CPT-030-2024</v>
          </cell>
          <cell r="O32" t="str">
            <v>https://community.secop.gov.co/Public/Tendering/OpportunityDetail/Index?noticeUID=CO1.NTC.5472100&amp;isFromPublicArea=True&amp;isModal=False</v>
          </cell>
          <cell r="P32" t="str">
            <v xml:space="preserve">PROFESIONAL </v>
          </cell>
          <cell r="Q32" t="str">
            <v>UNIVERSITARIO</v>
          </cell>
          <cell r="R32" t="str">
            <v>MASCULINO</v>
          </cell>
          <cell r="T32" t="str">
            <v>CONTRATO DE PRESTACION DE SERVICIOS</v>
          </cell>
          <cell r="U32">
            <v>45310</v>
          </cell>
          <cell r="V32">
            <v>45313</v>
          </cell>
          <cell r="W32">
            <v>45372</v>
          </cell>
          <cell r="X32" t="str">
            <v>ALBA JANETTE GOMEZ ARIAS</v>
          </cell>
          <cell r="Y32" t="str">
            <v>PROFESIONAL ESPECIALIZADA DE PRODUCCIÓN GRADO 3</v>
          </cell>
          <cell r="Z32">
            <v>51904355</v>
          </cell>
          <cell r="AA32">
            <v>5</v>
          </cell>
          <cell r="AB32">
            <v>6</v>
          </cell>
          <cell r="AC32" t="str">
            <v>DO-72 Proveer, de manera autónoma e independiente, los servicios profesionales requeridos para organizar las actividades de redacción del equipo editorial del proyecto periodístico convergente de Canal Capital.</v>
          </cell>
          <cell r="AD32">
            <v>0</v>
          </cell>
          <cell r="AE32">
            <v>2</v>
          </cell>
          <cell r="AF32">
            <v>60</v>
          </cell>
          <cell r="AG32">
            <v>26250000</v>
          </cell>
          <cell r="AH32">
            <v>13125000</v>
          </cell>
          <cell r="AI32" t="str">
            <v xml:space="preserve">1. Dirigir el componente de noticias de actualidad del Proyecto periodístico convergente de Canal Capital. 2. Dirigir el proceso de asignación de temas y/o contenidos en los consejos de redacción. 3. Determinar procesos que permitan validar la veracidad y originalidad de los contenidos producidos por el equipo de periodistas que componen el proyecto, es decir, evitar réplica de las denominadas noticias falsas (fake news), plagios o reproducción de contenidos sin autorización o aplicación correcta del derecho de cita. 4. Incluir como fuente periodística los datos abiertos ( públicos y privados ) de la Bogotá región, así como, el uso del periodismo de datos como metodología de investigación y producción de la totalidad o parte de los contenidos gestionados. 5. Aprobar los temas que serán producidos por el equipo periodístico del proyecto, así como, las versiones finales de los contenidos para su circulación. 6. Construir y aprobar la continuidad y los libretos de los temas abordados en el Proyecto Periodístico Convergente de Canal Capital. 7. Apoyar la definición de los lineamientos de realización audiovisual (tratamiento audiovisual) de los componentes del proyecto periodístico convergente. 8. Definir la temática y enfoque editorial diario del componente podcast del proyecto periodístico convergente. 9. Apoyar la aprobación del momento y formas de circulación de los contenidos que componen el proyecto periodístico convergente. 10. Editar, cuando sea preciso, los textos para la realización de los contenidos del proyecto periodístico convergente de Canal Capital. 11. Propender por la implementación de nueva tecnología, uso de diversas plataformas de circulación,
diseño y desarrollo de formatos y narrativas innovadoras con el propósito de impactar eficiente y
efectivamente a los públicos objetivos del proyecto.
12. Apoyar el diseño y ejecución de la estrategia de circulación de los diferentes componentes del
proyecto periodístico convergente.
13. Coordinar la respuesta de peticiones, quejas y reclamos de la audiencia que le sea asignado,
relacionado con el proyecto periodístico convergente.
14. Asistir a las reuniones necesarias para la correcta ejecución del contrato.
15. Prestar servicios de apoyo a la supervisión en los casos que sea requerido de los contratos suscritos
por el área de producción.
16. Realizar las demás actividades que resulten necesarias y esenciales para el cumplimiento del objeto
contractual.
</v>
          </cell>
          <cell r="AJ32" t="str">
            <v>DIRECTA</v>
          </cell>
          <cell r="AK32" t="str">
            <v xml:space="preserve">NO REQUIERE </v>
          </cell>
          <cell r="AL32" t="str">
            <v>NO</v>
          </cell>
          <cell r="AM32" t="str">
            <v>DIRECTOR OPERATIVO</v>
          </cell>
          <cell r="AN32" t="str">
            <v>CAMILO ANDRES PORRAS GALINDO</v>
          </cell>
          <cell r="AO32" t="str">
            <v>545 / 767</v>
          </cell>
          <cell r="AP32" t="str">
            <v>42450209 / 423011605560000007505</v>
          </cell>
          <cell r="AQ32" t="str">
            <v xml:space="preserve">Servicios para la comunidad, sociales y personales / </v>
          </cell>
          <cell r="AR32" t="str">
            <v xml:space="preserve">509 / </v>
          </cell>
          <cell r="AS32">
            <v>545</v>
          </cell>
          <cell r="AT32">
            <v>42450209</v>
          </cell>
          <cell r="AU32" t="str">
            <v>Servicios para la comunidad, sociales y personales</v>
          </cell>
          <cell r="AV32" t="str">
            <v xml:space="preserve"> </v>
          </cell>
          <cell r="AW32">
            <v>509</v>
          </cell>
          <cell r="AX32">
            <v>45313</v>
          </cell>
          <cell r="AY32">
            <v>26250000</v>
          </cell>
          <cell r="AZ32">
            <v>767</v>
          </cell>
          <cell r="BA32" t="str">
            <v>423011605560000007505</v>
          </cell>
          <cell r="BB32" t="str">
            <v>7505 - Fortalecimiento de la creación y cocreación de contenidos multiplataforma en ciudadanía, cultura y educación</v>
          </cell>
          <cell r="BC32" t="str">
            <v>7505 FUTIC</v>
          </cell>
          <cell r="BD32">
            <v>746</v>
          </cell>
          <cell r="BE32">
            <v>45372</v>
          </cell>
          <cell r="BF32">
            <v>13125000</v>
          </cell>
          <cell r="CI32" t="str">
            <v>ADICION Y PRORROGA</v>
          </cell>
          <cell r="CJ32">
            <v>45372</v>
          </cell>
          <cell r="CK32">
            <v>30</v>
          </cell>
          <cell r="CM32">
            <v>13125000</v>
          </cell>
          <cell r="CX32">
            <v>45432</v>
          </cell>
          <cell r="CY32">
            <v>39375000</v>
          </cell>
        </row>
        <row r="33">
          <cell r="A33" t="str">
            <v>0031-2024</v>
          </cell>
          <cell r="B33" t="str">
            <v>17 17. Contrato de Prestación de Servicios</v>
          </cell>
          <cell r="C33" t="str">
            <v>CC</v>
          </cell>
          <cell r="D33">
            <v>1031149907</v>
          </cell>
          <cell r="F33">
            <v>1</v>
          </cell>
          <cell r="G33">
            <v>1</v>
          </cell>
          <cell r="H33" t="str">
            <v>KATHERINE JOHANNA ESTUPIÑAN SUAREZ</v>
          </cell>
          <cell r="I33" t="str">
            <v>CARRERA 70G BIS #120-04</v>
          </cell>
          <cell r="J33" t="str">
            <v>kata.e.s@hotmail.com</v>
          </cell>
          <cell r="M33" t="str">
            <v>CO1.PCCNTR.5775512</v>
          </cell>
          <cell r="N33" t="str">
            <v>CPT-031-2024</v>
          </cell>
          <cell r="O33" t="str">
            <v>https://community.secop.gov.co/Public/Tendering/OpportunityDetail/Index?noticeUID=CO1.NTC.5472709&amp;isFromPublicArea=True&amp;isModal=False</v>
          </cell>
          <cell r="P33" t="str">
            <v xml:space="preserve">PROFESIONAL </v>
          </cell>
          <cell r="Q33" t="str">
            <v>UNIVERSITARIO</v>
          </cell>
          <cell r="R33" t="str">
            <v>FEMENINO</v>
          </cell>
          <cell r="T33" t="str">
            <v>CONTRATO DE PRESTACION DE SERVICIOS</v>
          </cell>
          <cell r="U33">
            <v>45310</v>
          </cell>
          <cell r="V33">
            <v>45313</v>
          </cell>
          <cell r="W33">
            <v>45372</v>
          </cell>
          <cell r="X33" t="str">
            <v>ALBA JANETTE GOMEZ ARIAS</v>
          </cell>
          <cell r="Y33" t="str">
            <v>PROFESIONAL ESPECIALIZADA DE PRODUCCIÓN GRADO 3</v>
          </cell>
          <cell r="Z33">
            <v>51904355</v>
          </cell>
          <cell r="AA33">
            <v>5</v>
          </cell>
          <cell r="AB33">
            <v>6</v>
          </cell>
          <cell r="AC33" t="str">
            <v>DO-63 Proveer, de manera autónoma e independiente, los servicios profesionales requeridos para realizar la actividad de investigación y producción de notas periodísticas para el programa del Defensor de las Audiencias de Canal Capital. ALCANCE DEL OBJETO: Cuando aplique o N/A</v>
          </cell>
          <cell r="AD33">
            <v>0</v>
          </cell>
          <cell r="AE33">
            <v>2</v>
          </cell>
          <cell r="AF33">
            <v>60</v>
          </cell>
          <cell r="AG33">
            <v>7057956</v>
          </cell>
          <cell r="AH33">
            <v>3528978</v>
          </cell>
          <cell r="AI33" t="str">
            <v>1. Generar fichas de investigación, atendiendo las directrices editoriales formuladas por el Defensor de las Audiencias, que sirvan como insumo principal para el desarrollo y producción de los contenidos de cada capítulo del programa. 2. Gestionar y apoyar la coordinación de las fuentes documentales (personas o archivos) para los procesos de investigación y producción de cada uno de los capítulos del programa. 3. Realizar los libretos y guiones para cada capítulo, de acuerdo con las temáticas establecidas en la ficha de investigación y directrices de contenido determinadas por el Defensor de las Audiencias. 4. Realizar un cronograma mensual del proyecto que identifique las etapas de preproducción, producción y posproducción de cada capítulo. 5. Realizar los desgloses de producción que identifique las necesidades logísticas y técnicas requeridas para la etapa de producción y postproducción del programa. 6. Garantizar la solicitud y buena administración de los recursos de producción logísticos y técnicos asignados por Canal Capital para el desarrollo de la preproducción, producción y posproducción de cada uno de los capítulos del programa. 7. Apoyar en la coordinación de las grabaciones de las notas, entrevistas, presentaciones y en general todo el contenido para los proyectos asignados haciendo uso de las tecnologías ligeras con las que cuenta Canal Capital. 8. Realizar la asistencia de edición conceptual, garantizando la calidad narrativa de todos los capítulos correspondientes al programa Defensor de las audiencias. 9. Remitir a las áreas encargadas la información correspondiente a los programas asignados para la realización de autopromos para televisión y digital. 10. Presentar un informe de actividades mensual que consolide la información de investigación, producción y realización del proyecto; estos son fichas de investigación, guiones, cronogramas y link de acceso de visualización de los capítulos finalizados. 11. Asistir a los consejos de redacción y demás reuniones que sean necesarias para la coordinación y avance de las actividades de los proyectos asignados. 12. Cumplir con los estándares técnicos y de calidad que respondan a la rigurosidad periodística establecida por Canal Capital. 13. Realizar la presentación de los programas asignados, si fuera necesario, para la producción de los mismos. 14. Prestar servicios de apoyo a la supervisión en los casos que sea requerido de los contratos suscritos por el área de Producción de Canal Capital. 15. Realizar
las demás actividades que resulten necesarias y esenciales para el cumplimiento del objeto contractual.</v>
          </cell>
          <cell r="AJ33" t="str">
            <v>DIRECTA</v>
          </cell>
          <cell r="AK33" t="str">
            <v xml:space="preserve">NO REQUIERE </v>
          </cell>
          <cell r="AL33" t="str">
            <v>NO</v>
          </cell>
          <cell r="AM33" t="str">
            <v>DIRECTOR OPERATIVO</v>
          </cell>
          <cell r="AN33" t="str">
            <v>JAVIER ROLANDO DELGADO FLORES</v>
          </cell>
          <cell r="AO33" t="str">
            <v xml:space="preserve">532 / </v>
          </cell>
          <cell r="AP33" t="str">
            <v xml:space="preserve">42450209 / </v>
          </cell>
          <cell r="AQ33" t="str">
            <v xml:space="preserve">Servicios para la comunidad, sociales y personales / </v>
          </cell>
          <cell r="AR33" t="str">
            <v xml:space="preserve">507 / </v>
          </cell>
          <cell r="AS33">
            <v>532</v>
          </cell>
          <cell r="AT33">
            <v>42450209</v>
          </cell>
          <cell r="AU33" t="str">
            <v>Servicios para la comunidad, sociales y personales</v>
          </cell>
          <cell r="AV33" t="str">
            <v xml:space="preserve"> </v>
          </cell>
          <cell r="AW33">
            <v>507</v>
          </cell>
          <cell r="AX33">
            <v>45310</v>
          </cell>
          <cell r="AY33">
            <v>7057956</v>
          </cell>
          <cell r="BC33" t="str">
            <v xml:space="preserve"> </v>
          </cell>
          <cell r="CX33">
            <v>45372</v>
          </cell>
          <cell r="CY33">
            <v>7057956</v>
          </cell>
        </row>
        <row r="34">
          <cell r="A34" t="str">
            <v>0032-2024</v>
          </cell>
          <cell r="B34" t="str">
            <v>17 17. Contrato de Prestación de Servicios</v>
          </cell>
          <cell r="C34" t="str">
            <v>CC</v>
          </cell>
          <cell r="D34">
            <v>1018408738</v>
          </cell>
          <cell r="F34">
            <v>6</v>
          </cell>
          <cell r="G34">
            <v>5</v>
          </cell>
          <cell r="H34" t="str">
            <v>JENNY ALEJANDRA DIAZ VELANDIA</v>
          </cell>
          <cell r="I34" t="str">
            <v>CL 59A BIS SUR 23D 10</v>
          </cell>
          <cell r="J34" t="str">
            <v>jenny.diaz@canalcapital.gov.co</v>
          </cell>
          <cell r="M34" t="str">
            <v>CO1.PCCNTR.5776206</v>
          </cell>
          <cell r="N34" t="str">
            <v>CPT-032-2024</v>
          </cell>
          <cell r="O34" t="str">
            <v>https://community.secop.gov.co/Public/Tendering/OpportunityDetail/Index?noticeUID=CO1.NTC.5472780&amp;isFromPublicArea=True&amp;isModal=False</v>
          </cell>
          <cell r="P34" t="str">
            <v xml:space="preserve">PROFESIONAL </v>
          </cell>
          <cell r="Q34" t="str">
            <v>UNIVERSITARIO</v>
          </cell>
          <cell r="R34" t="str">
            <v>FEMENINO</v>
          </cell>
          <cell r="T34" t="str">
            <v>CONTRATO DE PRESTACION DE SERVICIOS</v>
          </cell>
          <cell r="U34">
            <v>45310</v>
          </cell>
          <cell r="V34">
            <v>45310</v>
          </cell>
          <cell r="W34">
            <v>45400</v>
          </cell>
          <cell r="X34" t="str">
            <v>SANDRA PAOLA MONTILLA MORALES</v>
          </cell>
          <cell r="Y34" t="str">
            <v xml:space="preserve">PROFESIONAL ESPECIALIZADO DE RECURSOS HUMANOS GRADO 2 </v>
          </cell>
          <cell r="Z34">
            <v>52259970</v>
          </cell>
          <cell r="AA34">
            <v>1</v>
          </cell>
          <cell r="AB34">
            <v>10</v>
          </cell>
          <cell r="AC34" t="str">
            <v>SA-7 Proveer, de manera autónoma e independiente, sus servicios profesionales para el apoyo a la supervisión de los contratos con empresas de servicios temporales para el suministro y administración especializada de personal para Canal Capital.</v>
          </cell>
          <cell r="AD34">
            <v>0</v>
          </cell>
          <cell r="AE34">
            <v>3</v>
          </cell>
          <cell r="AF34">
            <v>90</v>
          </cell>
          <cell r="AG34">
            <v>17325000</v>
          </cell>
          <cell r="AH34">
            <v>5775000</v>
          </cell>
          <cell r="AI34" t="str">
            <v xml:space="preserve">1. Apoyar la correcta ejecución de los contratos con empresas de servicios temporales, para el suministro y administración especializada de personal para Canal Capital, así como el cumplimiento de las obligaciones establecidas en los contratos que suscriba canal capital para tal fin. 2. Garantizar que la selección de personal realizada por las empresas de servicios temporales corresponda con el perfil del cargo requerido por el área solicitante al interior de Canal Capital. 3. Verificar que los contratos celebrados entre las empresas de servicios temporales y el personal contratado para Canal Capital tenga el clausulado establecido dentro de los estudios previos definidos para la selección de la empresa de servicios temporales. 4. Validar el cumplimiento de entrega de documentación por parte de los trabajadores a las empresas de servicios temporales. (soportes académicos- laborales y todos aquellos requeridos para el cumplimiento de requisitos establecidos por la empresa contratante). 5. Validar el cumplimiento de entrega de documentación por parte de las empresas de servicios temporales a los trabajadores contratados para canal capital como contrato laboral, certificados de afiliación a eps, pensiones y cesantías, caja de compensacion familiar, ARL, comprobantes de pago y demás a los que tenga derecho el trabajador. 6. Verificar el cumplimiento en la realización de los exámenes médicos ocupacionales de ingreso, periódicos y de retiro de acuerdo al profesiograma de Canal Capital. 7. Verificar que los pagos y deducciones realizadas por las empresas de servicios temporales al personal contratado por Canal Capital correspondan a los valores establecidos en los contratos.8. Consolidar el reporte de novedades de nómina como, por ejemplo horas extras, incapacidades, licencias remuneradas y no remuneradas, comisiones, retiros, bonificaciones, entre otras, en coordinación con los líderes designados por Canal Capital para tal fin y enviarlos a la empresa de servicios temporales dentro de los tiempos establecidos. 9. Consolidar las órdenes de servicio de personal, tramitarlas ante las empresas de servicios temporales y realizar el seguimiento desde el envío de la solicitud hasta el pago de la liquidación de los trabajadores. 10. Elaborar informes que den cuenta de la ejecución del presupuesto asignado y compile los indicadores de personal activo por mes, ingresos por mes, retiros por mes, motivos de retiro, procesos de selección, procesos de contratación, tasa de accidentes laborales, ausentismo, casos
de estabilidad laboral reforzada, horas extras procesadas, procesos disciplinarios, actividades de
bienestar y formación y días empleados para proveer los perfiles solicitados.
11. Atender los requerimientos, instrucciones y/o recomendaciones dadas por la Supervisión del
contrato.
12. Realizar las demás actividades que resulten necesarias y esenciales para el cumplimiento del
objeto contractual.
</v>
          </cell>
          <cell r="AJ34" t="str">
            <v>DIRECTA</v>
          </cell>
          <cell r="AK34" t="str">
            <v xml:space="preserve">NO REQUIERE </v>
          </cell>
          <cell r="AL34" t="str">
            <v>NO</v>
          </cell>
          <cell r="AM34" t="str">
            <v>SECRETARIA GENERAL</v>
          </cell>
          <cell r="AN34" t="str">
            <v>EDWIN SÁNCHEZ PORRAS</v>
          </cell>
          <cell r="AO34" t="str">
            <v xml:space="preserve">481 / </v>
          </cell>
          <cell r="AP34" t="str">
            <v xml:space="preserve">42120202008 / </v>
          </cell>
          <cell r="AQ34" t="str">
            <v xml:space="preserve">Servicios prestados a las empresas
y servicios de producción / </v>
          </cell>
          <cell r="AR34" t="str">
            <v xml:space="preserve">506 / </v>
          </cell>
          <cell r="AS34">
            <v>481</v>
          </cell>
          <cell r="AT34">
            <v>42120202008</v>
          </cell>
          <cell r="AU34" t="str">
            <v>Servicios prestados a las empresas
y servicios de producción</v>
          </cell>
          <cell r="AV34" t="str">
            <v xml:space="preserve"> </v>
          </cell>
          <cell r="AW34">
            <v>506</v>
          </cell>
          <cell r="AX34">
            <v>45310</v>
          </cell>
          <cell r="AY34">
            <v>17325000</v>
          </cell>
          <cell r="BC34" t="str">
            <v xml:space="preserve"> </v>
          </cell>
          <cell r="CX34">
            <v>45400</v>
          </cell>
          <cell r="CY34">
            <v>17325000</v>
          </cell>
        </row>
        <row r="35">
          <cell r="A35" t="str">
            <v>0033-2024</v>
          </cell>
          <cell r="B35" t="str">
            <v>17 17. Contrato de Prestación de Servicios</v>
          </cell>
          <cell r="C35" t="str">
            <v>CC</v>
          </cell>
          <cell r="D35">
            <v>1013692085</v>
          </cell>
          <cell r="F35">
            <v>2</v>
          </cell>
          <cell r="G35">
            <v>9</v>
          </cell>
          <cell r="H35" t="str">
            <v>LAURA DANIELA ESPITIA MORA</v>
          </cell>
          <cell r="I35" t="str">
            <v>CRA 28 11 94</v>
          </cell>
          <cell r="J35" t="str">
            <v>lespitiam@ucentral.edu.co</v>
          </cell>
          <cell r="M35" t="str">
            <v>CO1.PCCNTR.5775754</v>
          </cell>
          <cell r="N35" t="str">
            <v>CPT-033-2024</v>
          </cell>
          <cell r="O35" t="str">
            <v>https://community.secop.gov.co/Public/Tendering/OpportunityDetail/Index?noticeUID=CO1.NTC.5472893&amp;isFromPublicArea=True&amp;isModal=False</v>
          </cell>
          <cell r="P35" t="str">
            <v xml:space="preserve">PROFESIONAL </v>
          </cell>
          <cell r="Q35" t="str">
            <v>UNIVERSITARIO</v>
          </cell>
          <cell r="R35" t="str">
            <v>FEMENINO</v>
          </cell>
          <cell r="T35" t="str">
            <v>CONTRATO DE PRESTACION DE SERVICIOS</v>
          </cell>
          <cell r="U35">
            <v>45310</v>
          </cell>
          <cell r="V35">
            <v>45313</v>
          </cell>
          <cell r="W35">
            <v>45372</v>
          </cell>
          <cell r="X35" t="str">
            <v>ALBA JANETTE GOMEZ ARIAS</v>
          </cell>
          <cell r="Y35" t="str">
            <v>PROFESIONAL ESPECIALIZADA DE PRODUCCIÓN GRADO 3</v>
          </cell>
          <cell r="Z35">
            <v>51904355</v>
          </cell>
          <cell r="AA35">
            <v>5</v>
          </cell>
          <cell r="AB35">
            <v>6</v>
          </cell>
          <cell r="AC35" t="str">
            <v>DO-67 Proveer, de manera autónoma e independiente, los servicios profesionales requeridos para la realización de contenido periodístico para el Proyecto periodístico convergente de Canal Capital. ALCANCE DEL OBJETO: Cuando aplique o N/A</v>
          </cell>
          <cell r="AD35">
            <v>0</v>
          </cell>
          <cell r="AE35">
            <v>2</v>
          </cell>
          <cell r="AF35">
            <v>60</v>
          </cell>
          <cell r="AG35">
            <v>11420640</v>
          </cell>
          <cell r="AH35">
            <v>5710320</v>
          </cell>
          <cell r="AI35" t="str">
            <v>1. Asistir diariamente a los consejos de redacción determinados por la dirección del proyecto. 2. Proponer en los consejos de redacción diarios, un mínimo de cinco (5) temas por día provenientes de las fuentes designadas, así como, la evolución de los mismos en los consejos determinados para ese fin. 3. Atender las actividades periodísticas y/o de producción conforme al plan de producción y circulación de contenidos diarios. 4. Proponer formatos de producción por cada tema asignado acorde al propósito convergente del proyecto y sus públicos objetivos. 5. Incluir como fuente periodística los datos abiertos (públicos y privados) de la Bogotá región, así como, el uso del periodismo de datos como metodología de investigación y producción de la totalidad o parte de los contenidos gestionados. 6. Apoyar y/o ejecutar el proceso de preproducción, producción y postproducción de los contenidos asignados diariamente. 7. Apoyar en la redacción de textos cortos para las introducciones de los contenidos producidos diariamente en coherencia con las plataformas y públicos objetivos determinados en los comités de redacción. 8. Atender las recomendaciones del SEO (search engine optimization) de Capital para la escritura de textos que serán circulados en plataformas digitales. 9. Garantizar preparación e información periodística para realizar contenidos de temas diversos, incluso si no se relaciona con las fuentes regularmente designadas. 10. Apoyar el diseño y acoger las recomendaciones estéticas y en general de “formato” indicadas por los realizadores del proyecto, así como, de los líderes editoriales y de estrategia convergente del mismo. 11. Realizar las actividades propias de presentación de secciones, temas, contenidos u otros especiales desde el estudio o locaciones indicadas por los líderes de emisión / circulación de los distintos componentes del proyecto convergente. 12. Atender y acoger las recomendaciones de uso de tecnología para la grabación, postproducción y circulación de los contenidos diariamente asignados. 13. Realizar las demás actividades que resulten necesarias y esenciales para el cumplimiento del objeto contractual.</v>
          </cell>
          <cell r="AJ35" t="str">
            <v>DIRECTA</v>
          </cell>
          <cell r="AK35" t="str">
            <v xml:space="preserve">NO REQUIERE </v>
          </cell>
          <cell r="AL35" t="str">
            <v>NO</v>
          </cell>
          <cell r="AM35" t="str">
            <v>DIRECTOR OPERATIVO</v>
          </cell>
          <cell r="AN35" t="str">
            <v>JAVIER ROLANDO DELGADO FLORES</v>
          </cell>
          <cell r="AO35" t="str">
            <v xml:space="preserve">535 / </v>
          </cell>
          <cell r="AP35" t="str">
            <v xml:space="preserve">42450209 / </v>
          </cell>
          <cell r="AQ35" t="str">
            <v xml:space="preserve">Servicios para la comunidad, sociales y personales / </v>
          </cell>
          <cell r="AR35" t="str">
            <v xml:space="preserve">511 / </v>
          </cell>
          <cell r="AS35">
            <v>535</v>
          </cell>
          <cell r="AT35">
            <v>42450209</v>
          </cell>
          <cell r="AU35" t="str">
            <v>Servicios para la comunidad, sociales y personales</v>
          </cell>
          <cell r="AV35" t="str">
            <v xml:space="preserve"> </v>
          </cell>
          <cell r="AW35">
            <v>511</v>
          </cell>
          <cell r="AX35">
            <v>45313</v>
          </cell>
          <cell r="AY35">
            <v>11420640</v>
          </cell>
          <cell r="BC35" t="str">
            <v xml:space="preserve"> </v>
          </cell>
          <cell r="CX35">
            <v>45372</v>
          </cell>
          <cell r="CY35">
            <v>11420640</v>
          </cell>
        </row>
        <row r="36">
          <cell r="A36" t="str">
            <v>0034-2024</v>
          </cell>
          <cell r="B36" t="str">
            <v>17 17. Contrato de Prestación de Servicios</v>
          </cell>
          <cell r="C36" t="str">
            <v>CC</v>
          </cell>
          <cell r="D36">
            <v>16599049</v>
          </cell>
          <cell r="F36">
            <v>1</v>
          </cell>
          <cell r="G36">
            <v>1</v>
          </cell>
          <cell r="H36" t="str">
            <v>CARLOS ALBERTO CHICA ARIAS</v>
          </cell>
          <cell r="I36" t="str">
            <v>CL 138 10 A 76 IN 7</v>
          </cell>
          <cell r="J36" t="str">
            <v>carlosalbertochica@hotmail.</v>
          </cell>
          <cell r="M36" t="str">
            <v>CO1.PCCNTR.5776069</v>
          </cell>
          <cell r="N36" t="str">
            <v>CPT-034-2024</v>
          </cell>
          <cell r="O36" t="str">
            <v>https://community.secop.gov.co/Public/Tendering/OpportunityDetail/Index?noticeUID=CO1.NTC.5473126&amp;isFromPublicArea=True&amp;isModal=False</v>
          </cell>
          <cell r="P36" t="str">
            <v xml:space="preserve">PROFESIONAL </v>
          </cell>
          <cell r="Q36" t="str">
            <v>UNIVERSITARIO</v>
          </cell>
          <cell r="R36" t="str">
            <v>MASCULINO</v>
          </cell>
          <cell r="T36" t="str">
            <v>CONTRATO DE PRESTACION DE SERVICIOS</v>
          </cell>
          <cell r="U36">
            <v>45310</v>
          </cell>
          <cell r="V36">
            <v>45313</v>
          </cell>
          <cell r="W36">
            <v>45372</v>
          </cell>
          <cell r="X36" t="str">
            <v>JERSON JUSSEF PARRA RAMÍREZ</v>
          </cell>
          <cell r="Y36" t="str">
            <v>DIRECTOR OPERATIVO</v>
          </cell>
          <cell r="Z36">
            <v>80022590</v>
          </cell>
          <cell r="AA36">
            <v>1</v>
          </cell>
          <cell r="AB36">
            <v>1</v>
          </cell>
          <cell r="AC36" t="str">
            <v>DO-62 Proveer, de manera autónoma e independiente, los servicios profesionales requeridos para realizar la actividad de la Defensoría de las Audiencias, en cumplimiento a lo establecido por la reglamentación vigente emitida por la CRC y manual de servicio a la ciudadanía de Canal Capital. ALCANCE DEL OBJETO: N/A</v>
          </cell>
          <cell r="AD36">
            <v>0</v>
          </cell>
          <cell r="AE36">
            <v>2</v>
          </cell>
          <cell r="AF36">
            <v>60</v>
          </cell>
          <cell r="AG36">
            <v>16238004</v>
          </cell>
          <cell r="AH36">
            <v>8119002</v>
          </cell>
          <cell r="AI36" t="str">
            <v>1. Presentar cada uno de los capítulos del Programa Defensor de Audiencias. 2. Orientar los consejos de redacción del programa del Defensor de las Audiencias, así como, el proceso de investigación, producción periodística, la edición y la revisión final de cada uno de los contenidos. 3. Socializar a la audiencia las herramientas de participación ciudadana dispuestas por Canal Capital. 4. Definir los enfoques temáticos, invitados, tratamiento narrativo y elaborar los guiones del programa del Defensor de las Audiencias de Canal Capital. 5. Propiciar espacios para deliberar sobre los contenidos de la oferta en las diferentes plataformas de Canal Capital, incluyendo su conexión con los objetivos estratégicos de la entidad y la legislación colombiana de la que se refiere a los medios de comunicación. 6. Garantizar la participación de las audiencias en el diseño, desarrollo y/o circulación del programa del Defensor de las Audiencias en coherencia con el manual del que trata dicho asunto en Canal Capital y lo estipulado por la CRC - Comisión de Regulación de Comunicaciones. 7. Presentar mensualmente un informe sobre la interacción de la ciudadanía con el Defensor de las Audiencias, a través de los canales de comunicación habilitados en Canal Capital para ese propósito. 8. Ejercer la defensoría de las audiencias en coherencia con la reglamentación y/o definición vigente que para tal fin estipula la Comisión de Regulación de las Comunicaciones. 9. Prestar servicios de apoyo a la supervisión en los casos que sea requerido de los contratos suscritos por la Dirección Operativa de Canal Capital. 10. Realizar las demás actividades que resulten necesarias y esenciales para el cumplimiento del objeto contractual.</v>
          </cell>
          <cell r="AJ36" t="str">
            <v>DIRECTA</v>
          </cell>
          <cell r="AK36" t="str">
            <v xml:space="preserve">NO REQUIERE </v>
          </cell>
          <cell r="AL36" t="str">
            <v>NO</v>
          </cell>
          <cell r="AM36" t="str">
            <v>DIRECTOR OPERATIVO</v>
          </cell>
          <cell r="AN36" t="str">
            <v>LEIDY JULIETH CARRANZA SUAREZ</v>
          </cell>
          <cell r="AO36" t="str">
            <v xml:space="preserve">531 / </v>
          </cell>
          <cell r="AP36" t="str">
            <v xml:space="preserve">42450209 / </v>
          </cell>
          <cell r="AQ36" t="str">
            <v xml:space="preserve">Servicios para la comunidad, sociales y personales / </v>
          </cell>
          <cell r="AR36" t="str">
            <v xml:space="preserve">510 / </v>
          </cell>
          <cell r="AS36">
            <v>531</v>
          </cell>
          <cell r="AT36">
            <v>42450209</v>
          </cell>
          <cell r="AU36" t="str">
            <v>Servicios para la comunidad, sociales y personales</v>
          </cell>
          <cell r="AV36" t="str">
            <v xml:space="preserve"> </v>
          </cell>
          <cell r="AW36">
            <v>510</v>
          </cell>
          <cell r="AX36">
            <v>45313</v>
          </cell>
          <cell r="AY36">
            <v>16238004</v>
          </cell>
          <cell r="BC36" t="str">
            <v xml:space="preserve"> </v>
          </cell>
          <cell r="CX36">
            <v>45372</v>
          </cell>
          <cell r="CY36">
            <v>16238004</v>
          </cell>
        </row>
        <row r="37">
          <cell r="A37" t="str">
            <v>0035-2024</v>
          </cell>
          <cell r="B37" t="str">
            <v>17 17. Contrato de Prestación de Servicios</v>
          </cell>
          <cell r="C37" t="str">
            <v>CC</v>
          </cell>
          <cell r="D37">
            <v>52553549</v>
          </cell>
          <cell r="F37">
            <v>3</v>
          </cell>
          <cell r="G37">
            <v>8</v>
          </cell>
          <cell r="H37" t="str">
            <v>LUZ MYRIAM NIETO MONROY</v>
          </cell>
          <cell r="I37" t="str">
            <v>CL 14 B 116 70</v>
          </cell>
          <cell r="J37" t="str">
            <v>luzmiryam039@hotmail.com</v>
          </cell>
          <cell r="M37" t="str">
            <v>CO1.PCCNTR.5776500</v>
          </cell>
          <cell r="N37" t="str">
            <v>CPT-035-2024</v>
          </cell>
          <cell r="O37" t="str">
            <v>https://community.secop.gov.co/Public/Tendering/OpportunityDetail/Index?noticeUID=CO1.NTC.5473910&amp;isFromPublicArea=True&amp;isModal=False</v>
          </cell>
          <cell r="P37" t="str">
            <v>APOYO A LA GESTIÓN PROFESIONAL</v>
          </cell>
          <cell r="Q37" t="str">
            <v>EDUCACIÓN MEDIA (HASTA GRADO ONCE APROBADO)</v>
          </cell>
          <cell r="R37" t="str">
            <v>FEMENINO</v>
          </cell>
          <cell r="T37" t="str">
            <v>CONTRATO DE PRESTACION DE SERVICIOS</v>
          </cell>
          <cell r="U37">
            <v>45310</v>
          </cell>
          <cell r="V37">
            <v>45313</v>
          </cell>
          <cell r="W37">
            <v>45372</v>
          </cell>
          <cell r="X37" t="str">
            <v>ALBA JANETTE GOMEZ ARIAS</v>
          </cell>
          <cell r="Y37" t="str">
            <v>PROFESIONAL ESPECIALIZADA DE PRODUCCIÓN GRADO 3</v>
          </cell>
          <cell r="Z37">
            <v>51904355</v>
          </cell>
          <cell r="AA37">
            <v>5</v>
          </cell>
          <cell r="AB37">
            <v>6</v>
          </cell>
          <cell r="AC37" t="str">
            <v>DO-69 Proveer, de manera autónoma e independiente, los servicios de maquillaje de todo el talento para para las producciones, eventos, y/o programas del proyecto periodístico convergente de Canal Capital. ALCANCE DEL OBJETO: N/A</v>
          </cell>
          <cell r="AD37">
            <v>0</v>
          </cell>
          <cell r="AE37">
            <v>2</v>
          </cell>
          <cell r="AF37">
            <v>60</v>
          </cell>
          <cell r="AG37">
            <v>8234280</v>
          </cell>
          <cell r="AH37">
            <v>4117140</v>
          </cell>
          <cell r="AI37" t="str">
            <v>1. Realizar el maquillaje y peinado, según la morfología del rostro de presentadores, de invitados, periodistas, intervinientes y demás personal que desarrolle su actividad frente a las cámaras para los diferentes programas de la parrilla de programación de Canal Capital. 2. Presentarse en el estudio y/o locación de grabación con el tiempo necesario para cumplir con las actividades asignadas, en cumplimiento del principio de coordinación. 3. Usar las diferentes técnicas de maquillaje para presentadores, invitados, periodistas en estudios de grabación o locaciones fuera del canal. 4. Suministrar el material cosmético y de peinado necesarios y mantenerlo en óptimas condiciones de higiene. 5. Retocar, cuando se requiera, el maquillaje realizado de presentadores, invitados, periodistas, intervinientes y demás personal que desarrolle su actividad frente a las cámaras tanto en set como en exteriores. 6. Informar al supervisor las novedades, inconvenientes o sugerencias que se generen en sus actividades diarias y que puedan afectar negativa o positivamente el normal desarrollo de las actividades de producción. 7. Realizar las demás actividades que resulten necesarias y esenciales para el cumplimiento del objeto contractual.</v>
          </cell>
          <cell r="AJ37" t="str">
            <v>DIRECTA</v>
          </cell>
          <cell r="AK37" t="str">
            <v xml:space="preserve">NO REQUIERE </v>
          </cell>
          <cell r="AL37" t="str">
            <v>NO</v>
          </cell>
          <cell r="AM37" t="str">
            <v>DIRECTOR OPERATIVO</v>
          </cell>
          <cell r="AN37" t="str">
            <v>LEIDY JULIETH CARRANZA SUAREZ</v>
          </cell>
          <cell r="AO37" t="str">
            <v>537 / 784</v>
          </cell>
          <cell r="AP37" t="str">
            <v>42450209 / 423011605560000007505</v>
          </cell>
          <cell r="AQ37" t="str">
            <v xml:space="preserve">Servicios para la comunidad, sociales y personales / </v>
          </cell>
          <cell r="AR37" t="str">
            <v xml:space="preserve">512 / </v>
          </cell>
          <cell r="AS37">
            <v>537</v>
          </cell>
          <cell r="AT37">
            <v>42450209</v>
          </cell>
          <cell r="AU37" t="str">
            <v>Servicios para la comunidad, sociales y personales</v>
          </cell>
          <cell r="AV37" t="str">
            <v xml:space="preserve"> </v>
          </cell>
          <cell r="AW37">
            <v>512</v>
          </cell>
          <cell r="AX37">
            <v>45313</v>
          </cell>
          <cell r="AY37">
            <v>8234280</v>
          </cell>
          <cell r="AZ37">
            <v>784</v>
          </cell>
          <cell r="BA37" t="str">
            <v>423011605560000007505</v>
          </cell>
          <cell r="BB37" t="str">
            <v>7505 - Fortalecimiento de la creación y cocreación de contenidos multiplataforma en ciudadanía, cultura y educación</v>
          </cell>
          <cell r="BC37" t="str">
            <v>7505 FUTIC</v>
          </cell>
          <cell r="BD37">
            <v>748</v>
          </cell>
          <cell r="BE37">
            <v>45372</v>
          </cell>
          <cell r="BF37">
            <v>4117140</v>
          </cell>
          <cell r="CI37" t="str">
            <v>ADICION Y PRORROGA</v>
          </cell>
          <cell r="CJ37">
            <v>45372</v>
          </cell>
          <cell r="CK37">
            <v>30</v>
          </cell>
          <cell r="CM37">
            <v>4117140</v>
          </cell>
          <cell r="CX37">
            <v>45403</v>
          </cell>
          <cell r="CY37">
            <v>12351420</v>
          </cell>
        </row>
        <row r="38">
          <cell r="A38" t="str">
            <v>0036-2024</v>
          </cell>
          <cell r="B38" t="str">
            <v>17 17. Contrato de Prestación de Servicios</v>
          </cell>
          <cell r="C38" t="str">
            <v>CC</v>
          </cell>
          <cell r="D38">
            <v>80727751</v>
          </cell>
          <cell r="F38">
            <v>5</v>
          </cell>
          <cell r="G38">
            <v>6</v>
          </cell>
          <cell r="H38" t="str">
            <v>OSCAR JULIAN LOPEZ GOMEZ</v>
          </cell>
          <cell r="I38" t="str">
            <v>CALLE 48A SUR # 88C - 49, CASA 88</v>
          </cell>
          <cell r="J38" t="str">
            <v>julianlgomez@gmail.com</v>
          </cell>
          <cell r="M38" t="str">
            <v>CO1.PCCNTR.5776755</v>
          </cell>
          <cell r="N38" t="str">
            <v>CPT-036-2024</v>
          </cell>
          <cell r="O38" t="str">
            <v>https://community.secop.gov.co/Public/Tendering/OpportunityDetail/Index?noticeUID=CO1.NTC.5473650&amp;isFromPublicArea=True&amp;isModal=False</v>
          </cell>
          <cell r="P38" t="str">
            <v>APOYO A LA GESTIÓN PROFESIONAL</v>
          </cell>
          <cell r="Q38" t="str">
            <v>EDUCACIÓN MEDIA (HASTA GRADO ONCE APROBADO)</v>
          </cell>
          <cell r="R38" t="str">
            <v>MASCULINO</v>
          </cell>
          <cell r="T38" t="str">
            <v>CONTRATO DE PRESTACION DE SERVICIOS</v>
          </cell>
          <cell r="U38">
            <v>45310</v>
          </cell>
          <cell r="V38">
            <v>45313</v>
          </cell>
          <cell r="W38">
            <v>45372</v>
          </cell>
          <cell r="X38" t="str">
            <v>ALBA JANETTE GOMEZ ARIAS</v>
          </cell>
          <cell r="Y38" t="str">
            <v>PROFESIONAL ESPECIALIZADA DE PRODUCCIÓN GRADO 3</v>
          </cell>
          <cell r="Z38">
            <v>51904355</v>
          </cell>
          <cell r="AA38">
            <v>5</v>
          </cell>
          <cell r="AB38">
            <v>6</v>
          </cell>
          <cell r="AC38" t="str">
            <v>DO-68 Proveer, de manera autónoma e independiente, los servicios de producción general del espacio informativo para el Proyecto Periodístico convergente y los especiales de Canal Capital.</v>
          </cell>
          <cell r="AD38">
            <v>0</v>
          </cell>
          <cell r="AE38">
            <v>2</v>
          </cell>
          <cell r="AF38">
            <v>60</v>
          </cell>
          <cell r="AG38">
            <v>17220000</v>
          </cell>
          <cell r="AH38">
            <v>8610000</v>
          </cell>
          <cell r="AI38" t="str">
            <v>1. Realizar la producción general del espacio informativo del Proyecto Periodístico convergente y especiales de Canal Capital. 2. Asistir a los consejos de redacción, relacionados con los contenidos del Proyecto Periodístico convergente y especiales de Canal Capital, con el propósito de preservar el correcto diseño y ejecución del plan de producción, en cumplimiento del principio de coordinación. 3. Organizar al equipo de producción y técnica del Proyecto Periodístico convergente, en cumplimiento del principio de coordinación. 4. Garantizar que los contenidos informativos del Proyecto Periodístico convergente y especiales de Canal Capital se entreguen con la calidad y en los tiempos requeridos. 5. Apoyar la revisión final, editorial y técnica, de los contenidos informativos del Proyecto Periodístico convergente y especiales de Canal Capital. 6. Apoyar en el diseño, estructura y desarrollo de los contenidos del espacio informativo del Proyecto Periodístico convergente y especiales de Canal Capital. 7. Apoyar estrategias convergentes para expandir los contenidos informativos en diferentes formatos y pantallas. 8. Apoyar la respuesta de peticiones, quejas y reclamos de la audiencia relacionados con el proyecto periodístico convergente. 9. Asistir a las reuniones que sean necesarias para la prestación del servicio. 10. Prestar servicios de apoyo a la supervisión en los casos que sea requerido de los contratos suscritos por el área de Producción de Canal Capital. 11. Realizar las demás actividades que resulten necesarias y esenciales para el cumplimiento del objeto contractual.</v>
          </cell>
          <cell r="AJ38" t="str">
            <v>DIRECTA</v>
          </cell>
          <cell r="AK38" t="str">
            <v xml:space="preserve">NO REQUIERE </v>
          </cell>
          <cell r="AL38" t="str">
            <v>NO</v>
          </cell>
          <cell r="AM38" t="str">
            <v>DIRECTOR OPERATIVO</v>
          </cell>
          <cell r="AN38" t="str">
            <v>ANDREA PAOLA SÁNCHEZ GARCÍA</v>
          </cell>
          <cell r="AO38" t="str">
            <v>536 / 771</v>
          </cell>
          <cell r="AP38" t="str">
            <v>42450209 / 423011605560000007505</v>
          </cell>
          <cell r="AQ38" t="str">
            <v xml:space="preserve">Servicios para la comunidad, sociales y personales / </v>
          </cell>
          <cell r="AR38" t="str">
            <v xml:space="preserve">514 / </v>
          </cell>
          <cell r="AS38">
            <v>536</v>
          </cell>
          <cell r="AT38">
            <v>42450209</v>
          </cell>
          <cell r="AU38" t="str">
            <v>Servicios para la comunidad, sociales y personales</v>
          </cell>
          <cell r="AV38" t="str">
            <v xml:space="preserve"> </v>
          </cell>
          <cell r="AW38">
            <v>514</v>
          </cell>
          <cell r="AX38">
            <v>45313</v>
          </cell>
          <cell r="AY38">
            <v>17220000</v>
          </cell>
          <cell r="AZ38">
            <v>771</v>
          </cell>
          <cell r="BA38" t="str">
            <v>423011605560000007505</v>
          </cell>
          <cell r="BB38" t="str">
            <v>7505 - Fortalecimiento de la creación y cocreación de contenidos multiplataforma en ciudadanía, cultura y educación</v>
          </cell>
          <cell r="BC38" t="str">
            <v>7505 FUTIC</v>
          </cell>
          <cell r="BD38">
            <v>750</v>
          </cell>
          <cell r="BE38">
            <v>45372</v>
          </cell>
          <cell r="BF38">
            <v>8610000</v>
          </cell>
          <cell r="CI38" t="str">
            <v>ADICION Y PRORROGA</v>
          </cell>
          <cell r="CJ38">
            <v>45372</v>
          </cell>
          <cell r="CK38">
            <v>30</v>
          </cell>
          <cell r="CM38">
            <v>8610000</v>
          </cell>
          <cell r="CX38">
            <v>45403</v>
          </cell>
          <cell r="CY38">
            <v>25830000</v>
          </cell>
        </row>
        <row r="39">
          <cell r="A39" t="str">
            <v>0037-2024</v>
          </cell>
          <cell r="B39" t="str">
            <v>17 17. Contrato de Prestación de Servicios</v>
          </cell>
          <cell r="C39" t="str">
            <v>CC</v>
          </cell>
          <cell r="D39">
            <v>1233689002</v>
          </cell>
          <cell r="F39">
            <v>9</v>
          </cell>
          <cell r="G39">
            <v>2</v>
          </cell>
          <cell r="H39" t="str">
            <v>LAURA CHAMBUETA LEON</v>
          </cell>
          <cell r="I39" t="str">
            <v>KR 112 F 80 85 IN 48 AP 101</v>
          </cell>
          <cell r="J39" t="str">
            <v>lchambu.eta@gmail.com</v>
          </cell>
          <cell r="M39" t="str">
            <v>CO1.PCCNTR.5776921</v>
          </cell>
          <cell r="N39" t="str">
            <v>CPT-037-2024</v>
          </cell>
          <cell r="O39" t="str">
            <v>https://community.secop.gov.co/Public/Tendering/OpportunityDetail/Index?noticeUID=CO1.NTC.5473655&amp;isFromPublicArea=True&amp;isModal=False</v>
          </cell>
          <cell r="P39" t="str">
            <v>PROFESIONAL</v>
          </cell>
          <cell r="Q39" t="str">
            <v>UNIVERSITARIO</v>
          </cell>
          <cell r="R39" t="str">
            <v>FEMENINO</v>
          </cell>
          <cell r="T39" t="str">
            <v>CONTRATO DE PRESTACION DE SERVICIOS</v>
          </cell>
          <cell r="U39">
            <v>45310</v>
          </cell>
          <cell r="V39">
            <v>45313</v>
          </cell>
          <cell r="W39">
            <v>45372</v>
          </cell>
          <cell r="X39" t="str">
            <v>ALBA JANETTE GOMEZ ARIAS</v>
          </cell>
          <cell r="Y39" t="str">
            <v>PROFESIONAL ESPECIALIZADA DE PRODUCCIÓN GRADO 3</v>
          </cell>
          <cell r="Z39">
            <v>51904355</v>
          </cell>
          <cell r="AA39">
            <v>5</v>
          </cell>
          <cell r="AB39">
            <v>6</v>
          </cell>
          <cell r="AC39" t="str">
            <v>DO-71 Proveer, de manera autónoma e independiente, los servicios profesionales requeridos para la realización de contenido periodístico para el Proyecto periodístico convergente de Canal Capital.</v>
          </cell>
          <cell r="AD39">
            <v>0</v>
          </cell>
          <cell r="AE39">
            <v>2</v>
          </cell>
          <cell r="AF39">
            <v>60</v>
          </cell>
          <cell r="AG39">
            <v>11420640</v>
          </cell>
          <cell r="AH39">
            <v>5710320</v>
          </cell>
          <cell r="AI39" t="str">
            <v>1. Asistir, en virtud del principio de coordinación, a los consejos de redacción determinados por la dirección del proyecto. 2. Proponer en los consejos de redacción diarios, un mínimo de cinco (5) temas por día provenientes de las fuentes designadas, así como, la evolución de los mismos en los consejos determinados para ese fin. 3. Atender las actividades periodísticas y/o de producción conforme al plan de producción y circulación de contenidos diarios. 4. Proponer formatos de producción por cada tema asignado acorde al propósito convergente del proyecto y sus públicos objetivos. 5. Incluir como fuente periodística los datos abiertos ( públicos y privados ) de la Bogotá región, así como, el uso del periodismo de datos como metodología de investigación y producción de la totalidad o parte de los contenidos gestionados. 6. Apoyar y/o ejecutar el proceso de preproducción, producción y postproducción de los contenidos asignados diariamente. 7. Apoyar en la redacción de textos cortos para las introducciones de los contenidos producidos diariamente en coherencia con las plataformas y públicos objetivos determinados en los comités de redacción. 8. Atender las recomendaciones del SEO (search engine optimization) de Capital para la escritura de textos que serán circulados en plataformas digitales. 9. Garantizar preparación e información periodística para realizar contenidos de temas diversos, incluso si no se relaciona con las fuentes regularmente designadas. 10. Apoyar el diseño y acoger las recomendaciones estéticas y en general de “formato” indicadas por
los realizadores del proyecto, así como, de los líderes editoriales y de estrategia convergente del
mismo.
11. Realizar las actividades propias de presentación de secciones, temas, contenidos u otros
especiales desde el estudio o locaciones indicadas por los líderes de emisión / circulación de los
distintos componentes del proyecto convergente.
12. Atender y acoger las recomendaciones de uso de tecnología para la grabación, postproducción y
circulación de los contenidos diariamente asignados.
13. Realizar las demás actividades que resulten necesarias y esenciales para el cumplimiento del
objeto contractual.</v>
          </cell>
          <cell r="AJ39" t="str">
            <v>DIRECTA</v>
          </cell>
          <cell r="AK39" t="str">
            <v xml:space="preserve">NO REQUIERE </v>
          </cell>
          <cell r="AL39" t="str">
            <v>NO</v>
          </cell>
          <cell r="AM39" t="str">
            <v>DIRECTOR OPERATIVO</v>
          </cell>
          <cell r="AN39" t="str">
            <v>EDWIN SÁNCHEZ PORRAS</v>
          </cell>
          <cell r="AO39" t="str">
            <v>539 / 769</v>
          </cell>
          <cell r="AP39" t="str">
            <v>42450209 / 423011605560000007505</v>
          </cell>
          <cell r="AQ39" t="str">
            <v xml:space="preserve">Servicios para la comunidad, sociales y personales / </v>
          </cell>
          <cell r="AR39" t="str">
            <v xml:space="preserve">515 / </v>
          </cell>
          <cell r="AS39">
            <v>539</v>
          </cell>
          <cell r="AT39">
            <v>42450209</v>
          </cell>
          <cell r="AU39" t="str">
            <v>Servicios para la comunidad, sociales y personales</v>
          </cell>
          <cell r="AV39" t="str">
            <v xml:space="preserve"> </v>
          </cell>
          <cell r="AW39">
            <v>515</v>
          </cell>
          <cell r="AX39">
            <v>45313</v>
          </cell>
          <cell r="AY39">
            <v>11420640</v>
          </cell>
          <cell r="AZ39">
            <v>769</v>
          </cell>
          <cell r="BA39" t="str">
            <v>423011605560000007505</v>
          </cell>
          <cell r="BB39" t="str">
            <v>7505 - Fortalecimiento de la creación y cocreación de contenidos multiplataforma en ciudadanía, cultura y educación</v>
          </cell>
          <cell r="BC39" t="str">
            <v>7505 FUTIC</v>
          </cell>
          <cell r="BD39">
            <v>762</v>
          </cell>
          <cell r="BE39">
            <v>45383</v>
          </cell>
          <cell r="BF39">
            <v>5710320</v>
          </cell>
          <cell r="CI39" t="str">
            <v>ADICION Y PRORROGA</v>
          </cell>
          <cell r="CJ39">
            <v>45383</v>
          </cell>
          <cell r="CK39">
            <v>40</v>
          </cell>
          <cell r="CM39">
            <v>5710320</v>
          </cell>
          <cell r="CX39">
            <v>45413</v>
          </cell>
          <cell r="CY39">
            <v>17130960</v>
          </cell>
        </row>
        <row r="40">
          <cell r="A40" t="str">
            <v>0038-2024</v>
          </cell>
          <cell r="B40" t="str">
            <v>17 17. Contrato de Prestación de Servicios</v>
          </cell>
          <cell r="C40" t="str">
            <v>CC</v>
          </cell>
          <cell r="D40">
            <v>1013686479</v>
          </cell>
          <cell r="F40">
            <v>6</v>
          </cell>
          <cell r="G40">
            <v>5</v>
          </cell>
          <cell r="H40" t="str">
            <v>CRISTIAN GUILLERMO LEON PINEDA</v>
          </cell>
          <cell r="I40" t="str">
            <v>KRA 12 G BIS 48 31 SUR</v>
          </cell>
          <cell r="J40" t="str">
            <v>Crislepi@hotmail.com</v>
          </cell>
          <cell r="M40" t="str">
            <v>CO1.PCCNTR.5777112</v>
          </cell>
          <cell r="N40" t="str">
            <v>CPT-038-2024</v>
          </cell>
          <cell r="O40" t="str">
            <v>https://community.secop.gov.co/Public/Tendering/OpportunityDetail/Index?noticeUID=CO1.NTC.5474043&amp;isFromPublicArea=True&amp;isModal=False</v>
          </cell>
          <cell r="P40" t="str">
            <v>PROFESIONAL</v>
          </cell>
          <cell r="Q40" t="str">
            <v>UNIVERSITARIO</v>
          </cell>
          <cell r="R40" t="str">
            <v>MASCULINO</v>
          </cell>
          <cell r="T40" t="str">
            <v>CONTRATO DE PRESTACION DE SERVICIOS</v>
          </cell>
          <cell r="U40">
            <v>45310</v>
          </cell>
          <cell r="V40">
            <v>45313</v>
          </cell>
          <cell r="W40">
            <v>45372</v>
          </cell>
          <cell r="X40" t="str">
            <v>ALBA JANETTE GOMEZ ARIAS</v>
          </cell>
          <cell r="Y40" t="str">
            <v>PROFESIONAL ESPECIALIZADA DE PRODUCCIÓN GRADO 3</v>
          </cell>
          <cell r="Z40">
            <v>51904355</v>
          </cell>
          <cell r="AA40">
            <v>5</v>
          </cell>
          <cell r="AB40">
            <v>6</v>
          </cell>
          <cell r="AC40" t="str">
            <v>DO-66 Proveer, de manera autónoma e independiente, los servicios profesionales requeridos para la realización de contenido periodístico para el Proyecto periodístico convergente de Canal Capital.</v>
          </cell>
          <cell r="AD40">
            <v>0</v>
          </cell>
          <cell r="AE40">
            <v>2</v>
          </cell>
          <cell r="AF40">
            <v>60</v>
          </cell>
          <cell r="AG40">
            <v>11420640</v>
          </cell>
          <cell r="AH40">
            <v>5710320</v>
          </cell>
          <cell r="AI40" t="str">
            <v>1. Asistir, en virtud del principio de coordinación, a los consejos de redacción determinados por la dirección del proyecto. 2. Proponer en los consejos de redacción diarios, un mínimo de cinco (5) temas por día provenientes de las fuentes designadas, así como, la evolución de los mismos en los consejos determinados para ese fin. 3. Atender las actividades periodísticas y/o de producción conforme al plan de producción y circulación de contenidos diarios. 4. Proponer formatos de producción por cada tema asignado acorde al propósito convergente del proyecto y sus públicos objetivos. 5. Incluir como fuente periodística los datos abiertos ( públicos y privados ) de la Bogotá región, así como, el uso del periodismo de datos como metodología de investigación y producción de la totalidad o parte de los contenidos gestionados. 6. Apoyar y/o ejecutar el proceso de preproducción, producción y postproducción de los contenidos asignados diariamente. 7. Apoyar en la redacción de textos cortos para las introducciones de los contenidos producidos
diariamente en coherencia con las plataformas y públicos objetivos determinados en los comités de
redacción.
8. Atender las recomendaciones del SEO (search engine optimization) de Capital para la escritura de
textos que serán circulados en plataformas digitales.
9. Garantizar preparación e información periodística para realizar contenidos de temas diversos, incluso
si no se relaciona con las fuentes regularmente designadas.
10. Apoyar el diseño y acoger las recomendaciones estéticas y en general de “formato” indicadas por
los realizadores del proyecto, así como, de los líderes editoriales y de estrategia convergente del
mismo.
11. Realizar las actividades propias de presentación de secciones, temas, contenidos u otros especiales
desde el estudio o locaciones indicadas por los líderes de emisión / circulación de los distintos
componentes del proyecto convergente.
12. Atender y acoger las recomendaciones de uso de tecnología para la grabación, postproducción y
circulación de los contenidos diariamente asignados.
13. Realizar las demás actividades que resulten necesarias y esenciales para el cumplimiento del objeto
contractual.</v>
          </cell>
          <cell r="AJ40" t="str">
            <v>DIRECTA</v>
          </cell>
          <cell r="AK40" t="str">
            <v xml:space="preserve">NO REQUIERE </v>
          </cell>
          <cell r="AL40" t="str">
            <v>NO</v>
          </cell>
          <cell r="AM40" t="str">
            <v>DIRECTOR OPERATIVO</v>
          </cell>
          <cell r="AN40" t="str">
            <v>CAMILO ANDRES PORRAS GALINDO</v>
          </cell>
          <cell r="AO40" t="str">
            <v>543 / 768</v>
          </cell>
          <cell r="AP40" t="str">
            <v>42450209 / 423011605560000007505</v>
          </cell>
          <cell r="AQ40" t="str">
            <v xml:space="preserve">Servicios para la comunidad, sociales y personales / </v>
          </cell>
          <cell r="AR40" t="str">
            <v xml:space="preserve">513 / </v>
          </cell>
          <cell r="AS40">
            <v>543</v>
          </cell>
          <cell r="AT40">
            <v>42450209</v>
          </cell>
          <cell r="AU40" t="str">
            <v>Servicios para la comunidad, sociales y personales</v>
          </cell>
          <cell r="AV40" t="str">
            <v xml:space="preserve"> </v>
          </cell>
          <cell r="AW40">
            <v>513</v>
          </cell>
          <cell r="AX40">
            <v>45313</v>
          </cell>
          <cell r="AY40">
            <v>11420640</v>
          </cell>
          <cell r="AZ40">
            <v>768</v>
          </cell>
          <cell r="BA40" t="str">
            <v>423011605560000007505</v>
          </cell>
          <cell r="BB40" t="str">
            <v>7505 - Fortalecimiento de la creación y cocreación de contenidos multiplataforma en ciudadanía, cultura y educación</v>
          </cell>
          <cell r="BC40" t="str">
            <v>7505 FUTIC</v>
          </cell>
          <cell r="BD40">
            <v>745</v>
          </cell>
          <cell r="BE40">
            <v>45372</v>
          </cell>
          <cell r="BF40">
            <v>5710320</v>
          </cell>
          <cell r="CI40" t="str">
            <v>ADICION Y PRORROGA</v>
          </cell>
          <cell r="CJ40">
            <v>45372</v>
          </cell>
          <cell r="CK40">
            <v>40</v>
          </cell>
          <cell r="CM40">
            <v>5710320</v>
          </cell>
          <cell r="CX40">
            <v>45443</v>
          </cell>
          <cell r="CY40">
            <v>17130960</v>
          </cell>
        </row>
        <row r="41">
          <cell r="A41" t="str">
            <v>0039-2024</v>
          </cell>
          <cell r="B41" t="str">
            <v>17 17. Contrato de Prestación de Servicios</v>
          </cell>
          <cell r="C41" t="str">
            <v>CC</v>
          </cell>
          <cell r="D41">
            <v>1044421373</v>
          </cell>
          <cell r="F41">
            <v>1</v>
          </cell>
          <cell r="G41">
            <v>1</v>
          </cell>
          <cell r="H41" t="str">
            <v>PALOMA SOLANO LOPEZ</v>
          </cell>
          <cell r="I41" t="str">
            <v>KR 16 85 66 AP 303</v>
          </cell>
          <cell r="J41" t="str">
            <v>tatasolano@hotmail.com</v>
          </cell>
          <cell r="M41" t="str">
            <v>CO1.PCCNTR.5786870</v>
          </cell>
          <cell r="N41" t="str">
            <v>CPT-039-2024</v>
          </cell>
          <cell r="O41" t="str">
            <v>https://community.secop.gov.co/Public/Tendering/OpportunityDetail/Index?noticeUID=CO1.NTC.5482986&amp;isFromPublicArea=True&amp;isModal=False</v>
          </cell>
          <cell r="P41" t="str">
            <v>PROFESIONAL</v>
          </cell>
          <cell r="Q41" t="str">
            <v>MAESTRÍA</v>
          </cell>
          <cell r="R41" t="str">
            <v>FEMENINO</v>
          </cell>
          <cell r="T41" t="str">
            <v>CONTRATO DE PRESTACION DE SERVICIOS</v>
          </cell>
          <cell r="U41">
            <v>45313</v>
          </cell>
          <cell r="V41">
            <v>45314</v>
          </cell>
          <cell r="W41">
            <v>45404</v>
          </cell>
          <cell r="X41" t="str">
            <v>ANA MARÍA RUIZ PEREA</v>
          </cell>
          <cell r="Y41" t="str">
            <v>GERENTE GENERAL</v>
          </cell>
          <cell r="Z41">
            <v>34550265</v>
          </cell>
          <cell r="AA41">
            <v>8</v>
          </cell>
          <cell r="AB41">
            <v>3</v>
          </cell>
          <cell r="AC41" t="str">
            <v>GER-3 Proveer, de manera autónoma e independiente, los servicios profesionales especializados, requeridos para asesorar los procesos de diseño, ejecución, viabilización, seguimiento y evaluación de los planes, proyectos de desarrollo, gestión estratégica y políticas públicas sectoriales, en aras del fortalecimiento organizacional de Canal Capital. ALCANCE DEL OBJETO: N/A</v>
          </cell>
          <cell r="AD41">
            <v>0</v>
          </cell>
          <cell r="AE41">
            <v>3</v>
          </cell>
          <cell r="AF41">
            <v>90</v>
          </cell>
          <cell r="AG41">
            <v>53831562</v>
          </cell>
          <cell r="AH41">
            <v>17943854</v>
          </cell>
          <cell r="AI41" t="str">
            <v>1. Asesorar en la formulación, viabilización y sostenibilidad de los planes y programas para el cumplimiento de los objetivos de la empresa. 2. Asesorar en la definición de directrices y metodologías para la ejecución y control de los planes de inversión financiados por el FUTIC, así como el seguimiento a la gestión presupuestal sectorial y de la empresa. 3. Asesorar en la validación de los indicadores y herramientas para el monitoreo de los planes, programas y proyectos de Canal Capital, así como estructurar los informes de avances y resultados asociadas con la gestión del Canal. 4. Acompañar en el diseño y en la ejecución de iniciativas de transformación digital, innovación pública y gestión del conocimiento del Canal. 5. Asesorar en la Gestión de estrategias de fortalecimiento organizacional y en las acciones requeridas para la implementación del modelo integrado de planeación y gestión (MIPG). 6. Acompañar la formulación y seguimiento de políticas públicas en las que participa Canal Capital. 7. Realizar las acciones requeridas para garantizar la gestión de la información y de estadísticas, necesaria para la elaboración de informes de gestión, estrategias de rendición de cuentas, acciones de participación ciudadana y relación con los grupos de interés. 8. Asesorar y acompañar las gestiones de articulación interinstitucional requeridas para asegurar el cumplimiento de los objetivos misionales. 9. Las demás que sean asignadas por el supervisor, inherentes a la naturaleza y objeto del contrato.</v>
          </cell>
          <cell r="AJ41" t="str">
            <v>DIRECTA</v>
          </cell>
          <cell r="AK41" t="str">
            <v xml:space="preserve">NO REQUIERE </v>
          </cell>
          <cell r="AL41" t="str">
            <v>NO</v>
          </cell>
          <cell r="AM41" t="str">
            <v>GERENTE GENERAL</v>
          </cell>
          <cell r="AN41" t="str">
            <v>ALEJANDRA ALVAREZ CASTILLO</v>
          </cell>
          <cell r="AO41" t="str">
            <v xml:space="preserve">529 / </v>
          </cell>
          <cell r="AP41" t="str">
            <v xml:space="preserve">42450208 / </v>
          </cell>
          <cell r="AQ41" t="str">
            <v xml:space="preserve">Servicios prestados a las empresas
y servicios de producción / </v>
          </cell>
          <cell r="AR41" t="str">
            <v xml:space="preserve">518 / </v>
          </cell>
          <cell r="AS41">
            <v>529</v>
          </cell>
          <cell r="AT41">
            <v>42450208</v>
          </cell>
          <cell r="AU41" t="str">
            <v>Servicios prestados a las empresas
y servicios de producción</v>
          </cell>
          <cell r="AV41" t="str">
            <v xml:space="preserve"> </v>
          </cell>
          <cell r="AW41">
            <v>518</v>
          </cell>
          <cell r="AX41">
            <v>45314</v>
          </cell>
          <cell r="AY41">
            <v>53831562</v>
          </cell>
          <cell r="BC41" t="str">
            <v xml:space="preserve"> </v>
          </cell>
          <cell r="CX41">
            <v>45404</v>
          </cell>
          <cell r="CY41">
            <v>53831562</v>
          </cell>
        </row>
        <row r="42">
          <cell r="A42" t="str">
            <v>0040-2024</v>
          </cell>
          <cell r="B42" t="str">
            <v>17 17. Contrato de Prestación de Servicios</v>
          </cell>
          <cell r="C42" t="str">
            <v>CC</v>
          </cell>
          <cell r="D42">
            <v>1030599541</v>
          </cell>
          <cell r="F42">
            <v>4</v>
          </cell>
          <cell r="G42">
            <v>7</v>
          </cell>
          <cell r="H42" t="str">
            <v>NATHALY ACOSTA DIAZ</v>
          </cell>
          <cell r="I42" t="str">
            <v>KR 90 A 8 10 AP 425</v>
          </cell>
          <cell r="J42" t="str">
            <v>naacostadiaz@gmail.com</v>
          </cell>
          <cell r="M42" t="str">
            <v>CO1.PCCNTR.5793377</v>
          </cell>
          <cell r="N42" t="str">
            <v>CPT-040-2024</v>
          </cell>
          <cell r="O42" t="str">
            <v>https://community.secop.gov.co/Public/Tendering/OpportunityDetail/Index?noticeUID=CO1.NTC.5491271&amp;isFromPublicArea=True&amp;isModal=False</v>
          </cell>
          <cell r="P42" t="str">
            <v>PROFESIONAL</v>
          </cell>
          <cell r="Q42" t="str">
            <v>ESPECIALIZACION UNIVERSITARIA</v>
          </cell>
          <cell r="R42" t="str">
            <v>FEMENINO</v>
          </cell>
          <cell r="T42" t="str">
            <v>CONTRATO DE PRESTACION DE SERVICIOS</v>
          </cell>
          <cell r="U42">
            <v>45314</v>
          </cell>
          <cell r="V42">
            <v>45312</v>
          </cell>
          <cell r="W42">
            <v>45493</v>
          </cell>
          <cell r="X42" t="str">
            <v>URIEL DE JESUS BAYONA CHONA</v>
          </cell>
          <cell r="Y42" t="str">
            <v>SUBDIRECTOR ADMINISTRATIVO</v>
          </cell>
          <cell r="Z42">
            <v>13364379</v>
          </cell>
          <cell r="AA42">
            <v>5</v>
          </cell>
          <cell r="AB42">
            <v>6</v>
          </cell>
          <cell r="AC42" t="str">
            <v>SA-25 Proveer, de manera autónoma e independiente, sus servicios jurídicos profesionales en materia de contratación y demás asuntos legales para el Área jurídica de la Secretaría General y a la Subdirección Administrativa de Canal Capital.</v>
          </cell>
          <cell r="AD42">
            <v>0</v>
          </cell>
          <cell r="AE42">
            <v>6</v>
          </cell>
          <cell r="AF42">
            <v>180</v>
          </cell>
          <cell r="AG42">
            <v>34833948</v>
          </cell>
          <cell r="AH42">
            <v>5805658</v>
          </cell>
          <cell r="AI42" t="str">
            <v>1. Realizar todas las actividades precontractuales, contractuales y postcontractuales que se requieran dentro de las modalidades de selección y en general todas aquellas actuaciones jurídicas que se asignen para su asesoría, conocimiento y seguimiento. 2. Realizar las gestiones y actividades necesarias para llevar a cabo las actuaciones jurídicas que se asignen para su conocimiento y seguimiento. 3. Revisar la documentación soporte para la estructuración de contratos con personas naturales jurídicas guardando coherencia con lo dispuesto en el Manual de Contratación. 4. Publicar en la plataforma SECOP II, todas las actividades precontractuales, contractuales y postcontractuales asignadas, según aplique. 5. Verificar que las garantías contractuales estén acordes a lo solicitado en los contratos proyectados. 6. Remitir las pólizas que amparan los contratos a su cargo, a la profesional especializada grado 2 área Jurídica, para aprobación en la plataforma de SECOP II. 7. Realizar las modificaciones contractuales y actas de liquidación que le sean asignadas. 8. Apoyar la supervisión de los contratos de la Secretaría General y de la Subdirección Administrativa 9. Emitir los conceptos jurídicos que le sean solicitados dentro de los términos de Ley. 10. Proyectar los actos administrativos que le sean requeridos por el supervisor del contrato. 11. Realizar diariamente la actualización del software ERP-Módulo CONTRATOS dispuesto por el Canal.12. Realizar las demás actividades que resulten necesarias y esenciales para el cumplimiento del
objeto contractual.</v>
          </cell>
          <cell r="AJ42" t="str">
            <v>DIRECTA</v>
          </cell>
          <cell r="AK42" t="str">
            <v xml:space="preserve">NO REQUIERE </v>
          </cell>
          <cell r="AL42" t="str">
            <v>NO</v>
          </cell>
          <cell r="AM42" t="str">
            <v>SECRETARIA GENERAL</v>
          </cell>
          <cell r="AN42" t="str">
            <v>EDWIN SÁNCHEZ PORRAS</v>
          </cell>
          <cell r="AO42" t="str">
            <v xml:space="preserve">493 / </v>
          </cell>
          <cell r="AP42" t="str">
            <v xml:space="preserve">42120202008 / </v>
          </cell>
          <cell r="AQ42" t="str">
            <v xml:space="preserve">Servicios prestados a las empresas
y servicios de producción / </v>
          </cell>
          <cell r="AR42" t="str">
            <v xml:space="preserve">521 / </v>
          </cell>
          <cell r="AS42">
            <v>493</v>
          </cell>
          <cell r="AT42">
            <v>42120202008</v>
          </cell>
          <cell r="AU42" t="str">
            <v>Servicios prestados a las empresas
y servicios de producción</v>
          </cell>
          <cell r="AV42" t="str">
            <v xml:space="preserve"> </v>
          </cell>
          <cell r="AW42">
            <v>521</v>
          </cell>
          <cell r="AX42">
            <v>45314</v>
          </cell>
          <cell r="AY42">
            <v>34833948</v>
          </cell>
          <cell r="BC42" t="str">
            <v xml:space="preserve"> </v>
          </cell>
          <cell r="CX42">
            <v>45493</v>
          </cell>
          <cell r="CY42">
            <v>34833948</v>
          </cell>
        </row>
        <row r="43">
          <cell r="A43" t="str">
            <v>0041-2024</v>
          </cell>
          <cell r="B43" t="str">
            <v>17 17. Contrato de Prestación de Servicios</v>
          </cell>
          <cell r="C43" t="str">
            <v>CC</v>
          </cell>
          <cell r="D43">
            <v>1023943303</v>
          </cell>
          <cell r="F43">
            <v>8</v>
          </cell>
          <cell r="G43">
            <v>3</v>
          </cell>
          <cell r="H43" t="str">
            <v>JEIMY JOHANA PULIDO GARAY</v>
          </cell>
          <cell r="I43" t="str">
            <v>CL 36A SUR 3A 49</v>
          </cell>
          <cell r="J43" t="str">
            <v>jpulidogara@gmail.com</v>
          </cell>
          <cell r="M43" t="str">
            <v>CO1.PCCNTR.5797704</v>
          </cell>
          <cell r="N43" t="str">
            <v>CPT-041-2024</v>
          </cell>
          <cell r="O43" t="str">
            <v>https://community.secop.gov.co/Public/Tendering/OpportunityDetail/Index?noticeUID=CO1.NTC.5496372&amp;isFromPublicArea=True&amp;isModal=False</v>
          </cell>
          <cell r="P43" t="str">
            <v>PROFESIONAL</v>
          </cell>
          <cell r="Q43" t="str">
            <v>UNIVERSITARIO</v>
          </cell>
          <cell r="R43" t="str">
            <v>FEMENINO</v>
          </cell>
          <cell r="T43" t="str">
            <v>CONTRATO DE PRESTACION DE SERVICIOS</v>
          </cell>
          <cell r="U43">
            <v>45314</v>
          </cell>
          <cell r="V43">
            <v>45315</v>
          </cell>
          <cell r="W43">
            <v>45374</v>
          </cell>
          <cell r="X43" t="str">
            <v>ALBA JANETTE GOMEZ ARIAS</v>
          </cell>
          <cell r="Y43" t="str">
            <v>PROFESIONAL ESPECIALIZADA DE PRODUCCIÓN GRADO 3</v>
          </cell>
          <cell r="Z43">
            <v>51904355</v>
          </cell>
          <cell r="AA43">
            <v>5</v>
          </cell>
          <cell r="AB43">
            <v>6</v>
          </cell>
          <cell r="AC43" t="str">
            <v>DO-65 Proveer, de manera autónoma e independiente, los servicios profesionales para la actividad de asistencia de producción de los contenidos y formatos del Proyecto Periodístico convergente de Canal Capital. ALCANCE DEL OBJETO: N/A</v>
          </cell>
          <cell r="AD43">
            <v>0</v>
          </cell>
          <cell r="AE43">
            <v>2</v>
          </cell>
          <cell r="AF43">
            <v>60</v>
          </cell>
          <cell r="AG43">
            <v>6352160</v>
          </cell>
          <cell r="AH43">
            <v>3176080</v>
          </cell>
          <cell r="AI43" t="str">
            <v>1. Apoyar las actividades de producción del Proyecto Periodístico convergente en las etapas de preproducción, producción y postproducción. 2. Realizar las solicitudes de los recursos logísticos, de transporte y técnicos requeridos para cada emisión, así como los reportes de uso de dichos recursos, de manera diaria en los formatos definidos para ello. 3. Apoyar a la producción del Proyecto Periodístico convergente en la asignación de salas de edición y graficación. 4. Apoyar el montaje de la continuidad de los programas del Proyecto Periodístico convergente y alertar sobre posibles errores y/o fallas de las piezas y sus elementos. 5. Apoyar el correcto montaje de créditos del Proyecto Periodístico convergente. 6. Apoyar los procesos relacionados con la ingesta, tráfico y archivo de los contenidos del Proyecto Periodístico convergente. 7. Apoyar en los procesos de archivo, catalogación, marcación y subida de los entregables del proyecto que se le asignen, para garantizar que se mantengan actualizados de acuerdo con el protocolo definido. 8. Prestar servicios de apoyo a la supervisión en los casos que sea requerido de los contratos suscritos por el área de producción. 9. Realizar las demás actividades que resulten necesarias y esenciales para el cumplimiento del objeto contractual.</v>
          </cell>
          <cell r="AJ43" t="str">
            <v>DIRECTA</v>
          </cell>
          <cell r="AK43" t="str">
            <v xml:space="preserve">NO REQUIERE </v>
          </cell>
          <cell r="AL43" t="str">
            <v>NO</v>
          </cell>
          <cell r="AM43" t="str">
            <v>DIRECTOR OPERATIVO</v>
          </cell>
          <cell r="AN43" t="str">
            <v>LEIDY JULIETH CARRANZA SUAREZ</v>
          </cell>
          <cell r="AO43" t="str">
            <v>534 / 783</v>
          </cell>
          <cell r="AP43" t="str">
            <v>42450209 / 423011605560000007505</v>
          </cell>
          <cell r="AQ43" t="str">
            <v xml:space="preserve">Servicios para la comunidad, sociales y personales / </v>
          </cell>
          <cell r="AR43" t="str">
            <v xml:space="preserve">523 / </v>
          </cell>
          <cell r="AS43">
            <v>534</v>
          </cell>
          <cell r="AT43">
            <v>42450209</v>
          </cell>
          <cell r="AU43" t="str">
            <v>Servicios para la comunidad, sociales y personales</v>
          </cell>
          <cell r="AV43" t="str">
            <v xml:space="preserve"> </v>
          </cell>
          <cell r="AW43">
            <v>523</v>
          </cell>
          <cell r="AX43">
            <v>45315</v>
          </cell>
          <cell r="AY43">
            <v>6352160</v>
          </cell>
          <cell r="AZ43">
            <v>783</v>
          </cell>
          <cell r="BA43" t="str">
            <v>423011605560000007505</v>
          </cell>
          <cell r="BB43" t="str">
            <v>7505 - Fortalecimiento de la creación y cocreación de contenidos multiplataforma en ciudadanía, cultura y educación</v>
          </cell>
          <cell r="BC43" t="str">
            <v>7505 FUTIC</v>
          </cell>
          <cell r="BD43">
            <v>747</v>
          </cell>
          <cell r="BE43">
            <v>45372</v>
          </cell>
          <cell r="BF43">
            <v>3176080</v>
          </cell>
          <cell r="CI43" t="str">
            <v>ADICION Y PRORROGA</v>
          </cell>
          <cell r="CJ43">
            <v>45372</v>
          </cell>
          <cell r="CK43">
            <v>30</v>
          </cell>
          <cell r="CM43">
            <v>3176080</v>
          </cell>
          <cell r="CX43">
            <v>45405</v>
          </cell>
          <cell r="CY43">
            <v>9528240</v>
          </cell>
        </row>
        <row r="44">
          <cell r="A44" t="str">
            <v>0042-2024</v>
          </cell>
          <cell r="B44" t="str">
            <v>17 17. Contrato de Prestación de Servicios</v>
          </cell>
          <cell r="C44" t="str">
            <v>CC</v>
          </cell>
          <cell r="D44">
            <v>40038214</v>
          </cell>
          <cell r="F44">
            <v>1</v>
          </cell>
          <cell r="G44">
            <v>1</v>
          </cell>
          <cell r="H44" t="str">
            <v>LUZ EDID SUESCUN CARDENAS</v>
          </cell>
          <cell r="I44" t="str">
            <v>CL 180 12A 16 TO 2 AP 1002</v>
          </cell>
          <cell r="J44" t="str">
            <v>ledidsc@gmail.com</v>
          </cell>
          <cell r="M44" t="str">
            <v>CO1.PCCNTR.5797791</v>
          </cell>
          <cell r="N44" t="str">
            <v>CPT-042-2024</v>
          </cell>
          <cell r="O44" t="str">
            <v>https://community.secop.gov.co/Public/Tendering/OpportunityDetail/Index?noticeUID=CO1.NTC.5496877&amp;isFromPublicArea=True&amp;isModal=False</v>
          </cell>
          <cell r="P44" t="str">
            <v>PROFESIONAL</v>
          </cell>
          <cell r="Q44" t="str">
            <v>UNIVERSITARIO</v>
          </cell>
          <cell r="R44" t="str">
            <v>FEMENINO</v>
          </cell>
          <cell r="T44" t="str">
            <v>CONTRATO DE PRESTACION DE SERVICIOS</v>
          </cell>
          <cell r="U44">
            <v>45314</v>
          </cell>
          <cell r="V44">
            <v>45316</v>
          </cell>
          <cell r="W44">
            <v>45406</v>
          </cell>
          <cell r="X44" t="str">
            <v>URIEL DE JESUS BAYONA CHONA</v>
          </cell>
          <cell r="Y44" t="str">
            <v>SUBDIRECTOR ADMINISTRATIVO</v>
          </cell>
          <cell r="Z44">
            <v>13364379</v>
          </cell>
          <cell r="AA44">
            <v>5</v>
          </cell>
          <cell r="AB44">
            <v>6</v>
          </cell>
          <cell r="AC44" t="str">
            <v>SA-41 Proveer de manera autónoma e independiente, sus servicios profesionales especializados para asesorar las actividades relacionadas con la implementación y aplicación del Sistema Interno de Gestión Documental y Archivo - SIGA.</v>
          </cell>
          <cell r="AD44">
            <v>0</v>
          </cell>
          <cell r="AE44">
            <v>3</v>
          </cell>
          <cell r="AF44">
            <v>90</v>
          </cell>
          <cell r="AG44">
            <v>21000000</v>
          </cell>
          <cell r="AH44">
            <v>7000000</v>
          </cell>
          <cell r="AI44" t="str">
            <v>1. Realizar el seguimiento al plan de trabajo y demás actividades asignadas al grupo de Gestión Documental. 2. Revisar, desde una perspectiva administrativa, la actualización de los instrumentos archivísticos con miras a una constante autoevaluación. 3. Realizar seguimiento a la actualización e implementación de las Tablas de Retención Documental y Tablas de Valoración Documental de Canal Capital. 4. Acordar con el equipo de gestión documental las actividades de actualización y/o implementación del Plan Institucional de Archivos (PINAR) y el Programa de Gestión Documental (PGD). 5. Gestionar el seguimiento a la legalización de las transferencias primarias de las diferentes dependencias. 6. Acompañar el seguimiento al proceso de las transferencias secundarias por realizar de parte de la entidad ante el ente competente para dar trámite a las mismas. 7. Proyectar las respuestas a los requerimientos presentados por la Dirección de Archivo Bogotá o cualquier otro ente de Control, relacionados con las actividades inherentes a la Gestión Documental de Capital. 8. Apoyar la organización de capacitaciones o talleres de socialización y sensibilización a los servidores públicos de Capital, acerca del adecuado manejo documental, la función archivística y demás temas relacionados con la gestión documental. 9. Dar respuesta y hacer seguimiento a los diferentes planes e indicadores solicitados por la oficina de Control interno y/o planeación en relación con el proceso archivístico de Capital. 10. Apoyar la gestión de procesos precontractuales, contractuales y postcontractuales del área de gestión documental, así como a la supervisión en la ejecución de los mismos. 11. Realizar seguimiento al funcionamiento del sistema de gestión documental.12. Apoyar al Subdirector Administrativo en el seguimiento a la ejecución de los convenios de
preservación audiovisual suscritos por Canal Capital.
13. Realizar las demás actividades que resulten necesarias y esenciales para el cumplimiento del
objeto contractual.</v>
          </cell>
          <cell r="AJ44" t="str">
            <v>DIRECTA</v>
          </cell>
          <cell r="AK44" t="str">
            <v xml:space="preserve">NO REQUIERE </v>
          </cell>
          <cell r="AL44" t="str">
            <v>NO</v>
          </cell>
          <cell r="AM44" t="str">
            <v>SECRETARIA GENERAL</v>
          </cell>
          <cell r="AN44" t="str">
            <v>CAMILO ANDRES PORRAS GALINDO</v>
          </cell>
          <cell r="AO44" t="str">
            <v xml:space="preserve">547 / </v>
          </cell>
          <cell r="AP44" t="str">
            <v xml:space="preserve">423011605560000007511 / </v>
          </cell>
          <cell r="AQ44" t="str">
            <v xml:space="preserve">Fortalecimiento de la capacidad administrativa y tecnológica para la gestión institucional de Capital / </v>
          </cell>
          <cell r="AR44" t="str">
            <v xml:space="preserve">522 / </v>
          </cell>
          <cell r="AS44">
            <v>547</v>
          </cell>
          <cell r="AT44" t="str">
            <v>423011605560000007511</v>
          </cell>
          <cell r="AU44" t="str">
            <v>Fortalecimiento de la capacidad administrativa y tecnológica para la gestión institucional de Capital</v>
          </cell>
          <cell r="AV44" t="str">
            <v xml:space="preserve"> </v>
          </cell>
          <cell r="AW44">
            <v>522</v>
          </cell>
          <cell r="AX44">
            <v>45315</v>
          </cell>
          <cell r="AY44">
            <v>21000000</v>
          </cell>
          <cell r="BC44" t="str">
            <v xml:space="preserve"> </v>
          </cell>
          <cell r="CX44">
            <v>45406</v>
          </cell>
          <cell r="CY44">
            <v>21000000</v>
          </cell>
        </row>
        <row r="45">
          <cell r="A45" t="str">
            <v>0043-2024</v>
          </cell>
          <cell r="B45" t="str">
            <v>17 17. Contrato de Prestación de Servicios</v>
          </cell>
          <cell r="C45" t="str">
            <v>CC</v>
          </cell>
          <cell r="D45">
            <v>79693505</v>
          </cell>
          <cell r="F45">
            <v>8</v>
          </cell>
          <cell r="G45">
            <v>3</v>
          </cell>
          <cell r="H45" t="str">
            <v>LUIS EDUARDO PAEZ PACHECO</v>
          </cell>
          <cell r="I45" t="str">
            <v>CALLE 185 # 49-60, CASA 18, TEJARES DEL NORTE III, BOGOTÁ</v>
          </cell>
          <cell r="J45" t="str">
            <v>lepaezpacheco@gmail.com</v>
          </cell>
          <cell r="M45" t="str">
            <v>CO1.PCCNTR.5803294</v>
          </cell>
          <cell r="N45" t="str">
            <v>CPT-043-2024</v>
          </cell>
          <cell r="O45" t="str">
            <v>https://community.secop.gov.co/Public/Tendering/OpportunityDetail/Index?noticeUID=CO1.NTC.5502384&amp;isFromPublicArea=True&amp;isModal=False</v>
          </cell>
          <cell r="P45" t="str">
            <v>PROFESIONAL</v>
          </cell>
          <cell r="Q45" t="str">
            <v>ESPECIALIZACION UNIVERSITARIA</v>
          </cell>
          <cell r="R45" t="str">
            <v>MASCULINO</v>
          </cell>
          <cell r="T45" t="str">
            <v>CONTRATO DE PRESTACION DE SERVICIOS</v>
          </cell>
          <cell r="U45">
            <v>45315</v>
          </cell>
          <cell r="V45">
            <v>45316</v>
          </cell>
          <cell r="W45">
            <v>45375</v>
          </cell>
          <cell r="X45" t="str">
            <v>ANDREA PAOLA SANCHEZ GARCIA</v>
          </cell>
          <cell r="Y45" t="str">
            <v>SECRETARIA GENERAL</v>
          </cell>
          <cell r="Z45">
            <v>1082897124</v>
          </cell>
          <cell r="AA45">
            <v>3</v>
          </cell>
          <cell r="AB45">
            <v>8</v>
          </cell>
          <cell r="AC45" t="str">
            <v>SG-16 Proveer, de manera autónoma e independiente, los servicios profesionales especializados de asesoría jurídica requerida por Canal Capital para la estructuración de los procesos de contratación de la entidad, así como para el acompañamiento en los asuntos de naturaleza jurídica que se originen en Canal Capital.</v>
          </cell>
          <cell r="AD45">
            <v>0</v>
          </cell>
          <cell r="AE45">
            <v>2</v>
          </cell>
          <cell r="AF45">
            <v>60</v>
          </cell>
          <cell r="AG45">
            <v>50726066</v>
          </cell>
          <cell r="AH45">
            <v>18558323</v>
          </cell>
          <cell r="AI45" t="str">
            <v>1. Asesorar a la Secretaría General, Dirección Operativa y a las demás áreas del Canal, en los procesos de contratación que adelanten, con el fin de cumplir sus funciones. 2. Apoyar la elaboración de los documentos jurídicos que se requieran relacionados con el Estatuto General de Contratación y/o el Manual de Contratación de Canal Capital, según corresponda. 3. Revisar el contenido jurídico contractual de los documentos proyectados por las diferentes áreas que deben ser suscritos en la Secretaría General, Gerencia General y Dirección Operativa del canal. 4. Emitir conceptos en materia de contratación pública. 5. Participar en las reuniones a las que sea citado, para tratar los temas relacionados con la contratación de Canal Capital. 6. Elaborar los documentos jurídicos, proyectos de actos administrativos, normas y demás regulaciones requeridas por Canal Capital. 7. Hacer parte de los comités asesores y evaluadores de los procesos contractuales en que sea designado y/o asesorar a dichos comités en la adopción de decisiones. 8. Participar y asesorar jurídicamente en la construcción y/o modificación de los documentos que se generan por la entidad, como es el manual de contracción, y de los diferentes formatos empleados en materia contractual por el canal, de igual manera capacitar a todas las áreas de la entidad para la implementación y uso adecuado de dichos documentos. 9. Asesorar la preparación y estructuración de las propuestas del Canal para participar en los procesos de contratación que inicien otras entidades públicas y/o empresas privadas, a través del SECOP II o cualquier otra plataforma o medio idóneo para el efecto. 10. Realizar las observaciones y requerimientos que en el marco de procesos de contratación en los que participe la entidad como proponente se requieran, tanto a las ofertas presentadas como a los informes de evaluación, y asistir a las audiencias que se fijen en los cronogramas correspondientes, conforme los pliegos de condiciones respectivos 11. Realizar las demás actividades que resulten necesarias y esenciales</v>
          </cell>
          <cell r="AJ45" t="str">
            <v>DIRECTA</v>
          </cell>
          <cell r="AK45" t="str">
            <v xml:space="preserve">NO REQUIERE </v>
          </cell>
          <cell r="AL45" t="str">
            <v>NO</v>
          </cell>
          <cell r="AM45" t="str">
            <v>SECRETARIA GENERAL</v>
          </cell>
          <cell r="AN45" t="str">
            <v>EDWIN SÁNCHEZ PORRAS</v>
          </cell>
          <cell r="AO45" t="str">
            <v xml:space="preserve">544 / </v>
          </cell>
          <cell r="AP45" t="str">
            <v xml:space="preserve">42450208 / </v>
          </cell>
          <cell r="AQ45" t="str">
            <v xml:space="preserve">Servicios prestados a las empresas
y servicios de producción / </v>
          </cell>
          <cell r="AR45" t="str">
            <v xml:space="preserve">525 / </v>
          </cell>
          <cell r="AS45">
            <v>544</v>
          </cell>
          <cell r="AT45">
            <v>42450208</v>
          </cell>
          <cell r="AU45" t="str">
            <v>Servicios prestados a las empresas
y servicios de producción</v>
          </cell>
          <cell r="AV45" t="str">
            <v xml:space="preserve"> </v>
          </cell>
          <cell r="AW45">
            <v>525</v>
          </cell>
          <cell r="AX45">
            <v>45315</v>
          </cell>
          <cell r="AY45">
            <v>50726066</v>
          </cell>
          <cell r="BC45" t="str">
            <v xml:space="preserve"> </v>
          </cell>
          <cell r="CI45" t="str">
            <v>ADICION Y PRORROGA</v>
          </cell>
          <cell r="CJ45">
            <v>45398</v>
          </cell>
          <cell r="CK45">
            <v>51</v>
          </cell>
          <cell r="CM45">
            <v>18558323</v>
          </cell>
          <cell r="CX45">
            <v>45427</v>
          </cell>
          <cell r="CY45">
            <v>69284389</v>
          </cell>
        </row>
        <row r="46">
          <cell r="A46" t="str">
            <v>0044-2024</v>
          </cell>
          <cell r="B46" t="str">
            <v>17 17. Contrato de Prestación de Servicios</v>
          </cell>
          <cell r="C46" t="str">
            <v>CC</v>
          </cell>
          <cell r="D46">
            <v>52417515</v>
          </cell>
          <cell r="F46">
            <v>1</v>
          </cell>
          <cell r="G46">
            <v>10</v>
          </cell>
          <cell r="H46" t="str">
            <v>ADRIANA GONZALEZ HASSIG</v>
          </cell>
          <cell r="I46" t="str">
            <v>KR 21 34 59</v>
          </cell>
          <cell r="J46" t="str">
            <v>adrianabelle@gmail.com</v>
          </cell>
          <cell r="M46" t="str">
            <v>CO1.PCCNTR.5803772</v>
          </cell>
          <cell r="N46" t="str">
            <v>CPT-044-2024</v>
          </cell>
          <cell r="O46" t="str">
            <v>https://community.secop.gov.co/Public/Tendering/OpportunityDetail/Index?noticeUID=CO1.NTC.5502853&amp;isFromPublicArea=True&amp;isModal=False</v>
          </cell>
          <cell r="P46" t="str">
            <v>PROFESIONAL</v>
          </cell>
          <cell r="Q46" t="str">
            <v>UNIVERSITARIO</v>
          </cell>
          <cell r="R46" t="str">
            <v>FEMENINO</v>
          </cell>
          <cell r="T46" t="str">
            <v>CONTRATO DE PRESTACION DE SERVICIOS</v>
          </cell>
          <cell r="U46">
            <v>45315</v>
          </cell>
          <cell r="V46">
            <v>45316</v>
          </cell>
          <cell r="W46">
            <v>45406</v>
          </cell>
          <cell r="X46" t="str">
            <v>ANA MARÍA RUIZ PEREA</v>
          </cell>
          <cell r="Y46" t="str">
            <v>GERENTE GENERAL</v>
          </cell>
          <cell r="Z46">
            <v>34550265</v>
          </cell>
          <cell r="AA46">
            <v>8</v>
          </cell>
          <cell r="AB46">
            <v>3</v>
          </cell>
          <cell r="AC46" t="str">
            <v>GER-4 Proveer, de manera autónoma e independiente, los servicios profesionales requeridos por la gerencia de Canal Capital para la gestión y articulación de los diferentes grupos de interés del Canal. ALCANCE DEL OBJETO: N/A</v>
          </cell>
          <cell r="AD46">
            <v>0</v>
          </cell>
          <cell r="AE46">
            <v>3</v>
          </cell>
          <cell r="AF46">
            <v>90</v>
          </cell>
          <cell r="AG46">
            <v>48730500</v>
          </cell>
          <cell r="AH46">
            <v>16243500</v>
          </cell>
          <cell r="AI46" t="str">
            <v>1. Gestionar y acompañar escenarios de articulación de la gerencia con los diferentes grupos de interés para el sistema de comunicación pública. 2. Acompañar a la gerencia en las gestiones ejecutivas para el seguimiento de los acuerdos, convenios y alianzas con otras entidades del sector público. 3. Asesorar a la gerencia en el direccionamiento de las estrategias de posicionamiento de las marcas del sistema y de los contenidos que circulan por sus plataformas. 4. Gestionar ante todas las áreas de la entidad la recolección de la información necesaria para la elaboración de los informes de gerencia, la rendición de cuentas y las presentaciones estratégicas ante diferentes grupos de interés. 5. Realizar las gestiones requeridas por parte de la gerencia con las instancias de gobierno corporativo de la empresa. 6. Participar en las reuniones a las que sea citado, para tratar los temas relacionados con el desarrollo del objeto contractual. 7. Representar a la gerencia de Capital Sistema de Comunicación Pública en los escenarios que se le asignen. 8. Asesorar las gestiones ejecutivas con miras a trabajar alianzas estratégicas con sectores del sector privado. 9. Asesorar las gestiones ejecutivas de cara a los informes y publicaciones requeridos por la entidad. 10. Asesorar y acompañar a la gerencia de Capital Sistema de Medios Públicos en la identificación y gestión de contenidos, acceso, licenciamiento y/o participación en proyectos de colaboración interdisciplinaria. 11. Asesorar el seguimiento del comité editorial liderado por la Gerencia. 12. Apoyar la supervisión de los contratos en los que sea requerida su participación. 13. Realizar las demás actividades que resulten necesarias y esenciales para el cumplimiento del objeto contractual</v>
          </cell>
          <cell r="AJ46" t="str">
            <v>DIRECTA</v>
          </cell>
          <cell r="AK46" t="str">
            <v xml:space="preserve">NO REQUIERE </v>
          </cell>
          <cell r="AL46" t="str">
            <v>NO</v>
          </cell>
          <cell r="AM46" t="str">
            <v>GERENTE GENERAL</v>
          </cell>
          <cell r="AN46" t="str">
            <v>ALEJANDRA ALVAREZ CASTILLO</v>
          </cell>
          <cell r="AO46" t="str">
            <v xml:space="preserve">548 / </v>
          </cell>
          <cell r="AP46" t="str">
            <v xml:space="preserve">42450208 / </v>
          </cell>
          <cell r="AQ46" t="str">
            <v xml:space="preserve">Servicios prestados a las empresas
y servicios de producción / </v>
          </cell>
          <cell r="AR46" t="str">
            <v xml:space="preserve">526 / </v>
          </cell>
          <cell r="AS46">
            <v>548</v>
          </cell>
          <cell r="AT46">
            <v>42450208</v>
          </cell>
          <cell r="AU46" t="str">
            <v>Servicios prestados a las empresas
y servicios de producción</v>
          </cell>
          <cell r="AV46" t="str">
            <v xml:space="preserve"> </v>
          </cell>
          <cell r="AW46">
            <v>526</v>
          </cell>
          <cell r="AX46">
            <v>45316</v>
          </cell>
          <cell r="AY46">
            <v>48730500</v>
          </cell>
          <cell r="BC46" t="str">
            <v xml:space="preserve"> </v>
          </cell>
          <cell r="CX46">
            <v>45406</v>
          </cell>
          <cell r="CY46">
            <v>48730500</v>
          </cell>
        </row>
        <row r="47">
          <cell r="A47" t="str">
            <v>0045-2024</v>
          </cell>
          <cell r="B47" t="str">
            <v>17 17. Contrato de Prestación de Servicios</v>
          </cell>
          <cell r="C47" t="str">
            <v>CC</v>
          </cell>
          <cell r="D47">
            <v>1014209630</v>
          </cell>
          <cell r="F47">
            <v>1</v>
          </cell>
          <cell r="G47">
            <v>10</v>
          </cell>
          <cell r="H47" t="str">
            <v>GERMAN DARIO FAJARDO PERILLA</v>
          </cell>
          <cell r="I47" t="str">
            <v>CL 66 A 93 64</v>
          </cell>
          <cell r="J47" t="str">
            <v>gdfp1990@gmail.com</v>
          </cell>
          <cell r="M47" t="str">
            <v>CO1.PCCNTR.5822061</v>
          </cell>
          <cell r="N47" t="str">
            <v>CPT-045-2024</v>
          </cell>
          <cell r="O47" t="str">
            <v>https://community.secop.gov.co/Public/Tendering/OpportunityDetail/Index?noticeUID=CO1.NTC.5519875&amp;isFromPublicArea=True&amp;isModal=False</v>
          </cell>
          <cell r="P47" t="str">
            <v>PROFESIONAL</v>
          </cell>
          <cell r="Q47" t="str">
            <v>UNIVERSITARIO</v>
          </cell>
          <cell r="R47" t="str">
            <v>MASCULINO</v>
          </cell>
          <cell r="T47" t="str">
            <v>CONTRATO DE PRESTACION DE SERVICIOS</v>
          </cell>
          <cell r="U47">
            <v>45317</v>
          </cell>
          <cell r="V47">
            <v>45318</v>
          </cell>
          <cell r="W47">
            <v>45408</v>
          </cell>
          <cell r="X47" t="str">
            <v>MAURIS ANTONIO AVILA VELASQUEZ</v>
          </cell>
          <cell r="Y47" t="str">
            <v>PROFESIONAL ESPECIALIZADO GRADO 2 DE SISTEMAS</v>
          </cell>
          <cell r="Z47">
            <v>79976558</v>
          </cell>
          <cell r="AA47">
            <v>3</v>
          </cell>
          <cell r="AB47">
            <v>8</v>
          </cell>
          <cell r="AC47" t="str">
            <v>SA-18 Prestar los servicios profesionales para llevar a cabo, de manera autónoma e independiente, el apoyo en la gestión administrativa, soporte y aseguramiento de recursos TI y bases de datos administradas por el área de Sistemas.</v>
          </cell>
          <cell r="AD47">
            <v>0</v>
          </cell>
          <cell r="AE47">
            <v>3</v>
          </cell>
          <cell r="AF47">
            <v>90</v>
          </cell>
          <cell r="AG47">
            <v>12000000</v>
          </cell>
          <cell r="AH47">
            <v>4000000</v>
          </cell>
          <cell r="AI47" t="str">
            <v>1. Apoyar la elaboración de procedimientos, formatos y guías necesarias para la creación de la documentación del parque tecnológico y de red del Canal. 2. Apoyar en la supervisión de contratos referente al seguimiento de la ejecución contractual del área, que involucra informes parciales y finales, pagos y evidencias según lo solicite el supervisor del contrato. 3. Brindar apoyo a los procesos pre contractuales y post contractuales adelantados en el Área de Sistemas. 4. Prestar apoyo en las nuevas estrategias TIC que adelante Capital y al Área de Sistemas. 5. Recopilar la información de bases de datos de las distintas áreas de la entidad realizando el análisis de protección de datos personales y sus usos. 6. Realizar el reporte de las bases de datos gestionadas ante la Superintendencia de Industria y Comercio por la entidad en el registro nacional de bases de datos (RNBD). 7. Registrar en la plataforma de soporte ERP las solicitudes recibidas a través de la línea telefónica o personalmente. 8. Apoyar la elaboración de procedimientos, formatos y guías necesarias para la realización de la administración, mantenimiento y seguimiento de los sistemas de seguridad de la información. 9. Brindar soporte técnico de segundo nivel a las plataformas tecnológicas propias y de terceros. 10. Apoyar la administración, mantenimiento y monitoreo de los servicios tecnológicos (Internet, FTP, Directorio Activo, Servidores Virtualizados, Sitios Web del Canal) así como los diferentes servidores físicos y virtuales del Canal que se encuentran en las plataformas de sistemas operativos Windows, VMWare y Linux. 11. Realizar las actividades de administración del software de respaldo de información (Backup Exec). 12. Reportar los incidentes de seguridad de la información que se presenten e identificar y valorar
los mecanismos de seguridad informática y seguridad de la información existentes.
13. Administrar los recursos de la plataforma de telefonía IP.
14. Realizar las demás actividades que resulten necesarias y esenciales para el cumplimiento del
objeto contractual.</v>
          </cell>
          <cell r="AJ47" t="str">
            <v>DIRECTA</v>
          </cell>
          <cell r="AK47" t="str">
            <v xml:space="preserve">NO REQUIERE </v>
          </cell>
          <cell r="AL47" t="str">
            <v xml:space="preserve">NO </v>
          </cell>
          <cell r="AM47" t="str">
            <v>SECRETARIA GENERAL</v>
          </cell>
          <cell r="AN47" t="str">
            <v>NATHALY ACOSTA DIAZ</v>
          </cell>
          <cell r="AO47" t="str">
            <v xml:space="preserve">488 / </v>
          </cell>
          <cell r="AP47" t="str">
            <v xml:space="preserve">42120202008 / </v>
          </cell>
          <cell r="AQ47" t="str">
            <v xml:space="preserve">Servicios prestados a las empresas
y servicios de producción / </v>
          </cell>
          <cell r="AR47" t="str">
            <v xml:space="preserve">530 / </v>
          </cell>
          <cell r="AS47">
            <v>488</v>
          </cell>
          <cell r="AT47">
            <v>42120202008</v>
          </cell>
          <cell r="AU47" t="str">
            <v>Servicios prestados a las empresas
y servicios de producción</v>
          </cell>
          <cell r="AV47" t="str">
            <v xml:space="preserve"> </v>
          </cell>
          <cell r="AW47">
            <v>530</v>
          </cell>
          <cell r="AX47">
            <v>45317</v>
          </cell>
          <cell r="AY47">
            <v>12000000</v>
          </cell>
          <cell r="BC47" t="str">
            <v xml:space="preserve"> </v>
          </cell>
          <cell r="CX47">
            <v>45408</v>
          </cell>
          <cell r="CY47">
            <v>12000000</v>
          </cell>
        </row>
        <row r="48">
          <cell r="A48" t="str">
            <v>0046-2024</v>
          </cell>
          <cell r="B48" t="str">
            <v>17 17. Contrato de Prestación de Servicios</v>
          </cell>
          <cell r="C48" t="str">
            <v>CC</v>
          </cell>
          <cell r="D48">
            <v>1026582215</v>
          </cell>
          <cell r="F48">
            <v>9</v>
          </cell>
          <cell r="G48">
            <v>2</v>
          </cell>
          <cell r="H48" t="str">
            <v>PAULA DANIELA RODRIGUEZ REAL</v>
          </cell>
          <cell r="I48" t="str">
            <v>CLL 79 B 111 A 71</v>
          </cell>
          <cell r="J48" t="str">
            <v>daniro1133@gmail.com</v>
          </cell>
          <cell r="M48" t="str">
            <v>CO1.PCCNTR.5827791</v>
          </cell>
          <cell r="N48" t="str">
            <v>CPT-046-2024</v>
          </cell>
          <cell r="O48" t="str">
            <v>https://community.secop.gov.co/Public/Tendering/OpportunityDetail/Index?noticeUID=CO1.NTC.5525532&amp;isFromPublicArea=True&amp;isModal=False</v>
          </cell>
          <cell r="P48" t="str">
            <v>APOYO A LA GESTIÓN PROFESIONAL</v>
          </cell>
          <cell r="Q48" t="str">
            <v>TECNOLOGICA</v>
          </cell>
          <cell r="R48" t="str">
            <v>FEMENINO</v>
          </cell>
          <cell r="T48" t="str">
            <v>CONTRATO DE PRESTACION DE SERVICIOS</v>
          </cell>
          <cell r="U48">
            <v>45317</v>
          </cell>
          <cell r="V48">
            <v>45320</v>
          </cell>
          <cell r="W48">
            <v>45410</v>
          </cell>
          <cell r="X48" t="str">
            <v>JOSE MIGUEL AYALA DURAN</v>
          </cell>
          <cell r="Y48" t="str">
            <v>PROFESIONAL ESPECIALIZADO GRADO 3 DEL ÁREA TÉCNICA</v>
          </cell>
          <cell r="Z48">
            <v>74186482</v>
          </cell>
          <cell r="AA48">
            <v>4</v>
          </cell>
          <cell r="AB48">
            <v>7</v>
          </cell>
          <cell r="AC48" t="str">
            <v>DO-79 Proveer, de manera autónoma e independiente, los servicios requeridos
para apoyar al Área Técnica de Canal Capital en el desarrollo de procesos administrativos y en las
actividades requeridas en el proceso de Planeación, así como apoyar en el seguimiento de indicadores
operativos y brindar soporte a la gestión de los demás procesos del Área Técnica</v>
          </cell>
          <cell r="AD48">
            <v>0</v>
          </cell>
          <cell r="AE48">
            <v>3</v>
          </cell>
          <cell r="AF48">
            <v>90</v>
          </cell>
          <cell r="AG48">
            <v>10586934</v>
          </cell>
          <cell r="AH48">
            <v>3528978</v>
          </cell>
          <cell r="AI48" t="str">
            <v>1. Acompañar e impulsar
oportunamente los diferentes procesos administrativos del área técnica de Canal Capital. 2. Apoyar el
archivo de los documentos del área técnica de acuerdo con la tabla de retención documental asignada
(TRD). 3. Apoyar el acompañamiento al personal tanto interno como externo en los diferentes procesos
administrativos del Área Técnica. 4. Apoyar la revisión de las planillas de seguridad social, afiliaciones y
pagos ARL, revisión de cuentas de cobro, tanto de personas naturales como jurídicas, manejo de bases
de datos, control de documentación del personal a cargo del área. 5. Apoyar a los posibles proveedores
de servicios y/o futuros contratistas, en lo relacionado con el estado de trámites, documentación y demás,
así como con los contratos del talento humano que hacen parte del área técnica vinculados a través de
la empresa de servicios temporales contratada por el Canal, cuando sea requerido por el coordinador del
área. 6. Realizar y diagramar los procesos de gestión de calidad que sean requeridos al área Técnica. 7.
Generar iniciativas de mejora continua tanto en los procesos administrativos de la Coordinación Técnica
como en aquellos relacionados con actualizaciones tecnológicas del Canal. 8. Apoyar en la elaboración
de informes y planes de mejoramiento relacionados con los procesos del Área Técnica, los cuales son
requeridos desde las áreas de planeación y control interno. 9. Realizar seguimiento al cumplimiento de
metas e indicadores de procesos y procedimientos asociados al Área Técnica. 10. Brindar apoyo en lo
relacionado con los procesos y documentos generados en el área Técnica, buscando mitigar los riesgos
y prevenir posibles hallazgos derivados de auditorías internas y externas. 11. Informar oportunamente
las novedades, inconvenientes o sugerencias que se generen en sus actividades y que puedan afectar
negativa o positivamente el normal desarrollo de las actividades. 10. Realizar las demás actividades que
resulten necesarias y esenciales para el cumplimiento del objeto contractual.</v>
          </cell>
          <cell r="AJ48" t="str">
            <v>DIRECTA</v>
          </cell>
          <cell r="AK48" t="str">
            <v xml:space="preserve">NO REQUIERE </v>
          </cell>
          <cell r="AL48" t="str">
            <v>NO</v>
          </cell>
          <cell r="AM48" t="str">
            <v>DIRECTOR OPERATIVO</v>
          </cell>
          <cell r="AN48" t="str">
            <v>LEIDY JULIETH CARRANZA SUAREZ</v>
          </cell>
          <cell r="AO48" t="str">
            <v xml:space="preserve">556 / </v>
          </cell>
          <cell r="AP48" t="str">
            <v xml:space="preserve">42450209 / </v>
          </cell>
          <cell r="AQ48" t="str">
            <v xml:space="preserve">Servicios para la comunidad, sociales y personales / </v>
          </cell>
          <cell r="AR48" t="str">
            <v xml:space="preserve">531 / </v>
          </cell>
          <cell r="AS48">
            <v>556</v>
          </cell>
          <cell r="AT48">
            <v>42450209</v>
          </cell>
          <cell r="AU48" t="str">
            <v>Servicios para la comunidad, sociales y personales</v>
          </cell>
          <cell r="AV48" t="str">
            <v xml:space="preserve"> </v>
          </cell>
          <cell r="AW48">
            <v>531</v>
          </cell>
          <cell r="AX48">
            <v>45320</v>
          </cell>
          <cell r="AY48">
            <v>10586934</v>
          </cell>
          <cell r="BC48" t="str">
            <v xml:space="preserve"> </v>
          </cell>
          <cell r="CX48">
            <v>45410</v>
          </cell>
          <cell r="CY48">
            <v>10586934</v>
          </cell>
        </row>
        <row r="49">
          <cell r="A49" t="str">
            <v>0047-2024</v>
          </cell>
          <cell r="B49" t="str">
            <v>17 17. Contrato de Prestación de Servicios</v>
          </cell>
          <cell r="C49" t="str">
            <v>CC</v>
          </cell>
          <cell r="D49">
            <v>52716219</v>
          </cell>
          <cell r="F49">
            <v>9</v>
          </cell>
          <cell r="G49">
            <v>2</v>
          </cell>
          <cell r="H49" t="str">
            <v>CLAUDIA JULIANA GARCIA MUTIS</v>
          </cell>
          <cell r="I49" t="str">
            <v>CL 26 B 4 38 AP 102</v>
          </cell>
          <cell r="J49" t="str">
            <v>julianagarciamutis2@gmail.com</v>
          </cell>
          <cell r="M49" t="str">
            <v>CO1.PCCNTR.5842771</v>
          </cell>
          <cell r="N49" t="str">
            <v>CPT-047-2024</v>
          </cell>
          <cell r="O49" t="str">
            <v>https://community.secop.gov.co/Public/Tendering/OpportunityDetail/Index?noticeUID=CO1.NTC.5539623&amp;isFromPublicArea=True&amp;isModal=False</v>
          </cell>
          <cell r="P49" t="str">
            <v>APOYO A LA GESTIÓN PROFESIONAL</v>
          </cell>
          <cell r="Q49" t="str">
            <v>EDUCACIÓN MEDIA (HASTA GRADO ONCE APROBADO)</v>
          </cell>
          <cell r="R49" t="str">
            <v>FEMENINO</v>
          </cell>
          <cell r="T49" t="str">
            <v>CONTRATO DE PRESTACION DE SERVICIOS</v>
          </cell>
          <cell r="U49">
            <v>45321</v>
          </cell>
          <cell r="V49">
            <v>45321</v>
          </cell>
          <cell r="W49">
            <v>45502</v>
          </cell>
          <cell r="X49" t="str">
            <v>JERSON JUSSEF PARRA RAMÍREZ</v>
          </cell>
          <cell r="Y49" t="str">
            <v>DIRECTOR OPERATIVO</v>
          </cell>
          <cell r="Z49">
            <v>80022590</v>
          </cell>
          <cell r="AA49">
            <v>1</v>
          </cell>
          <cell r="AB49">
            <v>1</v>
          </cell>
          <cell r="AC49" t="str">
            <v>DO-94 DO-95 Proveer, de manera autónoma e independiente, los servicios requeridos para desarrollar las actividades de estructuración operativa y estratégica de diseño de producción de procesos y proyectos relacionados con la preproducción, producción, postproducción y circulación de contenidos infantiles en las diferentes plataformas de Canal Capital y eureka, incluyendo los proyectos para la resolución del plan de inversión 2024 del Fondo Único de Tecnologías de la Información y las Comunicaciones (FUTIC).</v>
          </cell>
          <cell r="AD49">
            <v>0</v>
          </cell>
          <cell r="AE49">
            <v>6</v>
          </cell>
          <cell r="AF49">
            <v>180</v>
          </cell>
          <cell r="AG49">
            <v>73180800</v>
          </cell>
          <cell r="AH49">
            <v>12196800</v>
          </cell>
          <cell r="AI49" t="str">
            <v xml:space="preserve">1. Realizar la investigación, diseño y estructurar propuestas conceptuales, técnicas, audiovisuales y comunicativas de contenidos culturales que desarrollen en la Dirección Operativa para todas las plataformas de Canal Capital y canal infantil Eureka en los tiempos requeridos. 2. Diseñar, ajustar y monitorear los procesos y flujos de trabajo globales de preproducción, producción, postproducción, circulación y participación para los contenidos infantiles en las diferentes plataformas de Capital y del canal infantil Eureka. 3. Realizar el diseño y seguimiento de modelos de producción, cronogramas y presupuestos para los proyectos y estrategias de circulación y participación de los mismos en las distintas plataformas de Eureka y capital. 4. Participar en la implementación de estrategias de articulación de producción de las distintas áreas relacionadas con la producción de contenidos infantiles para las diferentes plataformas de Capital. 5. Investigar, diseñar y estructurar propuestas operativas para los contenidos infantiles que desarrolle la Dirección Operativa para todas las plataformas de eureka y Capital. 6. Participar en la elaboración operativa de los términos y condiciones de las convocatorias públicas o invitaciones cerradas de contenidos infantiles en distintas modalidades de producción, tercerización o coproducción de la Dirección Operativa con lineamientos para el desarrollo, producción, postproducción de los capítulos, productos convergentes on line y en territorio, y demás entregables, así como de insumos para la de autopromoción y divulgación para las distintas plataformas de Eureka y Canal Capital.7. Apoyar en la construcción de estudios de sector, estudios de mercado y apoyo técnico a las distintas
modalidades de convocatoria y contratación de proyectos del canal
8. Participar en sesiones de seguimiento y acompañamiento de los contenidos producidos por la
Dirección Operativa de Canal Capital, así como las sesiones de tráfico y mesas de trabajo del área
de producción, preservando y posicionando sus objetivos editoriales, temáticos y operativos para las
audiencias establecidas en cada formato, según sea requerido.
9. Participar en la curaduría, revisión, clasificación y selección de contenidos y gestión de licencias de
proyectos de adquisición, cesión o intercambio de Canal Capital.
10. Participar en la construcción de protocolos, formatos, procedimientos y modelos de trabajo que
permitan optimizar las metodologías de formulación, desarrollo, producción, postproducción,
divulgación, participación y evaluación de distintas modalidades de convocatoria o gestión de
proyectos para las distintas plataformas de eureka y Capital.
11. Participar en los comités evaluadores de procesos de contratación adelantados por Canal Capital
mediante convocatorias públicas, invitaciones cerradas, contratación directa, licitaciones,
coproducciones y/o cualquier otro mecanismo de recepción de contenidos de la Dirección operativa.
12. Apoyar a la supervisión en el monitoreo, seguimiento e implementación de planes de acción para el
control ejecutivo de los convenios y contratos de proyectos suscritos por la Dirección Operativa de
Canal Capital, entre ellos la ejecución presupuestal, cumplimiento del cronograma, y verificación de
la cadena de derechos de autor, flujos de caja y verificación de cumplimiento de hitos y obligaciones
contractuales.
13. Asistir a las reuniones necesarias para la correcta ejecución del contrato, con ocasión del principio
de coordinación.
14. Realizar los informes necesarios relacionados con la prestación de servicios.
15. Realizar las demás actividades que resulten necesarias y esenciales para el cumplimiento del objeto
contractual.
</v>
          </cell>
          <cell r="AJ49" t="str">
            <v>DIRECTA</v>
          </cell>
          <cell r="AK49" t="str">
            <v xml:space="preserve">NO REQUIERE </v>
          </cell>
          <cell r="AL49" t="str">
            <v>NO</v>
          </cell>
          <cell r="AM49" t="str">
            <v>DIRECTOR OPERATIVO</v>
          </cell>
          <cell r="AN49" t="str">
            <v>CAMILO ANDRES PORRAS GALINDO</v>
          </cell>
          <cell r="AO49" t="str">
            <v>566 / 575</v>
          </cell>
          <cell r="AP49" t="str">
            <v>423011605560000007505 / 42450209</v>
          </cell>
          <cell r="AQ49" t="str">
            <v>Fortalecimiento de la capacidad administrativa y tecnológica para la gestión institucional de Capital / Servicios para la comunidad, sociales y personales</v>
          </cell>
          <cell r="AR49" t="str">
            <v>537 / 538</v>
          </cell>
          <cell r="AS49">
            <v>566</v>
          </cell>
          <cell r="AT49" t="str">
            <v>423011605560000007505</v>
          </cell>
          <cell r="AU49" t="str">
            <v>7505 - Fortalecimiento de la creación y cocreación de contenidos multiplataforma en ciudadanía, cultura y educación</v>
          </cell>
          <cell r="AV49" t="str">
            <v>7505 FUTIC</v>
          </cell>
          <cell r="AW49">
            <v>537</v>
          </cell>
          <cell r="AX49">
            <v>45321</v>
          </cell>
          <cell r="AY49">
            <v>58544640</v>
          </cell>
          <cell r="AZ49">
            <v>575</v>
          </cell>
          <cell r="BA49">
            <v>42450209</v>
          </cell>
          <cell r="BB49" t="str">
            <v>Servicios para la comunidad, sociales y personales</v>
          </cell>
          <cell r="BC49" t="str">
            <v xml:space="preserve"> </v>
          </cell>
          <cell r="BD49">
            <v>538</v>
          </cell>
          <cell r="BE49">
            <v>45321</v>
          </cell>
          <cell r="BF49">
            <v>14636160</v>
          </cell>
          <cell r="BI49" t="e">
            <v>#N/A</v>
          </cell>
          <cell r="BJ49" t="str">
            <v xml:space="preserve"> </v>
          </cell>
          <cell r="CX49">
            <v>45502</v>
          </cell>
          <cell r="CY49">
            <v>73180800</v>
          </cell>
        </row>
        <row r="50">
          <cell r="A50" t="str">
            <v>0048-2024</v>
          </cell>
          <cell r="B50" t="str">
            <v>17 17. Contrato de Prestación de Servicios</v>
          </cell>
          <cell r="C50" t="str">
            <v>CC</v>
          </cell>
          <cell r="D50">
            <v>79627542</v>
          </cell>
          <cell r="F50">
            <v>1</v>
          </cell>
          <cell r="G50">
            <v>1</v>
          </cell>
          <cell r="H50" t="str">
            <v>RICARDO ERNESTO CORTES VERA</v>
          </cell>
          <cell r="I50" t="str">
            <v>CL 22B 56 63 IN 2 AP 902</v>
          </cell>
          <cell r="J50" t="str">
            <v>cortex770128@gmail.com</v>
          </cell>
          <cell r="M50" t="str">
            <v>CO1.PCCNTR.5842775</v>
          </cell>
          <cell r="N50" t="str">
            <v>CPT-048-2024</v>
          </cell>
          <cell r="O50" t="str">
            <v>https://community.secop.gov.co/Public/Tendering/OpportunityDetail/Index?noticeUID=CO1.NTC.5539627&amp;isFromPublicArea=True&amp;isModal=False</v>
          </cell>
          <cell r="P50" t="str">
            <v>PROFESIONAL</v>
          </cell>
          <cell r="Q50" t="str">
            <v>UNIVERSITARIO</v>
          </cell>
          <cell r="R50" t="str">
            <v>MASCULINO</v>
          </cell>
          <cell r="T50" t="str">
            <v>CONTRATO DE PRESTACION DE SERVICIOS</v>
          </cell>
          <cell r="U50">
            <v>45321</v>
          </cell>
          <cell r="V50">
            <v>45321</v>
          </cell>
          <cell r="W50">
            <v>45502</v>
          </cell>
          <cell r="X50" t="str">
            <v>JERSON JUSSEF PARRA RAMÍREZ</v>
          </cell>
          <cell r="Y50" t="str">
            <v>DIRECTOR OPERATIVO</v>
          </cell>
          <cell r="Z50">
            <v>80022590</v>
          </cell>
          <cell r="AA50">
            <v>1</v>
          </cell>
          <cell r="AB50">
            <v>1</v>
          </cell>
          <cell r="AC50" t="str">
            <v>DO-101 DO-93 Proveer, de manera autónoma e independiente, los servicios requeridos para realizar la producción de contenidos para los proyectos de las diferentes plataformas de Canal Capital, incluidos los proyectos para la resolución del plan de inversión 2024 del Fondo Único de Tecnologías de la Información y las Comunicaciones (FUTIC).</v>
          </cell>
          <cell r="AD50">
            <v>0</v>
          </cell>
          <cell r="AE50">
            <v>6</v>
          </cell>
          <cell r="AF50">
            <v>180</v>
          </cell>
          <cell r="AG50">
            <v>57843150</v>
          </cell>
          <cell r="AH50">
            <v>9640525</v>
          </cell>
          <cell r="AI50" t="str">
            <v>1. Realizar la investigación, diseño y estructurar propuestas conceptuales, técnicas, audiovisuales y comunicativas de contenidos culturales que desarrollen en la Dirección Operativa para todas las plataformas de Canal Capital y canal infantil Eureka en los tiempos requeridos. 2. Realizar la proyección de los términos y las condiciones para las convocatorias públicas o invitaciones cerradas para la adquisición de contenidos en distintas modalidades de producción, tercerización o coproducción de la Dirección Operativa con lineamientos para la construcción de la propuesta creativa, casting, identidad gráfica y sonora, mapa temático, diseño de producción, guiones y/o libretos, realización, producción, postproducción de los capítulos, productos convergentes online y en territorio, y demás entregables, así como de insumos para la de autopromoción y divulgación para las distintas plataformas de Canal Capital. 3. Apoyar y participar en sesiones de seguimiento y acompañamiento de los contenidos producidos por la Dirección Operativa de Canal Capital preservando y posicionando sus objetivos editoriales, temáticos para las audiencias establecidas en cada formato, según sea requerido. 4. Apoyar y participar en la curaduría, revisión, clasificación y selección de contenidos y proyectos de adquisición, cesión o intercambio de Canal Capital. 5. Apoyar y participar en la construcción de protocolos, formatos, procedimientos y modelos de trabajo que permitan optimizar las metodologías de formulación, desarrollo, producción, postproducción, divulgación, participación y evaluación de distintas modalidades de convocatoria o gestión de proyectos para las distintas plataformas de Canal Capital. 6. Apoyar y participar en los comités evaluadores de procesos de contratación adelantados por Canal Capital mediante convocatorias públicas, invitaciones cerradas, contratación directa, licitaciones, coproducciones y/o cualquier otro mecanismo de recepción de contenidos de la Dirección
operativa.
7. Apoyar a la supervisión en el monitoreo, seguimiento e implementación de planes de acción para
el desarrollo editorial y narrativo de los convenios y contratos de proyectos suscritos por la
Dirección Operativa de Canal Capital, entre ellos el desarrollo, la coherencia y pertinencia de la
propuesta narrativa y audiovisual.
8. Asistir a las reuniones necesarias para la correcta ejecución del contrato, en virtud del principio
de coordinación.
9. Realizar los informes necesarios relacionados con la prestación de servicios.
10. Realizar las demás actividades que resulten necesarias y esenciales para el cumplimiento del
objeto contractual.</v>
          </cell>
          <cell r="AJ50" t="str">
            <v>DIRECTA</v>
          </cell>
          <cell r="AK50" t="str">
            <v xml:space="preserve">NO REQUIERE </v>
          </cell>
          <cell r="AL50" t="str">
            <v>NO</v>
          </cell>
          <cell r="AM50" t="str">
            <v>DIRECTOR OPERATIVO</v>
          </cell>
          <cell r="AN50" t="str">
            <v>CAMILO ANDRES PORRAS GALINDO</v>
          </cell>
          <cell r="AO50" t="str">
            <v>571 / 565</v>
          </cell>
          <cell r="AP50" t="str">
            <v>423011605560000007505 / 42450209</v>
          </cell>
          <cell r="AQ50" t="str">
            <v>7505 - Fortalecimiento de la creación y cocreación de contenidos multiplataforma en ciudadanía, cultura y educación / Servicios para la comunidad, sociales y personales</v>
          </cell>
          <cell r="AR50" t="str">
            <v>551 / 550</v>
          </cell>
          <cell r="AS50">
            <v>571</v>
          </cell>
          <cell r="AT50" t="str">
            <v>423011605560000007505</v>
          </cell>
          <cell r="AU50" t="str">
            <v>7505 - Fortalecimiento de la creación y cocreación de contenidos multiplataforma en ciudadanía, cultura y educación</v>
          </cell>
          <cell r="AV50" t="str">
            <v>7505 FUTIC</v>
          </cell>
          <cell r="AW50">
            <v>551</v>
          </cell>
          <cell r="AX50">
            <v>45321</v>
          </cell>
          <cell r="AY50">
            <v>46274520</v>
          </cell>
          <cell r="AZ50">
            <v>565</v>
          </cell>
          <cell r="BA50">
            <v>42450209</v>
          </cell>
          <cell r="BB50" t="str">
            <v>Servicios para la comunidad, sociales y personales</v>
          </cell>
          <cell r="BC50" t="str">
            <v xml:space="preserve"> </v>
          </cell>
          <cell r="BD50">
            <v>550</v>
          </cell>
          <cell r="BE50">
            <v>45321</v>
          </cell>
          <cell r="BF50">
            <v>11568630</v>
          </cell>
          <cell r="CX50">
            <v>45502</v>
          </cell>
          <cell r="CY50">
            <v>57843150</v>
          </cell>
        </row>
        <row r="51">
          <cell r="A51" t="str">
            <v>0049-2024</v>
          </cell>
          <cell r="B51" t="str">
            <v>17 17. Contrato de Prestación de Servicios</v>
          </cell>
          <cell r="C51" t="str">
            <v>CC</v>
          </cell>
          <cell r="D51">
            <v>52715025</v>
          </cell>
          <cell r="F51">
            <v>2</v>
          </cell>
          <cell r="G51">
            <v>9</v>
          </cell>
          <cell r="H51" t="str">
            <v>SANDRA EDELMIRA TELLEZ SILVA</v>
          </cell>
          <cell r="I51" t="str">
            <v>CL 145 C 54 B 21 IN 7 AP 501</v>
          </cell>
          <cell r="J51" t="str">
            <v>sets60@gmail.com</v>
          </cell>
          <cell r="M51" t="str">
            <v>CO1.PCCNTR.5842982</v>
          </cell>
          <cell r="N51" t="str">
            <v>CPT-052-2024</v>
          </cell>
          <cell r="O51" t="str">
            <v>https://community.secop.gov.co/Public/Tendering/OpportunityDetail/Index?noticeUID=CO1.NTC.5539837&amp;isFromPublicArea=True&amp;isModal=False</v>
          </cell>
          <cell r="P51" t="str">
            <v>PROFESIONAL</v>
          </cell>
          <cell r="Q51" t="str">
            <v>MAESTRÍA</v>
          </cell>
          <cell r="R51" t="str">
            <v>FEMENINO</v>
          </cell>
          <cell r="T51" t="str">
            <v>CONTRATO DE PRESTACION DE SERVICIOS</v>
          </cell>
          <cell r="U51">
            <v>45321</v>
          </cell>
          <cell r="V51">
            <v>45321</v>
          </cell>
          <cell r="W51">
            <v>45502</v>
          </cell>
          <cell r="X51" t="str">
            <v>JERSON JUSSEF PARRA RAMÍREZ</v>
          </cell>
          <cell r="Y51" t="str">
            <v>DIRECTOR OPERATIVO</v>
          </cell>
          <cell r="Z51">
            <v>80022590</v>
          </cell>
          <cell r="AA51">
            <v>1</v>
          </cell>
          <cell r="AB51">
            <v>1</v>
          </cell>
          <cell r="AC51" t="str">
            <v xml:space="preserve">DO-97 DO-99 Proveer, de manera autónoma e independiente, los servicios profesionales requeridos para llevar a cabo el diseño y ejecución de la estrategia de participación de audiencias infantiles para Eureka y Capital en todas sus plataformas, incluidos los proyectos para la resolución del plan de inversión 2024 del Fondo Único de Tecnologías de la Información y las Comunicaciones (FUTIC) </v>
          </cell>
          <cell r="AD51">
            <v>0</v>
          </cell>
          <cell r="AE51">
            <v>6</v>
          </cell>
          <cell r="AF51">
            <v>180</v>
          </cell>
          <cell r="AG51">
            <v>41114304</v>
          </cell>
          <cell r="AH51">
            <v>6852384</v>
          </cell>
          <cell r="AI51" t="str">
            <v>1. Realizar estrategias y actividades de participación con y para los niños y niñas para el canal infantil de TDT, eureka y para Capital y todas sus plataformas con énfasis en la investigación y cocreación orientadas a los componentes digital, de producción, de programación, estrategias convergentes online y en territorio. 2. Realizar la metodología para el funcionamiento del consejo asesor de niños y niñas de eureka. 3. Realizar las actividades relacionadas con el acompañamiento requerido para el consejo asesor de niños y niñas, Generación eureka, y la organización de un (1) encuentro presencial y un (1) encuentro virtual al mes, según los recursos disponibles. 4. Realizar las actividades en el marco de la estrategia y la metodología de participación con niñas y niños de eureka, posibilitando los espacios de encuentro con ellos. 5. Realizar las actividades relacionadas con la organización de los encuentros virtuales con transmisión en vivo con los niños y niñas del consejo u otros integrantes que funcionen como espacios de diálogo, opinión y debate, que retroalimenten los intereses, temáticas y procesos del canal eureka. 6. Diseñar talleres para las estrategias en territorio y realizar talleres de apropiación al equipo creativo para que puedan replicar los talleres en territorio. 7. Sistematizar y documentar los procesos de participación que den cuenta del análisis de las actividades realizadas, que tenga en cuenta retos a superar y plantee recomendaciones que busquen consolidar la estrategia. 8. Actualizar, documentar y gestionar mensualmente los indicadores de participación solicitados por el canal. 9. Asistir a las reuniones necesarias para la correcta ejecución del contrato, en virtud del principio de coordinación. 10. Realizar los informes necesarios relacionados con la prestación de servicios. 11. Realizar las demás actividades que resulten necesarias y esenciales para el cumplimiento del objeto contractual.</v>
          </cell>
          <cell r="AJ51" t="str">
            <v>DIRECTA</v>
          </cell>
          <cell r="AK51" t="str">
            <v xml:space="preserve">NO REQUIERE </v>
          </cell>
          <cell r="AL51" t="str">
            <v>NO</v>
          </cell>
          <cell r="AM51" t="str">
            <v>DIRECTOR OPERATIVO</v>
          </cell>
          <cell r="AN51" t="str">
            <v>LEIDY JULIETH CARRANZA SUAREZ</v>
          </cell>
          <cell r="AO51" t="str">
            <v>568 / 570</v>
          </cell>
          <cell r="AP51" t="str">
            <v>423011605560000007505 / 42450209</v>
          </cell>
          <cell r="AQ51" t="str">
            <v>7505 - Fortalecimiento de la creación y cocreación de contenidos multiplataforma en ciudadanía, cultura y educación / Servicios para la comunidad, sociales y personales</v>
          </cell>
          <cell r="AR51" t="str">
            <v>539 / 540</v>
          </cell>
          <cell r="AS51">
            <v>568</v>
          </cell>
          <cell r="AT51" t="str">
            <v>423011605560000007505</v>
          </cell>
          <cell r="AU51" t="str">
            <v>7505 - Fortalecimiento de la creación y cocreación de contenidos multiplataforma en ciudadanía, cultura y educación</v>
          </cell>
          <cell r="AV51" t="str">
            <v>7505 FUTIC</v>
          </cell>
          <cell r="AW51">
            <v>539</v>
          </cell>
          <cell r="AX51">
            <v>45321</v>
          </cell>
          <cell r="AY51">
            <v>32891443</v>
          </cell>
          <cell r="AZ51">
            <v>570</v>
          </cell>
          <cell r="BA51">
            <v>42450209</v>
          </cell>
          <cell r="BB51" t="str">
            <v>Servicios para la comunidad, sociales y personales</v>
          </cell>
          <cell r="BC51" t="str">
            <v xml:space="preserve"> </v>
          </cell>
          <cell r="BD51">
            <v>540</v>
          </cell>
          <cell r="BE51">
            <v>45321</v>
          </cell>
          <cell r="BF51">
            <v>8222861</v>
          </cell>
          <cell r="CX51">
            <v>45502</v>
          </cell>
          <cell r="CY51">
            <v>41114304</v>
          </cell>
        </row>
        <row r="52">
          <cell r="A52" t="str">
            <v>0050-2024</v>
          </cell>
          <cell r="B52" t="str">
            <v>17 17. Contrato de Prestación de Servicios</v>
          </cell>
          <cell r="C52" t="str">
            <v>CC</v>
          </cell>
          <cell r="D52">
            <v>1010229574</v>
          </cell>
          <cell r="F52">
            <v>8</v>
          </cell>
          <cell r="G52">
            <v>3</v>
          </cell>
          <cell r="H52" t="str">
            <v>CAMILO ANDRES IZQUIERDO ROJAS</v>
          </cell>
          <cell r="I52" t="str">
            <v>DIAGONAL 46 # 19 - 59 APTO 211</v>
          </cell>
          <cell r="J52" t="str">
            <v>omar6david@hotmail.com</v>
          </cell>
          <cell r="M52" t="str">
            <v>CO1.PCCNTR.5844783</v>
          </cell>
          <cell r="N52" t="str">
            <v>CPT-050-2024</v>
          </cell>
          <cell r="O52" t="str">
            <v>https://community.secop.gov.co/Public/Tendering/OpportunityDetail/Index?noticeUID=CO1.NTC.5541797&amp;isFromPublicArea=True&amp;isModal=False</v>
          </cell>
          <cell r="P52" t="str">
            <v>PROFESIONAL</v>
          </cell>
          <cell r="Q52" t="str">
            <v>ESPECIALIZACION UNIVERSITARIA</v>
          </cell>
          <cell r="R52" t="str">
            <v>MASCULINO</v>
          </cell>
          <cell r="T52" t="str">
            <v>CONTRATO DE PRESTACION DE SERVICIOS</v>
          </cell>
          <cell r="U52">
            <v>45321</v>
          </cell>
          <cell r="V52">
            <v>45323</v>
          </cell>
          <cell r="W52">
            <v>45412</v>
          </cell>
          <cell r="X52" t="str">
            <v>HERNAN GUILLERMO RONCANCIO HERRERA</v>
          </cell>
          <cell r="Y52" t="str">
            <v>PROFESIONAL UNIVERSITARIO DE PLANEACION</v>
          </cell>
          <cell r="Z52">
            <v>19389498</v>
          </cell>
          <cell r="AA52">
            <v>3</v>
          </cell>
          <cell r="AB52">
            <v>8</v>
          </cell>
          <cell r="AC52" t="str">
            <v>PL-3 Proveer de manera independiente los servicios profesionales requeridos para gestionar la implementación y seguimiento de acciones de participación ciudadana, innovación pública, gestión del conocimiento y rendición de cuentas en el marco del fortalecimiento y la sostenibilidad al Modelo Integrado de Planeación y Gestión- MIPG al interior de la entidad, y bajo el direccionamiento estratégico establecido, así como apoyar en lo requerido las gestiones necesarias para la participación de Canal Capital en las políticas públicas del Distrito.</v>
          </cell>
          <cell r="AD52">
            <v>0</v>
          </cell>
          <cell r="AE52">
            <v>3</v>
          </cell>
          <cell r="AF52">
            <v>90</v>
          </cell>
          <cell r="AG52">
            <v>16060320</v>
          </cell>
          <cell r="AH52">
            <v>5353440</v>
          </cell>
          <cell r="AI52" t="str">
            <v>1. Gestionar el diseño, actualización, implementación y seguimiento de la Política Institucional de Participación Ciudadana de la entidad de acuerdo con los lineamientos institucionales y distritales. 2. Apoyar las acciones necesarias para la apropiación e implementación a nivel institucional de los asuntos relacionados con Innovación Pública y Gestión del Conocimiento de manera articulada con los requerimientos del MIPG. 3. Apoyar la implementación y fortalecimiento del Modelo Integrado de Planeación y Gestión (MIPG) así como su seguimiento mediante la aplicación de la medición FURAG de acuerdo con los lineamientos existentes en la materia. 4. Ejecutar la actualización e implementación de la Estrategia Institucional de Rendición de Cuentas de acuerdo con las dinámicas distritales e institucionales. 5. Apoyar en lo requerido el trámite, análisis y respuesta de las solicitudes de información y demás
requerimientos que sean competencia de planeación.
6. Brindar apoyo técnico a las áreas encargadas en la toma de decisiones, formulación y reporte
asociados a los compromisos y participaciones de Canal Capital en las políticas públicas del Distrito
Capital.
7. Realizar el asesoramiento en la actualización y gestión de los procesos asignados, cumpliendo con
los lineamientos establecidos.
8. Realizar las demás actividades que resulten necesarias y esenciales para el cumplimiento del objeto
contractual.</v>
          </cell>
          <cell r="AJ52" t="str">
            <v>DIRECTA</v>
          </cell>
          <cell r="AK52" t="str">
            <v xml:space="preserve">NO REQUIERE </v>
          </cell>
          <cell r="AL52" t="str">
            <v>NO</v>
          </cell>
          <cell r="AM52" t="str">
            <v>SECRETARIA GENERAL</v>
          </cell>
          <cell r="AN52" t="str">
            <v>CAMILO ANDRES PORRAS GALINDO</v>
          </cell>
          <cell r="AO52" t="str">
            <v xml:space="preserve">527 / </v>
          </cell>
          <cell r="AP52" t="str">
            <v xml:space="preserve">423011605560000007511 / </v>
          </cell>
          <cell r="AQ52" t="str">
            <v xml:space="preserve">Fortalecimiento de la capacidad administrativa y tecnológica para la gestión institucional de Capital / </v>
          </cell>
          <cell r="AR52" t="str">
            <v xml:space="preserve">536 / </v>
          </cell>
          <cell r="AS52">
            <v>527</v>
          </cell>
          <cell r="AT52" t="str">
            <v>423011605560000007511</v>
          </cell>
          <cell r="AU52" t="str">
            <v>Fortalecimiento de la capacidad administrativa y tecnológica para la gestión institucional de Capital</v>
          </cell>
          <cell r="AV52" t="str">
            <v xml:space="preserve"> </v>
          </cell>
          <cell r="AW52">
            <v>536</v>
          </cell>
          <cell r="AX52">
            <v>45321</v>
          </cell>
          <cell r="AY52">
            <v>16060320</v>
          </cell>
          <cell r="BB52" t="e">
            <v>#N/A</v>
          </cell>
          <cell r="BC52" t="str">
            <v xml:space="preserve"> </v>
          </cell>
          <cell r="CX52">
            <v>45412</v>
          </cell>
          <cell r="CY52">
            <v>16060320</v>
          </cell>
        </row>
        <row r="53">
          <cell r="A53" t="str">
            <v>0051-2024</v>
          </cell>
          <cell r="B53" t="str">
            <v>17 17. Contrato de Prestación de Servicios</v>
          </cell>
          <cell r="C53" t="str">
            <v>CC</v>
          </cell>
          <cell r="D53">
            <v>1019023316</v>
          </cell>
          <cell r="F53">
            <v>1</v>
          </cell>
          <cell r="G53">
            <v>10</v>
          </cell>
          <cell r="H53" t="str">
            <v>JOHN FREDY GARCIA LOPEZ</v>
          </cell>
          <cell r="I53" t="str">
            <v>CALLE 143 F NO. 141B - 30 INTERIOR 15</v>
          </cell>
          <cell r="J53" t="str">
            <v>jofgal820@gmail.com</v>
          </cell>
          <cell r="M53" t="str">
            <v>CO1.PCCNTR.5842741</v>
          </cell>
          <cell r="N53" t="str">
            <v>CPT-051-2024</v>
          </cell>
          <cell r="O53" t="str">
            <v>https://community.secop.gov.co/Public/Tendering/OpportunityDetail/Index?noticeUID=CO1.NTC.5539436&amp;isFromPublicArea=True&amp;isModal=False
--</v>
          </cell>
          <cell r="P53" t="str">
            <v>PROFESIONAL</v>
          </cell>
          <cell r="Q53" t="str">
            <v>ESPECIALIZACION UNIVERSITARIA</v>
          </cell>
          <cell r="R53" t="str">
            <v>MASCULINO</v>
          </cell>
          <cell r="T53" t="str">
            <v>CONTRATO DE PRESTACION DE SERVICIOS</v>
          </cell>
          <cell r="U53">
            <v>45321</v>
          </cell>
          <cell r="V53">
            <v>45321</v>
          </cell>
          <cell r="W53">
            <v>45411</v>
          </cell>
          <cell r="X53" t="str">
            <v>HERNAN GUILLERMO RONCANCIO HERRERA</v>
          </cell>
          <cell r="Y53" t="str">
            <v>PROFESIONAL UNIVERSITARIO DE PLANEACION</v>
          </cell>
          <cell r="Z53">
            <v>19389498</v>
          </cell>
          <cell r="AA53">
            <v>3</v>
          </cell>
          <cell r="AB53">
            <v>8</v>
          </cell>
          <cell r="AC53" t="str">
            <v>PL-1 Proveer, de manera autónoma e independiente, los servicios profesionales para apoyar las gestiones requeridas en la formulación, revisión, actualización y seguimiento a los proyectos de inversión de la entidad, para el fortalecimiento y la sostenibilidad al Modelo Integrado de Planeación y Gestión- MIPG, el apoyo en la gestión presupuestal y la planeación institucional, en el marco del direccionamiento estratégico y la gestión de riesgos.</v>
          </cell>
          <cell r="AD53">
            <v>0</v>
          </cell>
          <cell r="AE53">
            <v>3</v>
          </cell>
          <cell r="AF53">
            <v>90</v>
          </cell>
          <cell r="AG53">
            <v>20657070</v>
          </cell>
          <cell r="AH53">
            <v>6885690</v>
          </cell>
          <cell r="AI53" t="str">
            <v xml:space="preserve">1. Adelantar las gestiones requeridas para la formulación, seguimiento, actualización y modificaciones a los proyectos de inversión de la entidad, en las plataformas correspondientes (MGA, SUIFP, SPI y SEGPLAN), en cumplimiento de las directrices definidas por la Secretaría Distrital de Planeación y la Secretaría de Cultura, Recreación y Deporte como cabeza del sector. 2. Realizar las acciones requeridas para la articulación de los elementos y componentes del Modelo Integrado de Planeación y Gestión – MIPG, de acuerdo con los planes de trabajo establecidos y los lineamientos que se dispongan para este propósito. 3. Consolidar los informes de seguimiento sobre la ejecución de los planes institucionales (plan de acción institucional, plan de fortalecimiento institucional, informes de cuenta anual, entre otros), a partir de la información suministrada por las áreas. 4. Construir y actualizar los instrumentos de planeación requeridos por el área, a partir de las directrices definidas por la alta dirección, en el marco del direccionamiento estratégico. 5. Revisar y actualizar los documentos e instrumentos requeridos para el fortalecimiento de la gestión de riesgos de la entidad, desde el rol de la segunda línea de defensa del Modelo Integrado de Planeación y Gestión. 6. Realizar asesoramiento a los procesos asignados en lo referente a la gestión y el desempeño institucional desde el rol de la segunda línea de defensa del Modelo Integrado de Planeación y Gestión (MIPG). 7. Apoyar al profesional de planeación en las actividades requeridas para el trámite y gestiones del Plan Anual de Adquisiciones - PAA en la plataforma institucional. 8. Realizar las demás actividades que resulten necesarias y esenciales para el cumplimiento del
objeto contractual.
</v>
          </cell>
          <cell r="AJ53" t="str">
            <v>DIRECTA</v>
          </cell>
          <cell r="AK53" t="str">
            <v xml:space="preserve">NO REQUIERE </v>
          </cell>
          <cell r="AL53" t="str">
            <v>NO</v>
          </cell>
          <cell r="AM53" t="str">
            <v>SECRETARIA GENERAL</v>
          </cell>
          <cell r="AN53" t="str">
            <v>EDWIN SÁNCHEZ PORRAS</v>
          </cell>
          <cell r="AO53" t="str">
            <v xml:space="preserve">525 / </v>
          </cell>
          <cell r="AP53" t="str">
            <v xml:space="preserve">423011605560000007511 / </v>
          </cell>
          <cell r="AQ53" t="str">
            <v xml:space="preserve">Fortalecimiento de la capacidad administrativa y tecnológica para la gestión institucional de Capital / </v>
          </cell>
          <cell r="AR53" t="str">
            <v xml:space="preserve">535 / </v>
          </cell>
          <cell r="AS53">
            <v>525</v>
          </cell>
          <cell r="AT53" t="str">
            <v>423011605560000007511</v>
          </cell>
          <cell r="AU53" t="str">
            <v>Fortalecimiento de la capacidad administrativa y tecnológica para la gestión institucional de Capital</v>
          </cell>
          <cell r="AV53" t="str">
            <v xml:space="preserve"> </v>
          </cell>
          <cell r="AW53">
            <v>535</v>
          </cell>
          <cell r="AX53">
            <v>45321</v>
          </cell>
          <cell r="AY53">
            <v>20657070</v>
          </cell>
          <cell r="BB53" t="e">
            <v>#N/A</v>
          </cell>
          <cell r="BC53" t="str">
            <v xml:space="preserve"> </v>
          </cell>
          <cell r="CX53">
            <v>45411</v>
          </cell>
          <cell r="CY53">
            <v>20657070</v>
          </cell>
        </row>
        <row r="54">
          <cell r="A54" t="str">
            <v>0052-2024</v>
          </cell>
          <cell r="B54" t="str">
            <v>17 17. Contrato de Prestación de Servicios</v>
          </cell>
          <cell r="C54" t="str">
            <v>CC</v>
          </cell>
          <cell r="D54">
            <v>52966383</v>
          </cell>
          <cell r="F54">
            <v>0</v>
          </cell>
          <cell r="G54">
            <v>0</v>
          </cell>
          <cell r="H54" t="str">
            <v>NATALIA DEL PILAR GONZÁLEZ</v>
          </cell>
          <cell r="I54" t="str">
            <v>CL 147 14 69 TO 6 AP 901</v>
          </cell>
          <cell r="J54" t="str">
            <v>nataliagb7@hotmail.com</v>
          </cell>
          <cell r="M54" t="str">
            <v>CO1.PCCNTR.5846356</v>
          </cell>
          <cell r="N54" t="str">
            <v>CPT-053-2024</v>
          </cell>
          <cell r="O54" t="str">
            <v>https://community.secop.gov.co/Public/Tendering/OpportunityDetail/Index?noticeUID=CO1.NTC.5543614&amp;isFromPublicArea=True&amp;isModal=False</v>
          </cell>
          <cell r="P54" t="str">
            <v>PROFESIONAL</v>
          </cell>
          <cell r="Q54" t="str">
            <v>UNIVERSITARIO</v>
          </cell>
          <cell r="R54" t="str">
            <v>FEMENINO</v>
          </cell>
          <cell r="T54" t="str">
            <v>CONTRATO DE PRESTACION DE SERVICIOS</v>
          </cell>
          <cell r="U54">
            <v>45321</v>
          </cell>
          <cell r="V54">
            <v>45321</v>
          </cell>
          <cell r="W54">
            <v>45502</v>
          </cell>
          <cell r="X54" t="str">
            <v>JERSON JUSSEF PARRA RAMÍREZ</v>
          </cell>
          <cell r="Y54" t="str">
            <v>DIRECTOR OPERATIVO</v>
          </cell>
          <cell r="Z54">
            <v>80022590</v>
          </cell>
          <cell r="AA54">
            <v>1</v>
          </cell>
          <cell r="AB54">
            <v>1</v>
          </cell>
          <cell r="AC54" t="str">
            <v>DO-132 DO-133 Proveer, de manera autónoma e independiente, los servicios profesionales requeridos para apoyar en las actividades de gestión y seguimiento en las producciones de contenidos para el área de Cultura, Ciudadanía y Educación y diferentes programas de Canal Capital, incluidos los proyectos para la resolución del plan de inversión 2024 del Fondo Único de Tecnologías de la Información y las Comunicaciones (FUTIC).</v>
          </cell>
          <cell r="AD54">
            <v>0</v>
          </cell>
          <cell r="AE54">
            <v>6</v>
          </cell>
          <cell r="AF54">
            <v>180</v>
          </cell>
          <cell r="AG54">
            <v>57843150</v>
          </cell>
          <cell r="AH54">
            <v>9640525</v>
          </cell>
          <cell r="AI54" t="str">
            <v xml:space="preserve">1. Realizar actividades de investigación, diseño y estructuración de propuestas conceptuales, técnicas, audiovisuales y comunicativas de contenidos culturales para la línea de Ciudadanía, Cultura e Infancia, proyectos periodísticos, proyectos estratégicos y demás que hagan parte de la producción de contenidos para las diferentes plataformas de Canal Capital y Canal Eureka. 2. Realizar la estructuración de convocatorias e invitaciones para la contratación de contenidos en distintas modalidades de producción, tercerización o coproducción de la Dirección Operativa con lineamientos para la construcción de la propuesta creativa, casting, identidad gráfica y sonora, mapa temático, diseño de producción, guiones y/o libretos, realización, producción, postproducción de los capítulos, productos convergentes, y demás entregables, así como de insumos para la autopromoción y divulgación para las distintas plataformas de Canal Capital. 3. Apoyar en la construcción de estudios de sector, estudios de mercado y apoyo técnico a las distintas modalidades de convocatoria y contratación de proyectos del canal. 4. Participar en sesiones de seguimiento y acompañamiento de los contenidos producidos por la Dirección Operativa de Canal Capital, preservando y posicionando sus objetivos editoriales, temáticos para las audiencias establecidas en cada formato, según sea requerido. 5. Participar en la curaduría, revisión, clasificación y selección de contenidos y proyectos de adquisición, cesión o intercambio de Canal Capital. 6. Participar en la construcción de protocolos, formatos, procedimientos y modelos de trabajo que permitan optimizar las metodologías de formulación, desarrollo, producción, postproducción, divulgación, participación y evaluación de distintas modalidades de convocatoria o gestión de
proyectos (banco de proyectos, producción por encargo, coproducciones, idéatenes, hackathons,
laboratorios, etc.) para las distintas plataformas de Canal Capital.
7. Participar en los comités evaluadores de procesos de selección adelantados por Canal Capital
mediante convocatorias públicas, contratación directa, licitaciones, coproducciones y otros
mecanismos de recepción de contenidos cuando así lo requiera la dirección operativa.
8. Asistir a las reuniones necesarias para la correcta ejecución del contrato.
9. Realizar los informes necesarios relacionados con la prestación de servicios.
10. Apoyar el diseño y desarrollo de los procesos de entregables relacionados con las producciones
propias y tercerizadas.
11. Apoyar a la supervisión en el monitoreo, seguimiento e implementación de planes de acción para
el control ejecutivo de los convenios y contratos de proyectos suscritos por la Dirección Operativa
de Canal Capital, entre ellos la ejecución presupuestal, cumplimiento del cronograma, y
verificación de la cadena de derechos de autor, flujos de caja y verificación de cumplimiento de
hitos y obligaciones contractuales.
12. Realizar las demás actividades que resulten necesarias y esenciales para el cumplimiento del
objeto contractual.
</v>
          </cell>
          <cell r="AJ54" t="str">
            <v>DIRECTA</v>
          </cell>
          <cell r="AK54" t="str">
            <v xml:space="preserve">NO REQUIERE </v>
          </cell>
          <cell r="AL54" t="str">
            <v xml:space="preserve">NO </v>
          </cell>
          <cell r="AM54" t="str">
            <v>DIRECTOR OPERATIVO</v>
          </cell>
          <cell r="AN54" t="str">
            <v>CAMILO ANDRES PORRAS GALINDO</v>
          </cell>
          <cell r="AO54" t="str">
            <v>588 / 587</v>
          </cell>
          <cell r="AP54" t="str">
            <v>423011605560000007505 / 42450209</v>
          </cell>
          <cell r="AQ54" t="str">
            <v>7505 - Fortalecimiento de la creación y cocreación de contenidos multiplataforma en ciudadanía, cultura y educación / Servicios para la comunidad, sociales y personales</v>
          </cell>
          <cell r="AR54" t="str">
            <v>547 / 546</v>
          </cell>
          <cell r="AS54">
            <v>588</v>
          </cell>
          <cell r="AT54" t="str">
            <v>423011605560000007505</v>
          </cell>
          <cell r="AU54" t="str">
            <v>7505 - Fortalecimiento de la creación y cocreación de contenidos multiplataforma en ciudadanía, cultura y educación</v>
          </cell>
          <cell r="AV54" t="str">
            <v>7505 FUTIC</v>
          </cell>
          <cell r="AW54">
            <v>547</v>
          </cell>
          <cell r="AX54">
            <v>45321</v>
          </cell>
          <cell r="AY54">
            <v>46274520</v>
          </cell>
          <cell r="AZ54">
            <v>587</v>
          </cell>
          <cell r="BA54">
            <v>42450209</v>
          </cell>
          <cell r="BB54" t="str">
            <v>Servicios para la comunidad, sociales y personales</v>
          </cell>
          <cell r="BC54" t="str">
            <v xml:space="preserve"> </v>
          </cell>
          <cell r="BD54">
            <v>546</v>
          </cell>
          <cell r="BE54">
            <v>45321</v>
          </cell>
          <cell r="BF54">
            <v>11568630</v>
          </cell>
          <cell r="CX54">
            <v>45502</v>
          </cell>
          <cell r="CY54">
            <v>57843150</v>
          </cell>
        </row>
        <row r="55">
          <cell r="A55" t="str">
            <v>0053-2024</v>
          </cell>
          <cell r="B55" t="str">
            <v>17 17. Contrato de Prestación de Servicios</v>
          </cell>
          <cell r="C55" t="str">
            <v>CC</v>
          </cell>
          <cell r="D55">
            <v>52865885</v>
          </cell>
          <cell r="F55">
            <v>2</v>
          </cell>
          <cell r="G55">
            <v>9</v>
          </cell>
          <cell r="H55" t="str">
            <v>CAROLINA ROBLEDO FORERO</v>
          </cell>
          <cell r="I55" t="str">
            <v>KR 14 B 119 09 AP 601 AP 601</v>
          </cell>
          <cell r="J55" t="str">
            <v>carorofo@gmail.com</v>
          </cell>
          <cell r="M55" t="str">
            <v>CO1.PCCNTR.5850887</v>
          </cell>
          <cell r="N55" t="str">
            <v>CP-058-2024</v>
          </cell>
          <cell r="O55" t="str">
            <v>https://community.secop.gov.co/Public/Tendering/OpportunityDetail/Index?noticeUID=CO1.NTC.5548948&amp;isFromPublicArea=True&amp;isModal=False</v>
          </cell>
          <cell r="P55" t="str">
            <v>PROFESIONAL</v>
          </cell>
          <cell r="Q55" t="str">
            <v>UNIVERSITARIO</v>
          </cell>
          <cell r="R55" t="str">
            <v>FEMENINO</v>
          </cell>
          <cell r="T55" t="str">
            <v>CONTRATO DE PRESTACION DE SERVICIOS</v>
          </cell>
          <cell r="U55">
            <v>45321</v>
          </cell>
          <cell r="V55">
            <v>45322</v>
          </cell>
          <cell r="W55">
            <v>45503</v>
          </cell>
          <cell r="X55" t="str">
            <v>JERSON JUSSEF PARRA RAMÍREZ</v>
          </cell>
          <cell r="Y55" t="str">
            <v>DIRECTOR OPERATIVO</v>
          </cell>
          <cell r="Z55">
            <v>80022590</v>
          </cell>
          <cell r="AA55">
            <v>1</v>
          </cell>
          <cell r="AB55">
            <v>1</v>
          </cell>
          <cell r="AC55" t="str">
            <v>DO-96 DO-98 Proveer, de manera autónoma e independiente, los servicios requeridos para desarrollar las actividades de estructuración creativa y estratégica de diseño de producción de contenidos infantiles para los proyectos de las diferentes plataformas de Canal Capital y eureka, incluyendo los proyectos para la resolución del plan de inversión 2024 del Fondo Único de Tecnologías de la Información y las Comunicaciones (FUTIC).</v>
          </cell>
          <cell r="AD55">
            <v>0</v>
          </cell>
          <cell r="AE55">
            <v>6</v>
          </cell>
          <cell r="AF55">
            <v>180</v>
          </cell>
          <cell r="AG55">
            <v>73180800</v>
          </cell>
          <cell r="AH55">
            <v>12196800</v>
          </cell>
          <cell r="AI55" t="str">
            <v xml:space="preserve">1. Orientar editorial y formalmente el diseño, desarrollo y producción de contenidos infantiles para las diferentes plataformas de Capital y del canal infantil Eureka.
2. Participar en el diseño y la estructura de programación, emisión y circulación de contenidos
infantiles en las diferentes plataformas de Capital.
3. Participar en la implementación de estrategias de articulación editorial de las distintas áreas
relacionadas con la producción de contenidos infantiles para las diferentes plataformas de
Capital.
4. Investigar, diseñar y estructurar propuestas conceptuales, técnicas, audiovisuales y
comunicativas de contenidos infantiles que se desarrollen en la Dirección Operativa para todas
las plataformas de Canal Capital en los tiempos requeridos.
5. Proyectar los términos y las condiciones para las convocatorias públicas o invitaciones cerradas
para la adquisición de contenidos infantiles en distintas modalidades de producción,
tercerización o coproducción de la Dirección Operativa con lineamientos para la construcción de
la propuesta creativa, casting, identidad gráfica y sonora, mapa temático, diseño de producción,
guiones y/o libretos, realización, producción, postproducción de los capítulos, productos convergentes online y en territorio, y demás entregables, así como de insumos para la de
autopromoción y divulgación para las distintas plataformas de Canal Capital.
6. Participar en sesiones de seguimiento y acompañamiento de los contenidos producidos por la
Dirección Operativa de Canal Capital, preservando y posicionando sus objetivos editoriales,
temáticos para las audiencias establecidas en cada formato, según sea requerido.
7. Participar en la curaduría, revisión, clasificación y selección de contenidos infantiles y proyectos
de adquisición, cesión o intercambio para las diferentes plataformas de Capital.
8. Participar en la construcción de protocolos, formatos, procedimientos y modelos de trabajo que
permitan optimizar las metodologías de formulación, desarrollo, producción, postproducción,
divulgación, participación y evaluación de distintas modalidades de convocatoria o gestión de
proyectos (banco de proyectos, producción por encargo, coproducciones, idéatenes,
hackathons, laboratorios, etc.) para las distintas plataformas de Canal Capital.
9. Participar en los comités evaluadores de procesos de contratación adelantados por Canal Capital
mediante convocatorias públicas, invitaciones cerradas, contratación directa, licitaciones,
coproducciones y/o cualquier otro mecanismo de recepción de contenidos de la Dirección
operativa.
10. Apoyar a la supervisión en el monitoreo, seguimiento e implementación de planes de acción
para el Desarrollo editorial y narrativo de los convenios y contratos de proyectos suscritos por la
Dirección Operativa de Canal Capital, entre ellos el desarrollo, la coherencia y pertinencia de la
propuesta narrativa y audiovisual.
11. Asistir a las reuniones necesarias para la correcta ejecución del contrato, en aplicación del
principio de coordinación.
12. Realizar los informes necesarios relacionados con la prestación de servicios.
13. Realizar las demás actividades que resulten necesarias y esenciales para el cumplimiento del
objeto contractual.
</v>
          </cell>
          <cell r="AJ55" t="str">
            <v>DIRECTA</v>
          </cell>
          <cell r="AK55" t="str">
            <v xml:space="preserve">NO REQUIERE </v>
          </cell>
          <cell r="AL55" t="str">
            <v>NO</v>
          </cell>
          <cell r="AM55" t="str">
            <v>DIRECTOR OPERATIVO</v>
          </cell>
          <cell r="AN55" t="str">
            <v>EDWIN SÁNCHEZ PORRAS</v>
          </cell>
          <cell r="AO55" t="str">
            <v>567 / 569</v>
          </cell>
          <cell r="AP55" t="str">
            <v>423011605560000007505 / 42450209</v>
          </cell>
          <cell r="AQ55" t="str">
            <v>7505 - Fortalecimiento de la creación y cocreación de contenidos multiplataforma en ciudadanía, cultura y educación / Servicios para la comunidad, sociales y personales</v>
          </cell>
          <cell r="AR55" t="str">
            <v>552 / 553</v>
          </cell>
          <cell r="AS55">
            <v>567</v>
          </cell>
          <cell r="AT55" t="str">
            <v>423011605560000007505</v>
          </cell>
          <cell r="AU55" t="str">
            <v>7505 - Fortalecimiento de la creación y cocreación de contenidos multiplataforma en ciudadanía, cultura y educación</v>
          </cell>
          <cell r="AV55" t="str">
            <v>7505 FUTIC</v>
          </cell>
          <cell r="AW55">
            <v>552</v>
          </cell>
          <cell r="AX55">
            <v>45322</v>
          </cell>
          <cell r="AY55">
            <v>58544640</v>
          </cell>
          <cell r="AZ55">
            <v>569</v>
          </cell>
          <cell r="BA55">
            <v>42450209</v>
          </cell>
          <cell r="BB55" t="str">
            <v>Servicios para la comunidad, sociales y personales</v>
          </cell>
          <cell r="BC55" t="str">
            <v xml:space="preserve"> </v>
          </cell>
          <cell r="BD55">
            <v>553</v>
          </cell>
          <cell r="BE55">
            <v>45322</v>
          </cell>
          <cell r="BF55">
            <v>14636160</v>
          </cell>
          <cell r="CX55">
            <v>45503</v>
          </cell>
          <cell r="CY55">
            <v>73180800</v>
          </cell>
        </row>
        <row r="56">
          <cell r="A56" t="str">
            <v>0054-2024</v>
          </cell>
          <cell r="B56" t="str">
            <v>17 17. Contrato de Prestación de Servicios</v>
          </cell>
          <cell r="C56" t="str">
            <v>CC</v>
          </cell>
          <cell r="D56">
            <v>51935112</v>
          </cell>
          <cell r="F56">
            <v>5</v>
          </cell>
          <cell r="G56">
            <v>6</v>
          </cell>
          <cell r="H56" t="str">
            <v>GLORIA MARIA MARCELA BENAVIDES ESTEVEZ</v>
          </cell>
          <cell r="I56" t="str">
            <v>CALLE 61 3A 46 AP 403</v>
          </cell>
          <cell r="J56" t="str">
            <v>marceben@gmail.com</v>
          </cell>
          <cell r="M56" t="str">
            <v>CO1.PCCNTR.5846983</v>
          </cell>
          <cell r="N56" t="str">
            <v>CPT-055-2024</v>
          </cell>
          <cell r="O56" t="str">
            <v>https://community.secop.gov.co/Public/Tendering/OpportunityDetail/Index?noticeUID=CO1.NTC.5543986&amp;isFromPublicArea=True&amp;isModal=False</v>
          </cell>
          <cell r="P56" t="str">
            <v>PROFESIONAL</v>
          </cell>
          <cell r="Q56" t="str">
            <v>MAESTRÍA</v>
          </cell>
          <cell r="R56" t="str">
            <v>FEMENINO</v>
          </cell>
          <cell r="T56" t="str">
            <v>CONTRATO DE PRESTACION DE SERVICIOS</v>
          </cell>
          <cell r="U56">
            <v>45321</v>
          </cell>
          <cell r="V56">
            <v>45321</v>
          </cell>
          <cell r="W56">
            <v>45502</v>
          </cell>
          <cell r="X56" t="str">
            <v>JERSON JUSSEF PARRA RAMÍREZ</v>
          </cell>
          <cell r="Y56" t="str">
            <v>DIRECTOR OPERATIVO</v>
          </cell>
          <cell r="Z56">
            <v>80022590</v>
          </cell>
          <cell r="AA56">
            <v>1</v>
          </cell>
          <cell r="AB56">
            <v>1</v>
          </cell>
          <cell r="AC56" t="str">
            <v>DO-91 DO-106 Proveer, de manera autónoma e independiente, los servicios profesionales requeridos para organizar y estructurar la orientación editorial y estratégica de diseño, desarrollo producción y circulación de contenidos de Ciudadanía Cultura e Infancia y del canal infantil eureka en el marco de los proyectos de Canal Capital, incluidos los proyectos para la resolución del plan de inversión 2024 del Fondo Único de Tecnologías de la Información y las Comunicaciones (FUTIC). ALCANCE DEL OBJETO: N/A</v>
          </cell>
          <cell r="AD56">
            <v>0</v>
          </cell>
          <cell r="AE56">
            <v>6</v>
          </cell>
          <cell r="AF56">
            <v>180</v>
          </cell>
          <cell r="AG56">
            <v>139708800</v>
          </cell>
          <cell r="AH56">
            <v>23284800</v>
          </cell>
          <cell r="AI56" t="str">
            <v>1. Orientar y proyectar el diseño de la línea editorial y de producción del proyecto de Ciudadanía, Cultura y Educación y del canal infantil eureka en el marco de la Política de Contenidos de Capital. 2. Asesorar y ejecutar las actividades para la organización, estructuración, diseño e implementación de indicadores estratégicos para el cumplimiento de metas del proyecto de Ciudadanía, Cultura y Educación de Capital y del canal infantil eureka. 3. Participar en el diseño y la estructura de programación, emisión y circulación de contenidos de Ciudadanía, Cultura y Educación en las diferentes plataformas de Capital. 4. Participar en el diseño y la estructura de programación, emisión y circulación de contenidos infantiles tanto de la franja infantil de Capital como en el canal infantil eureka en sus distintas plataformas. 5. Orientar el diseño de fichas de contenido y demás insumos para la producción de proyectos, a partir de las necesidades y oportunidades surgidas en el análisis de consumo de contenidos de las audiencias objetivo de Canal Capital y del canal infantil eureka. 6. Participar en la implementación de metodologías de convocatoria y evaluación para la producción, coproducción de contenidos para Capital y Eureka en sus distintas plataformas. 7. Aprobar los enfoques editoriales y audiovisuales de los productos resultantes de las distintas fases de seguimiento de los contenidos de Ciudadanía, Cultura y Educación y del canal infantil eureka acompañados por los productores de contenidos de Capital. 8. Participar en la construcción de estrategias de circulación y promoción de contenidos y proyectos de Ciudadanía, Cultura y Educación y de eureka en espacios televisivos, digitales, virtuales o reales. 9. Identificar y definir espacios y categorías de participación en muestras, festivales y concursos para los contenidos de Ciudadanía, Cultura y Educación y de eureka. 10. Apoyar la supervisión en proyectos y estrategias que le sean necesarias para la correcta ejecución del objeto contractual. 11. Apoyar la supervisión del equipo de los productores que hacen parte de la Dirección Operativa y del equipo de Ciudadanía, Cultura y Educación. 12. Asistir a las reuniones que sean necesarias para la prestación del servicio, en virtud y aplicación del principio de coordinación. 13. Realizar los informes necesarios y relacionados con su prestación de servicios. 14. Realizar las demás actividades que resulten necesarias y esenciales para el cumplimiento del objeto contractual.</v>
          </cell>
          <cell r="AJ56" t="str">
            <v>DIRECTA</v>
          </cell>
          <cell r="AK56" t="str">
            <v xml:space="preserve">NO REQUIERE </v>
          </cell>
          <cell r="AL56" t="str">
            <v>NO</v>
          </cell>
          <cell r="AM56" t="str">
            <v>DIRECTOR OPERATIVO</v>
          </cell>
          <cell r="AN56" t="str">
            <v>LEIDY JULIETH CARRANZA SUAREZ</v>
          </cell>
          <cell r="AO56" t="str">
            <v>576 / 574</v>
          </cell>
          <cell r="AP56" t="str">
            <v>423011605560000007505 / 42450209</v>
          </cell>
          <cell r="AQ56" t="str">
            <v>7505 - Fortalecimiento de la creación y cocreación de contenidos multiplataforma en ciudadanía, cultura y educación / Servicios para la comunidad, sociales y personales</v>
          </cell>
          <cell r="AR56" t="str">
            <v>549 / 548</v>
          </cell>
          <cell r="AS56">
            <v>576</v>
          </cell>
          <cell r="AT56" t="str">
            <v>423011605560000007505</v>
          </cell>
          <cell r="AU56" t="str">
            <v>7505 - Fortalecimiento de la creación y cocreación de contenidos multiplataforma en ciudadanía, cultura y educación</v>
          </cell>
          <cell r="AV56" t="str">
            <v>7505 FUTIC</v>
          </cell>
          <cell r="AW56">
            <v>549</v>
          </cell>
          <cell r="AX56">
            <v>45321</v>
          </cell>
          <cell r="AY56">
            <v>111767040</v>
          </cell>
          <cell r="AZ56">
            <v>574</v>
          </cell>
          <cell r="BA56">
            <v>42450209</v>
          </cell>
          <cell r="BB56" t="str">
            <v>Servicios para la comunidad, sociales y personales</v>
          </cell>
          <cell r="BC56" t="str">
            <v xml:space="preserve"> </v>
          </cell>
          <cell r="BD56">
            <v>548</v>
          </cell>
          <cell r="BE56">
            <v>45321</v>
          </cell>
          <cell r="BF56">
            <v>27941760</v>
          </cell>
          <cell r="CX56">
            <v>45502</v>
          </cell>
          <cell r="CY56">
            <v>139708800</v>
          </cell>
        </row>
        <row r="57">
          <cell r="A57" t="str">
            <v>0055-2024</v>
          </cell>
          <cell r="B57" t="str">
            <v>17 17. Contrato de Prestación de Servicios</v>
          </cell>
          <cell r="C57" t="str">
            <v>NIT</v>
          </cell>
          <cell r="D57">
            <v>901096303</v>
          </cell>
          <cell r="F57">
            <v>7</v>
          </cell>
          <cell r="G57">
            <v>4</v>
          </cell>
          <cell r="H57" t="str">
            <v>CONTRAPUNTO GROUP SAS.</v>
          </cell>
          <cell r="I57" t="str">
            <v>CARRERA 24 NO. 63 C -28 OFICINA 501</v>
          </cell>
          <cell r="J57" t="str">
            <v xml:space="preserve"> JOHNGONZALEZ@PRODUCCIONESCONTRAPUNTO.COM</v>
          </cell>
          <cell r="K57" t="str">
            <v xml:space="preserve">JOHN HENRY GONZALEZ MAHECHA </v>
          </cell>
          <cell r="L57">
            <v>80222760</v>
          </cell>
          <cell r="M57" t="str">
            <v>CO1.PCCNTR.5850801</v>
          </cell>
          <cell r="N57" t="str">
            <v>CPT-056-2024</v>
          </cell>
          <cell r="O57" t="str">
            <v>https://community.secop.gov.co/Public/Tendering/ContractNoticePhases/View?PPI=CO1.PPI.29549614&amp;isFromPublicArea=True&amp;isModal=False</v>
          </cell>
          <cell r="P57" t="str">
            <v>N/A</v>
          </cell>
          <cell r="Q57" t="str">
            <v>N/A</v>
          </cell>
          <cell r="R57" t="str">
            <v>PERSONA JURIDICA</v>
          </cell>
          <cell r="T57" t="str">
            <v>CONTRATO DE ADMINISTRACIÓN DELEGADA</v>
          </cell>
          <cell r="U57">
            <v>45322</v>
          </cell>
          <cell r="V57">
            <v>45324</v>
          </cell>
          <cell r="W57">
            <v>45427</v>
          </cell>
          <cell r="X57" t="str">
            <v>ANGELICA MARIA GARZON MUÑOZ</v>
          </cell>
          <cell r="Y57" t="str">
            <v>PROFESIONAL ESPECIALIZADO DE PRODUCCIÓN GRADO 2</v>
          </cell>
          <cell r="Z57">
            <v>52827674</v>
          </cell>
          <cell r="AA57">
            <v>3</v>
          </cell>
          <cell r="AB57">
            <v>8</v>
          </cell>
          <cell r="AC57" t="str">
            <v>DO-86 DO-87 Proveer bajo la modalidad de administración delegada, los bienes y servicios de administración de recursos financieros, logísticos, técnicos y humanos que se requieran para la preproducción, producción, posproducción, circulación y servicios conexos de las producciones audiovisuales para todas las plataformas de Canal Capital, incluyendo los proyectos del Plan de inversión de 2024 del Fondo Único de Tecnologías de la Información y las Comunicaciones (FUTIC).</v>
          </cell>
          <cell r="AD57">
            <v>14</v>
          </cell>
          <cell r="AE57">
            <v>3</v>
          </cell>
          <cell r="AF57">
            <v>104</v>
          </cell>
          <cell r="AG57">
            <v>200000000</v>
          </cell>
          <cell r="AH57" t="str">
            <v>N/A</v>
          </cell>
          <cell r="AI57" t="str">
            <v xml:space="preserve">1. Cumplir con el objeto del contrato de conformidad con las condiciones establecidas en el anexo técnico, en la oferta presentada, y en los documentos que hagan parte integral del contrato. 2. Garantizar las condiciones financieras, técnicas y logísticas necesarias como infraestructura administrativa, equipo humano, equipo técnico, equipo de producción y demás necesidades directas e indirectas relacionadas con la ejecución del contrato. 3. Disponer los insumos o servicios enunciados en el anexo técnico, que se requieran durante la ejecución del contrato para la realización del proyecto, sean estos propios o subcontratados. 4. Asignar un productor ejecutivo para coordinar la operación en el marco de la ejecución del contrato y ser enlace de comunicación permanente y oportuna con el supervisor y/o apoyo a la supervisión designado por Canal Capital. 5. Atender los requerimientos relacionados con el objeto del contrato, en fecha y hora que solicite previamente el supervisor del contrato y/o su apoyo a la supervisión designado. La operación logística puede ser requerida los 7 días a la semana y se debe garantizar el tiempo de gestión presentada en la oferta contando fines de semana y festivos. La unidad de medida de los servicios logísticos es UN (1) DÍA de servicios correspondientes a 12 horas incluidos sábados, domingos y festivos. 6. Mantener los precios ofertados durante la vigencia del contrato. Los servicios que no están en la lista deben ser cotizados previamente por el contratista y aprobados por la supervisión del contrato. Para estos casos, CAPITAL realizará el estudio de mercado con al menos tres cotizaciones, una de estas podrá ser aportada por el contratista. La mejor oferta, que se define por precio vs calidad, será aprobada por el supervisor del contrato y se incluirá en el anexo técnico. En casos excepcionales, por contingencia de la operación o falta de pluralidad de proveedores, el supervisor podrá prescindir del estudio de mercado, aportando una justificación en el requerimiento y este será parte integral del informe parcial o final de la ejecución, sin embargo, prevalecerá el método oficial en estudio de mercado, precios histórico o referencias
del sector .
7. Cumplir con las siguientes condiciones ambientales y de producción sostenible para la prestación
del servicio 
● Presentar un informe sobre las buenas prácticas corporativas implementadas para reducir
el impacto ambiental de los bienes, obras y servicios derivados de los requerimientos
realizados por Capital a través de la oferta suministro denominados “compras sostenibles”,
en el caso de los servicios de oferta propia (catering y transporte), dicho informe debe
relacionar las diversas acciones que la empresa adelanta en materia de uso eficiente del
agua, la energía, gestión de residuos, y fuentes móviles (vehículos).
● Garantizar que los servicios de catering contratados a través de la administración delegada,
que los materiales utilizados para el embalaje de alimentos y bebidas son biodegradables y
100% reciclables y no son utilizados plásticos de un solo uso en el proceso de embalaje de
alimentos.
● Promover buenas prácticas corporativas para reducir el impacto ambiental de los bienes,
obras y servicios requeridos por capital y para reducir al mínimo el uso de recursos a través
de la oferta suministro
● Promover buenas prácticas corporativas para reducir el impacto ambiental de los bienes,
obras y servicios requeridos por capital y para reducir al mínimo el uso de recursos a través
de la oferta suministro, para el caso de los servicios de transporte
● Cumplir estrictamente con el Código Nacional de Tránsito Terrestre, Decreto 1737 de 1998,
Ley 769 de 2002, Ley 1383 de 2010, Decreto 248 de 2016, Decreto 348 de 2015 y demás
normatividad que adicione, modifique o derogue la anterior normatividad.
● Contar con las pólizas vigentes que amparen todo riesgo de los servicios.
● Contar con el Plan de seguridad vial PESV propio o derivado de la contratación con un
tercero.
● Contar con registro de vertimientos en caso tal de que se realicen descargas de tipo
industrial al alcantarillado (no aplica para vertimientos domésticos).
● Contar con certificados vigentes de SOAT, revisión tecnicomecanica y RUNT de los vehículos.
● Contar con la copia licencia de tránsito de todos los vehículos que presten servicio al canal
y presentar la misma cada vez que se preste el servicio de transporte a la entidad.
● Contar con la copia de la licencia de conducción de los carros que prestan operación durante
la ejecución del contrato.
● Emitir el certificado de reencauche de las llantas de los vehículos que presten el servicio de
transporte a Capital, solo si los mismos tiene rin 15 o superior, en caso de que el contratista
tercerice el servicio deberá suministrar un certificado firmado por el representante legal en
el cual se informe la procedencia de la flota vehicular y el control que se realiza a los
vehículos contratados.
● Cada vehículo deberá tener un conductor responsable asignado previamente, y estos
deberán contar con las respectivas afiliaciones al sistema de seguridad social de acuerdo a
la Ley.
● Garantizar el pago oportuno de los conductores y personal de apoyo que prestarán el
servicio de transporte en el marco de este contrato.8. Atender y gestionar oportunamente las compras y/o alquileres correspondientes a GASTOS DE
PRODUCCIÓN Y GASTOS DE ARTE como andamios, catering, permisos (PUFA), pago de
locaciones, seguros para carros, tiquetes aéreos, alojamiento, expendables, lavandería,
comunicaciones, parqueaderos, transporte terrestre fuera de Bogotá, exceso de equipaje,
combustible, elementos de ambientación, arte y utilería imprevistos, entre otros
9. Gestionar el pago oportuno de los permisos tramitados por el equipo de producción de los
proyectos, para la autorización de grabación en exteriores.
10. Proveer recursos en efectivo disponibles a requerimiento del canal para gastos de producción en
campo, sin que este supere el 20% del valor total del contrato en toda la vigencia del mismo.
11. Hacer entrega al supervisor del contrato y/o los apoyos que este designe de todos los materiales
o bienes que no sean consumibles, controlando que sean comprados en el marco de la ejecución
del contrato, con su respectiva factura y garantía para de esta forma hacer ingreso al almacén
o bodega de CAPITAL, de acuerdo con las directrices del supervisor del proyecto durante la
ejecución del contrato o en la etapa final del mismo, lo cual constituye condición para el último
pago y su liquidación.
12. Realizar la vinculación oportuna, a través de órdenes de servicio o contratos, del talento humano
necesario para la producción, tanto el creativo y técnico-operativo, según lo establecido en el
anexo técnico y cada vez que sean requeridos por Capital. Los procesos de selección para la
vinculación serán establecidos por Capital para cada caso. Las condiciones de dicha contratación
deberán estar acordes a la legislación y normatividad vigente.
13. Garantizar el pago del equipo humano y proveedores que presten servicios a través de los gastos
reembolsables en periodo no superior a los 15 días hábiles después de presentada la cuenta o
factura con los debidos soportes.
14. Entregar al supervisor del contrato un informe detallado de la ejecución con sus respectivos
soportes, mes vencido, utilizando el formato de legalización acordado con CAPITAL, previamente
a la presentación de cada pago. Las solicitudes de reembolso y las facturas del mes
inmediatamente anterior, deben presentarse durante los primeros diez (10) días calendario del
mes siguiente a la ejecución, de tal forma que la supervisión pueda hacer las verificaciones
respectivas y solicitar subsanaciones que hayan tenido lugar previa a la fecha de cierre contable
de la entidad. En caso de no radicar en estos tiempos, la facturación se deberá emitir el mes
inmediatamente posterior. El informe debe contener los soportes que acreditan la factura
correspondiente para la verificación y certificación de pago del supervisor del contrato, estos
son
● Requerimiento del servicio por parte de Canal Capital.
● Orden de servicio al tercero por parte del contratista
● Informe con evidencias documentales, fotográficas o videográficas del servicio prestado.
● Evidencia del recibo a satisfacción del servicio prestado por parte Capital.
● Cuenta o factura del tercero, en el caso de los componentes de órdenes de servicio por
talento, gastos de producción y gastos de arte.
● Planillas de pago de seguridad de terceros (personas naturales) correspondientes del mes
de prestación de servicio o el inmediatamente anterior según aplique. ● Soporte de pago al tercero en el caso de los componentes de órdenes de servicio por talento,
gastos de producción y gastos de arte, en los términos y oportunidad establecidos en la
forma de pago al final del contrato.
15. El contratista reconoce y acepta que CAPITAL no se obliga a solicitar un número mínimo
de servicios, ni a ejecutar la totalidad de recursos del contrato
16. Guardar la confidencialidad de toda la información que le sea entregada y que se encuentra bajo
su custodia o que por cualquier otra circunstancia deba conocer o manipular, y responder
patrimonialmente por los perjuicios de su divulgación y/o utilización indebida que por sí o por un
tercero cause a la administración o a terceros.
17. De conformidad con la ley 1581 del 2012 y demás normas concordantes o que llegaren a
reemplazarla, EL CONTRATISTA se obliga a cumplir a cabalidad con todas las normas
relacionadas con la protección y almacenamiento de datos personales.
18. Previamente a la entrega de la factura, se debe reunir con el supervisor para la revisión y
conciliación de los servicios prestados en el mes.
19. Atender las sugerencias o ajustes que presente Canal Capital en desarrollo del contrato.
20. Las demás actividades derivadas del objeto del contrato.
</v>
          </cell>
          <cell r="AJ57" t="str">
            <v>DIRECTA</v>
          </cell>
          <cell r="AK57" t="str">
            <v>REQUIERE LIQUIDACION</v>
          </cell>
          <cell r="AL57" t="str">
            <v>SI</v>
          </cell>
          <cell r="AM57" t="str">
            <v>DIRECTOR OPERATIVO</v>
          </cell>
          <cell r="AN57" t="str">
            <v>CAMILO ANDRES PORRAS GALINDO</v>
          </cell>
          <cell r="AO57" t="str">
            <v>561 / 559</v>
          </cell>
          <cell r="AP57" t="str">
            <v>423011605560000007505 / 42450209</v>
          </cell>
          <cell r="AQ57" t="str">
            <v>7505 - Fortalecimiento de la creación y cocreación de contenidos multiplataforma en ciudadanía, cultura y educación / Servicios para la comunidad, sociales y personales</v>
          </cell>
          <cell r="AR57" t="str">
            <v>557 / 556</v>
          </cell>
          <cell r="AS57">
            <v>561</v>
          </cell>
          <cell r="AT57" t="str">
            <v>423011605560000007505</v>
          </cell>
          <cell r="AU57" t="str">
            <v>7505 - Fortalecimiento de la creación y cocreación de contenidos multiplataforma en ciudadanía, cultura y educación</v>
          </cell>
          <cell r="AV57" t="str">
            <v>7505 FUTIC</v>
          </cell>
          <cell r="AW57">
            <v>557</v>
          </cell>
          <cell r="AX57">
            <v>45322</v>
          </cell>
          <cell r="AY57">
            <v>160000000</v>
          </cell>
          <cell r="AZ57">
            <v>559</v>
          </cell>
          <cell r="BA57">
            <v>42450209</v>
          </cell>
          <cell r="BB57" t="str">
            <v>Servicios para la comunidad, sociales y personales</v>
          </cell>
          <cell r="BC57" t="str">
            <v xml:space="preserve"> </v>
          </cell>
          <cell r="BD57">
            <v>556</v>
          </cell>
          <cell r="BE57">
            <v>45322</v>
          </cell>
          <cell r="BF57">
            <v>40000000</v>
          </cell>
          <cell r="BG57">
            <v>736</v>
          </cell>
          <cell r="BH57" t="str">
            <v>423011605560000007505</v>
          </cell>
          <cell r="BI57" t="str">
            <v>7505 - Fortalecimiento de la creación y cocreación de contenidos multiplataforma en ciudadanía, cultura y educación</v>
          </cell>
          <cell r="BJ57" t="str">
            <v>7505 FUTIC</v>
          </cell>
          <cell r="BK57">
            <v>730</v>
          </cell>
          <cell r="BL57">
            <v>45370</v>
          </cell>
          <cell r="BM57">
            <v>90000000</v>
          </cell>
          <cell r="CI57" t="str">
            <v xml:space="preserve">ADICION </v>
          </cell>
          <cell r="CJ57">
            <v>45427</v>
          </cell>
          <cell r="CK57">
            <v>0</v>
          </cell>
          <cell r="CM57">
            <v>100000000</v>
          </cell>
          <cell r="CX57">
            <v>45427</v>
          </cell>
          <cell r="CY57">
            <v>300000000</v>
          </cell>
        </row>
        <row r="58">
          <cell r="A58" t="str">
            <v>0056-2024</v>
          </cell>
          <cell r="B58" t="str">
            <v>17 17. Contrato de Prestación de Servicios</v>
          </cell>
          <cell r="C58" t="str">
            <v>CC</v>
          </cell>
          <cell r="D58">
            <v>26501725</v>
          </cell>
          <cell r="F58">
            <v>6</v>
          </cell>
          <cell r="G58">
            <v>5</v>
          </cell>
          <cell r="H58" t="str">
            <v>RUBY PERDOMO ZAMORA</v>
          </cell>
          <cell r="I58" t="str">
            <v>CARRERA 45 # 24B-05, EN BOGOTÁ</v>
          </cell>
          <cell r="J58" t="str">
            <v>rubyperza@hotmail.com</v>
          </cell>
          <cell r="M58" t="str">
            <v>CO1.PCCNTR.5860002</v>
          </cell>
          <cell r="N58" t="str">
            <v>CPT-057-2024</v>
          </cell>
          <cell r="O58" t="str">
            <v>https://community.secop.gov.co/Public/Tendering/OpportunityDetail/Index?noticeUID=CO1.NTC.5557616&amp;isFromPublicArea=True&amp;isModal=False</v>
          </cell>
          <cell r="P58" t="str">
            <v>PROFESIONAL</v>
          </cell>
          <cell r="Q58" t="str">
            <v>ESPECIALIZACION UNIVERSITARIA</v>
          </cell>
          <cell r="R58" t="str">
            <v>FEMENINO</v>
          </cell>
          <cell r="T58" t="str">
            <v>CONTRATO DE PRESTACION DE SERVICIOS</v>
          </cell>
          <cell r="U58">
            <v>45322</v>
          </cell>
          <cell r="V58">
            <v>45323</v>
          </cell>
          <cell r="W58">
            <v>45412</v>
          </cell>
          <cell r="X58" t="str">
            <v>JORGE ENRIQUE ANGARITA LOPEZ</v>
          </cell>
          <cell r="Y58" t="str">
            <v>SUBDIRECTOR FINANCIERO</v>
          </cell>
          <cell r="Z58">
            <v>80093324</v>
          </cell>
          <cell r="AA58">
            <v>0</v>
          </cell>
          <cell r="AB58">
            <v>0</v>
          </cell>
          <cell r="AC58" t="str">
            <v>SF-3 Proveer, de manera autónoma e independiente, los servicios profesionales requeridos para llevar a cabo las actividades contables y aquellas relacionadas, requeridas por la Subdirección Financiera de Canal Capital.</v>
          </cell>
          <cell r="AD58">
            <v>0</v>
          </cell>
          <cell r="AE58">
            <v>3</v>
          </cell>
          <cell r="AF58">
            <v>90</v>
          </cell>
          <cell r="AG58">
            <v>20218104</v>
          </cell>
          <cell r="AH58">
            <v>6739368</v>
          </cell>
          <cell r="AI58" t="str">
            <v>1. Apoyar en materia contable a la Subdirección Financiera de Canal Capital. 2. Apoyar al profesional de contabilidad en los cierres mensuales. 3. Elaborar la liquidación para la revisión de las cuentas por pagar en el aplicativo ORDPAGO, teniendo en cuenta la normatividad tributaria Nacional y Distrital vigente para los descuentos por concepto de retenciones aplicables. 4. Realizar mensualmente el análisis y depuración de las diferentes cuentas de los estados financieros bajo el marco normativo de las Normas Internacionales de Contabilidad para el Sector Público - NICSP, realizando los ajustes y reclasificaciones si hubiere lugar a ello. 5. Apoyar en el registro de información necesaria para la elaboración de las declaraciones tributarias. 6. Apoyar mensualmente en la elaboración de los Estados Financieros bajo el marco normativo de las Normas Internacionales de Contabilidad para el Sector Público - NICSP para su publicación, de acuerdo con la normatividad Vigente Estado de situación financiera, Estado de resultado integral, Estado de Cambios en el Patrimonio, Estado de Flujos de Efectivo, Notas a los Estados Financieros contables básicos y sus revelaciones, Informes específicos solicitados, reportes contables, entre otros. 7. Apoyar en la elaboración de los reportes de medios magnéticos Distritales y Nacionales. 8. Realizar el análisis y las conciliaciones mensuales de la información suministrada de manera electrónica o física por cada una de las dependencias de la entidad, contra reportes y documentos de trabajo que detallan y consolidan la información contable. 9. Registrar los hechos económicos en la herramienta ofimática dispuesta por la entidad, con base en los soportes documentales y notas previamente elaboradas. 10. Realizar las gestiones respecto de la conciliación de operaciones recíprocas con las Entidades del
Distrito y Nacionales.
11. Realizar la conciliación mensual de la ejecución de los recursos transferidos por las entidades del
orden Nacional y Distrital con lo ejecutado presupuestalmente.
12. Apoyar al profesional de contabilidad en las respuestas y soportes a requerimientos de
información recibidos de los entes de control externos e internos en materia contable.
13. Apoyar en el archivo de la documentación generada en el área contable, cumpliendo con las
especificaciones establecidas en las Tablas de Retención Documental — TRD y las normas de
archivo.
14. Apoyar en la elaboración de informes concernientes a reportes del área contable y financiera a
los entes internos y externos.
15. Realizar el seguimiento, revisión y cumplimiento de las acciones planteadas en los Planes de
Mejoramiento de las actividades a desarrollar por la Subdirección Financiera y actividades
solicitadas por las diferentes áreas del Canal como son acuerdos de gestión, plan anticorrupción,
plan de fortalecimiento, plan estratégico institucional entre otros.
16. Realizar las demás actividades que resulten necesarias y esenciales para el cumplimiento del
objeto contractual.</v>
          </cell>
          <cell r="AJ58" t="str">
            <v>DIRECTA</v>
          </cell>
          <cell r="AK58" t="str">
            <v xml:space="preserve">NO REQUIERE </v>
          </cell>
          <cell r="AL58" t="str">
            <v>NO</v>
          </cell>
          <cell r="AM58" t="str">
            <v>SECRETARIA GENERAL</v>
          </cell>
          <cell r="AN58" t="str">
            <v>EDWIN SÁNCHEZ PORRAS</v>
          </cell>
          <cell r="AO58" t="str">
            <v xml:space="preserve">608 / </v>
          </cell>
          <cell r="AP58" t="str">
            <v xml:space="preserve">42120202008 / </v>
          </cell>
          <cell r="AQ58" t="str">
            <v xml:space="preserve">Servicios prestados a las empresas
y servicios de producción / </v>
          </cell>
          <cell r="AR58" t="str">
            <v xml:space="preserve">573 / </v>
          </cell>
          <cell r="AS58">
            <v>608</v>
          </cell>
          <cell r="AT58">
            <v>42120202008</v>
          </cell>
          <cell r="AU58" t="str">
            <v>Servicios prestados a las empresas
y servicios de producción</v>
          </cell>
          <cell r="AV58" t="str">
            <v xml:space="preserve"> </v>
          </cell>
          <cell r="AW58">
            <v>573</v>
          </cell>
          <cell r="AX58">
            <v>45323</v>
          </cell>
          <cell r="AY58">
            <v>20218104</v>
          </cell>
          <cell r="BB58" t="e">
            <v>#N/A</v>
          </cell>
          <cell r="BC58" t="str">
            <v xml:space="preserve"> </v>
          </cell>
          <cell r="CX58">
            <v>45412</v>
          </cell>
          <cell r="CY58">
            <v>20218104</v>
          </cell>
        </row>
        <row r="59">
          <cell r="A59" t="str">
            <v>0057-2024</v>
          </cell>
          <cell r="B59" t="str">
            <v>17 17. Contrato de Prestación de Servicios</v>
          </cell>
          <cell r="C59" t="str">
            <v>CC</v>
          </cell>
          <cell r="D59">
            <v>80072969</v>
          </cell>
          <cell r="F59">
            <v>0</v>
          </cell>
          <cell r="G59">
            <v>0</v>
          </cell>
          <cell r="H59" t="str">
            <v>RENE ALEJANDRO BASTIDAS PLAZAS</v>
          </cell>
          <cell r="I59" t="str">
            <v>CARRERA 70 C NO. 79 - 23</v>
          </cell>
          <cell r="J59" t="str">
            <v>alejobastidasp@gmail.com</v>
          </cell>
          <cell r="M59" t="str">
            <v>CO1.PCCNTR.5851571</v>
          </cell>
          <cell r="N59" t="str">
            <v>CPT-059-2024</v>
          </cell>
          <cell r="O59" t="str">
            <v>https://community.secop.gov.co/Public/Tendering/OpportunityDetail/Index?noticeUID=CO1.NTC.5549378&amp;isFromPublicArea=True&amp;isModal=False</v>
          </cell>
          <cell r="P59" t="str">
            <v>PROFESIONAL</v>
          </cell>
          <cell r="Q59" t="str">
            <v>UNIVERSITARIO</v>
          </cell>
          <cell r="R59" t="str">
            <v>MASCULINO</v>
          </cell>
          <cell r="T59" t="str">
            <v>CONTRATO DE PRESTACION DE SERVICIOS</v>
          </cell>
          <cell r="U59">
            <v>45322</v>
          </cell>
          <cell r="V59">
            <v>45323</v>
          </cell>
          <cell r="W59">
            <v>45412</v>
          </cell>
          <cell r="X59" t="str">
            <v>HERNAN GUILLERMO RONCANCIO HERRERA</v>
          </cell>
          <cell r="Y59" t="str">
            <v>PROFESIONAL UNIVERSITARIO DE PLANEACION</v>
          </cell>
          <cell r="Z59">
            <v>19389498</v>
          </cell>
          <cell r="AA59">
            <v>3</v>
          </cell>
          <cell r="AB59">
            <v>8</v>
          </cell>
          <cell r="AC59" t="str">
            <v>PL-5 Proveer, de manera autónoma e independiente, los servicios profesionales requeridos para la gestión, seguimiento y reportes de los recursos asignados en la vigencia para los proyectos de inversión por el Fondo Único de TIC y el Ministerio de las TIC, así como para apoyar actividades relacionadas con el Modelo Integrado de Planeación y Gestión MIPG de Canal Capita</v>
          </cell>
          <cell r="AD59">
            <v>0</v>
          </cell>
          <cell r="AE59">
            <v>3</v>
          </cell>
          <cell r="AF59">
            <v>90</v>
          </cell>
          <cell r="AG59">
            <v>16060320</v>
          </cell>
          <cell r="AH59">
            <v>5353440</v>
          </cell>
          <cell r="AI59" t="str">
            <v>1. Brindar apoyo en las actividades de actualización de los componentes del Modelo Integrado de Planeación y Gestión – MIPG, según los direccionamientos que se emitan sobre el asunto. 2. Atender los informes correspondientes a la participación de Capital en la Estrategia de Gobierno Abierto de Bogotá. 3. Apoyar en el seguimiento presupuestal a la ejecución de los recursos asignados para los proyectos con el Fondo Único de TIC. 4. Requerir y consolidar la información necesaria para la elaboración y presentación de los informes solicitados en los proyectos formulados ante el Fondo Único de TIC. 5. Atender las diferentes solicitudes relacionadas con los planes de inversión de los recursos asignados por el Fondo Único de TIC. 6. Realizar el acompañamiento a los procesos asignados en lo referente al asesoramiento de la gestión y el desempeño institucional desde el rol de la segunda línea de defensa del Modelo Integrado de Planeación y Gestión (MIPG). 7. Apoyar en la gestión y administración de la información disponible en la plataforma documental de la entidad. 8. Realizar las demás actividades que resulten necesarias y esenciales para el cumplimiento del objeto contractual.</v>
          </cell>
          <cell r="AJ59" t="str">
            <v>DIRECTA</v>
          </cell>
          <cell r="AK59" t="str">
            <v xml:space="preserve">NO REQUIERE </v>
          </cell>
          <cell r="AL59" t="str">
            <v>NO</v>
          </cell>
          <cell r="AM59" t="str">
            <v>SECRETARIA GENERAL</v>
          </cell>
          <cell r="AN59" t="str">
            <v>LEIDY JULIETH CARRANZA SUAREZ</v>
          </cell>
          <cell r="AO59" t="str">
            <v xml:space="preserve">607 / </v>
          </cell>
          <cell r="AP59" t="str">
            <v xml:space="preserve">423011605560000007511 / </v>
          </cell>
          <cell r="AQ59" t="str">
            <v xml:space="preserve">Fortalecimiento de la capacidad administrativa y tecnológica para la gestión institucional de Capital / </v>
          </cell>
          <cell r="AR59" t="str">
            <v xml:space="preserve">571 / </v>
          </cell>
          <cell r="AS59">
            <v>607</v>
          </cell>
          <cell r="AT59" t="str">
            <v>423011605560000007511</v>
          </cell>
          <cell r="AU59" t="str">
            <v>Fortalecimiento de la capacidad administrativa y tecnológica para la gestión institucional de Capital</v>
          </cell>
          <cell r="AV59" t="str">
            <v xml:space="preserve"> </v>
          </cell>
          <cell r="AW59">
            <v>571</v>
          </cell>
          <cell r="AX59">
            <v>45323</v>
          </cell>
          <cell r="AY59">
            <v>16060320</v>
          </cell>
          <cell r="BB59" t="e">
            <v>#N/A</v>
          </cell>
          <cell r="BC59" t="str">
            <v xml:space="preserve"> </v>
          </cell>
          <cell r="CX59">
            <v>45412</v>
          </cell>
          <cell r="CY59">
            <v>16060320</v>
          </cell>
        </row>
        <row r="60">
          <cell r="A60" t="str">
            <v>0058-2024</v>
          </cell>
          <cell r="B60" t="str">
            <v>17 17. Contrato de Prestación de Servicios</v>
          </cell>
          <cell r="C60" t="str">
            <v>CC</v>
          </cell>
          <cell r="D60">
            <v>52231558</v>
          </cell>
          <cell r="F60">
            <v>8</v>
          </cell>
          <cell r="G60">
            <v>3</v>
          </cell>
          <cell r="H60" t="str">
            <v>ROCÍO CAPADOR RIAÑO</v>
          </cell>
          <cell r="I60" t="str">
            <v>CL 4 1 100 ESTE</v>
          </cell>
          <cell r="J60" t="str">
            <v>rocio.capador@gmail.com</v>
          </cell>
          <cell r="M60" t="str">
            <v>CO1.PCCNTR.5857550</v>
          </cell>
          <cell r="N60" t="str">
            <v>CPT-060-2024</v>
          </cell>
          <cell r="O60" t="str">
            <v>https://community.secop.gov.co/Public/Tendering/OpportunityDetail/Index?noticeUID=CO1.NTC.5555607&amp;isFromPublicArea=True&amp;isModal=False</v>
          </cell>
          <cell r="P60" t="str">
            <v>PROFESIONAL</v>
          </cell>
          <cell r="Q60" t="str">
            <v>UNIVERSITARIO</v>
          </cell>
          <cell r="R60" t="str">
            <v>FEMENINO</v>
          </cell>
          <cell r="T60" t="str">
            <v>CONTRATO DE PRESTACION DE SERVICIOS</v>
          </cell>
          <cell r="U60">
            <v>45323</v>
          </cell>
          <cell r="V60">
            <v>45323</v>
          </cell>
          <cell r="W60">
            <v>45412</v>
          </cell>
          <cell r="X60" t="str">
            <v>ANA MARÍA RUIZ PEREA</v>
          </cell>
          <cell r="Y60" t="str">
            <v>GERENTE GENERAL</v>
          </cell>
          <cell r="Z60">
            <v>34550265</v>
          </cell>
          <cell r="AA60">
            <v>8</v>
          </cell>
          <cell r="AB60">
            <v>3</v>
          </cell>
          <cell r="AC60" t="str">
            <v>PE-11 Proveer, de manera autónoma e independiente los servicios profesionales requeridos para ejecutar estrategias y actividades relativas a los servicios que presta Canal Capital dentro del mercado en el cual se mueve el negocio institucional.</v>
          </cell>
          <cell r="AD60">
            <v>0</v>
          </cell>
          <cell r="AE60">
            <v>3</v>
          </cell>
          <cell r="AF60">
            <v>90</v>
          </cell>
          <cell r="AG60">
            <v>34728750</v>
          </cell>
          <cell r="AH60">
            <v>11576250</v>
          </cell>
          <cell r="AI60" t="str">
            <v>1. Realizar el diseño y ejecución de la estrategia anual para la consecución de proyectos (diseño, producto, circulación y/o comercialización según sea el caso) relacionados con Comunicación Pública y Negocios Estratégicos que generen ingresos, optimización de recursos y la consecución de los objetivos misionales y comerciales de Capital. 2. Apoyar la administración de los recursos financieros, técnicos, logísticos y humanos que apoyen el diseño y ejecución de las estrategias de Comunicación Pública y de negocios estratégicos y la consecución de los objetivos comerciales y misionales de Capital. 3. Apoyar cuando sea requerido, el diseño creativo y operativo de propuestas relacionadas con el diseño, producción y circulación de contenidos, que involucre prestación de servicios en diferentes escenarios distritales y nacionales. 4. Acompañar en coordinación con las áreas de producción, técnica y programación, la eficaz y eficiente ejecución de los contratos, convenios y acuerdos de y/o comercialización con entidades públicas y privadas. Así mismo, apoyar la interacción de la relación con el cliente en la fase post-venta o post-firma de los proyectos. 5. Efectuar las acciones y actividades en el diseño y/o actualización de los procesos y procedimientos relacionados con la estrategia comercial, garantizando trabajo conjunto con el área de planeación. 6. Apoyar la supervisión en la formulación y/o gestión de los procesos relacionados con el diseño, adquisición, ejecución y/o circulación de estudios de mercado, así como consultar, revisar y/o sugerir estudios de audiencias, cuyos datos aporten a la gestión del conocimiento para la construcción y desarrollo de las estrategias, así ́como, para el cumplimiento de los objetivos comerciales de Capital. 7. Realizar el seguimiento periódico a los indicadores y metas relacionados con Proyectos Estratégicos y sus objetivos comerciales, garantizando trabajo conjunto eficiente y eficaz entre las áreas involucradas al interior de Capital para el cumplimiento de los mismos. 8. Apoyar la construcción de estudios de mercado internos y externos para la expedición de la actualización anual de tarifas de servicios, política de descuentos y su debida formalización. 9. Revisar y aprobar las cotizaciones realizadas relacionadas con la estrategia comercial de Capital (incluyendo órdenes de pauta), en coherencia con los recursos disponibles para el cumplimiento de lo ofertado, procesos requeridos para la consecución de los objetivos específicos de la cotización y políticas operativas y editoriales de Capital vigentes. 10. Verificar y gestionar la entrega oportuna y certera de los informes de actividades y/o resultados exigidos por los acuerdos comerciales suscritos por Capital con entidades públicas y privadas. 11. Realizar la articulación requerida con las
áreas de programación y/o producción para la inclusión de piezas comerciales, producto de órdenes de
pauta y/o negociaciones de canje, y como consecuencia de un control eficiente de la inclusión de pauta
en la parrilla del Canal y/o transmisiones especiales. 12. Revisar las solicitudes de facturación requeridas,
tanto de pauta comercial, como de contratos celebrados por el Canal. 13. Apoyar la construcción de un
informe periódico sobre las ventas realizadas en cuanto a los servicios de producción y comercialización
en términos de optimización de recursos y beneficios para los objetivos misionales de Capital, dirigido a
la gerencia y al equipo directivo. 14. Apoyar a la supervisión de todos los contratos interadministrativos
y contratos derivados de personas jurídicas y naturales del área. 15. Realizar las demás actividades que
resulten necesarias y esenciales para el cumplimiento del objeto contractual.</v>
          </cell>
          <cell r="AJ60" t="str">
            <v>DIRECTA</v>
          </cell>
          <cell r="AK60" t="str">
            <v xml:space="preserve">NO REQUIERE </v>
          </cell>
          <cell r="AL60" t="str">
            <v>NO</v>
          </cell>
          <cell r="AM60" t="str">
            <v>GERENTE GENERAL</v>
          </cell>
          <cell r="AN60" t="str">
            <v>LEIDY JULIETH CARRANZA SUAREZ</v>
          </cell>
          <cell r="AO60" t="str">
            <v xml:space="preserve">515 / </v>
          </cell>
          <cell r="AP60" t="str">
            <v xml:space="preserve">42450208 / </v>
          </cell>
          <cell r="AQ60" t="str">
            <v xml:space="preserve">Servicios prestados a las empresas
y servicios de producción / </v>
          </cell>
          <cell r="AR60" t="str">
            <v xml:space="preserve">579 / </v>
          </cell>
          <cell r="AS60">
            <v>515</v>
          </cell>
          <cell r="AT60">
            <v>42450208</v>
          </cell>
          <cell r="AU60" t="str">
            <v>Servicios prestados a las empresas
y servicios de producción</v>
          </cell>
          <cell r="AV60" t="str">
            <v xml:space="preserve"> </v>
          </cell>
          <cell r="AW60">
            <v>579</v>
          </cell>
          <cell r="AX60">
            <v>45323</v>
          </cell>
          <cell r="AY60">
            <v>34728750</v>
          </cell>
          <cell r="BB60" t="e">
            <v>#N/A</v>
          </cell>
          <cell r="BC60" t="str">
            <v xml:space="preserve"> </v>
          </cell>
          <cell r="CX60">
            <v>45412</v>
          </cell>
          <cell r="CY60">
            <v>34728750</v>
          </cell>
        </row>
        <row r="61">
          <cell r="A61" t="str">
            <v>0059-2024</v>
          </cell>
          <cell r="B61" t="str">
            <v>17 17. Contrato de Prestación de Servicios</v>
          </cell>
          <cell r="C61" t="str">
            <v>CC</v>
          </cell>
          <cell r="D61">
            <v>52903084</v>
          </cell>
          <cell r="F61">
            <v>3</v>
          </cell>
          <cell r="G61">
            <v>8</v>
          </cell>
          <cell r="H61" t="str">
            <v>MYRIAM ANDREA ESTEVEZ SANCHEZ</v>
          </cell>
          <cell r="I61" t="str">
            <v>CALLE 22B 63 24 INT 1 APTO 102</v>
          </cell>
          <cell r="J61" t="str">
            <v>maesandrea@hotmail.com</v>
          </cell>
          <cell r="M61" t="str">
            <v>CO1.PCCNTR.5856304</v>
          </cell>
          <cell r="N61" t="str">
            <v>CPT-061-2024</v>
          </cell>
          <cell r="O61" t="str">
            <v>https://community.secop.gov.co/Public/Tendering/OpportunityDetail/Index?noticeUID=CO1.NTC.5553736&amp;isFromPublicArea=True&amp;isModal=False</v>
          </cell>
          <cell r="P61" t="str">
            <v>PROFESIONAL</v>
          </cell>
          <cell r="Q61" t="str">
            <v>UNIVERSITARIO</v>
          </cell>
          <cell r="R61" t="str">
            <v>FEMENINO</v>
          </cell>
          <cell r="T61" t="str">
            <v>CONTRATO DE PRESTACION DE SERVICIOS</v>
          </cell>
          <cell r="U61">
            <v>45322</v>
          </cell>
          <cell r="V61">
            <v>45323</v>
          </cell>
          <cell r="W61">
            <v>45412</v>
          </cell>
          <cell r="X61" t="str">
            <v>PAULA ANDREA FONSECA ORTIZ</v>
          </cell>
          <cell r="Y61" t="str">
            <v>PROFESIONAL 1 DEL ÁREA DE VENTAS Y MERCADEO</v>
          </cell>
          <cell r="Z61">
            <v>1136884820</v>
          </cell>
          <cell r="AA61">
            <v>0</v>
          </cell>
          <cell r="AB61">
            <v>0</v>
          </cell>
          <cell r="AC61" t="str">
            <v>PE-10 Proveer, de manera autónoma e independiente, los servicios profesionales de apoyo administrativo y financiero para la gestión, seguimiento, finalización y liquidación de contratos, así como indicadores e informes financieros de la Gerencia General y proyectos estratégicos de Canal Capital. ALCANCE DEL OBJETO: Cuando aplique o N/A</v>
          </cell>
          <cell r="AD61">
            <v>0</v>
          </cell>
          <cell r="AE61">
            <v>3</v>
          </cell>
          <cell r="AF61">
            <v>90</v>
          </cell>
          <cell r="AG61">
            <v>25299360</v>
          </cell>
          <cell r="AH61">
            <v>8433120</v>
          </cell>
          <cell r="AI61" t="str">
            <v>1. Registrar y controlar la ejecución presupuestal de los contratos y/o convenios interadministrativos suscritos por Canal Capital Gerencia o en el área de Ventas y Mercadeo. 2. Registrar controlar y apoyar en la elaboración y actualización presupuestal del consolidado de contratos interadministrativos, así como suministrar la información requerida por las diferentes áreas del Canal para la generación de informes de la Gerencia o en área de Ventas y Mercadeo. 3. Apoyar el diseño y seguimiento del Plan Anual de Adquisiciones de la Gerencia o en área de Ventas y mercadeo. 4. Apoyar con las gestiones requeridas para la liquidación de contratos y/o convenios interadministrativos y de prestación de servicio a cargo de la Gerencia o en área de Ventas y Mercadeo. 5. Apoyar el proceso de facturación de servicios prestados por Canal Capital, de acuerdo con las solicitudes de los productores encargados de cada cuenta y/o contrato interadministrativo, mediante la solicitud de facturas a la subdirección financiera. 6. Validar y registrar que la documentación entregada por los proveedores se encuentre completa para dar inicio a las gestiones de pago de facturas. 7. Registrar y controlar las certificaciones del supervisor para el pago de contratistas, así como las certificaciones de cierre contractual y demás documentos relacionados con los pagos a proveedores. 8. Consolidar la información, documentos y demás soportes necesarios para la argumentación y apoyo en la proyección de respuestas a las solicitudes requeridas por los entes de control internos y externos, así como para el cumplimiento de los indicadores de gestión del área. 9. Suministrar la información y soportes para apoyar las gestiones contractuales de los compromisos originados por la ejecución de contratos a la Gerencia o en área de Ventas y Mercadeo. 10. Verificar el correcto diligenciamiento del formato de la solicitud de disponibilidad emitidos por la Gerencia o en área de Ventas y Mercadeo. 11. Generar y participar en la elaboración de informes cuantitativos y cualitativos de las líneas de negocios y/o estudios de mercado periódicamente o a solicitud de la Gerencia o en área de proyectos estratégicos. 12. Realizar seguimiento de las cuentas por cobrar y pagar de los proyectos a cargo de la Gerencia o en área de Ventas y Mercadeo. 13. Apoyar y participar en el desarrollo y la ejecución de los indicadores y metas establecidas de proyectos estratégicos asignados. 14. Realizar las demás actividades que resulten necesarias y esenciales para el cumplimiento del objeto contractual.</v>
          </cell>
          <cell r="AJ61" t="str">
            <v>DIRECTA</v>
          </cell>
          <cell r="AK61" t="str">
            <v xml:space="preserve">NO REQUIERE </v>
          </cell>
          <cell r="AL61" t="str">
            <v>NO</v>
          </cell>
          <cell r="AM61" t="str">
            <v>GERENTE GENERAL</v>
          </cell>
          <cell r="AN61" t="str">
            <v>JAVIER ROLANDO DELGADO FLORES</v>
          </cell>
          <cell r="AO61" t="str">
            <v xml:space="preserve">514 / </v>
          </cell>
          <cell r="AP61" t="str">
            <v xml:space="preserve">42450208 / </v>
          </cell>
          <cell r="AQ61" t="str">
            <v xml:space="preserve">Servicios prestados a las empresas
y servicios de producción / </v>
          </cell>
          <cell r="AR61" t="str">
            <v xml:space="preserve">568 / </v>
          </cell>
          <cell r="AS61">
            <v>514</v>
          </cell>
          <cell r="AT61">
            <v>42450208</v>
          </cell>
          <cell r="AU61" t="str">
            <v>Servicios prestados a las empresas
y servicios de producción</v>
          </cell>
          <cell r="AV61" t="str">
            <v xml:space="preserve"> </v>
          </cell>
          <cell r="AW61">
            <v>568</v>
          </cell>
          <cell r="AX61">
            <v>45323</v>
          </cell>
          <cell r="AY61">
            <v>25299360</v>
          </cell>
          <cell r="BB61" t="e">
            <v>#N/A</v>
          </cell>
          <cell r="BC61" t="str">
            <v xml:space="preserve"> </v>
          </cell>
          <cell r="CX61">
            <v>45412</v>
          </cell>
          <cell r="CY61">
            <v>25299360</v>
          </cell>
        </row>
        <row r="62">
          <cell r="A62" t="str">
            <v>0060-2024</v>
          </cell>
          <cell r="B62" t="str">
            <v>17 17. Contrato de Prestación de Servicios</v>
          </cell>
          <cell r="C62" t="str">
            <v>CC</v>
          </cell>
          <cell r="D62">
            <v>63534618</v>
          </cell>
          <cell r="F62">
            <v>2</v>
          </cell>
          <cell r="G62">
            <v>9</v>
          </cell>
          <cell r="H62" t="str">
            <v>KELLY JOHANNA CARVAJAL ESTRADA</v>
          </cell>
          <cell r="I62" t="str">
            <v>KR 47 144 36 AP 614</v>
          </cell>
          <cell r="J62" t="str">
            <v>ponycarvajal1124@gmail.com</v>
          </cell>
          <cell r="M62" t="str">
            <v>CO1.PCCNTR.5857675</v>
          </cell>
          <cell r="N62" t="str">
            <v>CPT-062-2024</v>
          </cell>
          <cell r="O62" t="str">
            <v>https://community.secop.gov.co/Public/Tendering/OpportunityDetail/Index?noticeUID=CO1.NTC.5555286&amp;isFromPublicArea=True&amp;isModal=False</v>
          </cell>
          <cell r="P62" t="str">
            <v>APOYO A LA GESTIÓN PROFESIONAL</v>
          </cell>
          <cell r="Q62" t="str">
            <v>TECNOLOGICA</v>
          </cell>
          <cell r="R62" t="str">
            <v>FEMENINO</v>
          </cell>
          <cell r="T62" t="str">
            <v>CONTRATO DE PRESTACION DE SERVICIOS</v>
          </cell>
          <cell r="U62">
            <v>45323</v>
          </cell>
          <cell r="V62">
            <v>45323</v>
          </cell>
          <cell r="W62">
            <v>45412</v>
          </cell>
          <cell r="X62" t="str">
            <v>PAULA ANDREA FONSECA ORTIZ</v>
          </cell>
          <cell r="Y62" t="str">
            <v>PROFESIONAL 1 DEL ÁREA DE VENTAS Y MERCADEO</v>
          </cell>
          <cell r="Z62">
            <v>1136884820</v>
          </cell>
          <cell r="AA62">
            <v>0</v>
          </cell>
          <cell r="AB62">
            <v>0</v>
          </cell>
          <cell r="AC62" t="str">
            <v>PE-3 Proveer, de manera autónoma e independiente, los servicios necesarios para la producción de acciones tácticas de la línea de proyectos estratégicos de Canal Capital</v>
          </cell>
          <cell r="AD62">
            <v>0</v>
          </cell>
          <cell r="AE62">
            <v>3</v>
          </cell>
          <cell r="AF62">
            <v>90</v>
          </cell>
          <cell r="AG62">
            <v>14175000</v>
          </cell>
          <cell r="AH62">
            <v>4725000</v>
          </cell>
          <cell r="AI62" t="str">
            <v>1. Apoyar, proyectar y revisar las solicitudes de cotización que sean requeridas para la ejecución contractual de los diferentes clientes o de las actividades misionales del canal, así como proyectar los respectivos estudios de mercado resultado de estas solicitudes. 2. Apoyar la estructuración de las cotizaciones de los servicios de Canal Capital. 3. Proyectar las órdenes de servicio que se requieran para la correcta ejecución de los eventos o solicitudes de los clientes, o que atiendan las necesidades del Canal. 4. Atender las solicitudes de las diferentes entidades/clientes de Canal Capital a través de los procesos que corresponda con los diferentes proveedores de Canal Capital. 5. Apoyar los procesos de contratación interadministrativos y realizar los estudios de mercado para las contrataciones derivadas. 6. Apoyar las actividades tácticas de ejecución de estrategías BTL de Capital siempre que sea requerida. 7. Participar en reuniones técnicas para la preparación y presentación de proyectos y ofertas. 8. Realizar el seguimiento presupuestal de la ejecución de los contratos suscritos con los diferentes clientes. 9. Realizar el alistamiento y seguimiento al proceso de facturación de las cuentas y/o facturación a cargo del área. 10. Revisar la documentación soporte para pago a proveedores. 11. Apoyar y participar en el desarrollo y la ejecución de los indicadores y metas establecidas de proyectos estratégicos asignados. 12. Realizar las demás actividades que resulten necesarias y esenciales para el cumplimiento del objeto contractual.</v>
          </cell>
          <cell r="AJ62" t="str">
            <v>DIRECTA</v>
          </cell>
          <cell r="AK62" t="str">
            <v xml:space="preserve">NO REQUIERE </v>
          </cell>
          <cell r="AL62" t="str">
            <v>NO</v>
          </cell>
          <cell r="AM62" t="str">
            <v>GERENTE GENERAL</v>
          </cell>
          <cell r="AN62" t="str">
            <v>LEIDY JULIETH CARRANZA SUAREZ</v>
          </cell>
          <cell r="AO62" t="str">
            <v xml:space="preserve">507 / </v>
          </cell>
          <cell r="AP62" t="str">
            <v xml:space="preserve">42450208 / </v>
          </cell>
          <cell r="AQ62" t="str">
            <v xml:space="preserve">Servicios prestados a las empresas
y servicios de producción / </v>
          </cell>
          <cell r="AR62" t="str">
            <v xml:space="preserve">574 / </v>
          </cell>
          <cell r="AS62">
            <v>507</v>
          </cell>
          <cell r="AT62">
            <v>42450208</v>
          </cell>
          <cell r="AU62" t="str">
            <v>Servicios prestados a las empresas
y servicios de producción</v>
          </cell>
          <cell r="AV62" t="str">
            <v xml:space="preserve"> </v>
          </cell>
          <cell r="AW62">
            <v>574</v>
          </cell>
          <cell r="AX62">
            <v>45323</v>
          </cell>
          <cell r="AY62">
            <v>14175000</v>
          </cell>
          <cell r="BB62" t="e">
            <v>#N/A</v>
          </cell>
          <cell r="BC62" t="str">
            <v xml:space="preserve"> </v>
          </cell>
          <cell r="CX62">
            <v>45412</v>
          </cell>
          <cell r="CY62">
            <v>14175000</v>
          </cell>
        </row>
        <row r="63">
          <cell r="A63" t="str">
            <v>0061-2024</v>
          </cell>
          <cell r="B63" t="str">
            <v>17 17. Contrato de Prestación de Servicios</v>
          </cell>
          <cell r="C63" t="str">
            <v>CC</v>
          </cell>
          <cell r="D63">
            <v>1016019655</v>
          </cell>
          <cell r="F63">
            <v>7</v>
          </cell>
          <cell r="G63">
            <v>4</v>
          </cell>
          <cell r="H63" t="str">
            <v>JUAN CAMILO JIMENEZ GARZON</v>
          </cell>
          <cell r="I63" t="str">
            <v>KR 30 A 3 85 AP AP104</v>
          </cell>
          <cell r="J63" t="str">
            <v>juanjiga@gmail.com</v>
          </cell>
          <cell r="M63" t="str">
            <v>CO1.PCCNTR.5855652</v>
          </cell>
          <cell r="N63" t="str">
            <v>CPT-063-2024</v>
          </cell>
          <cell r="O63" t="str">
            <v>https://community.secop.gov.co/Public/Tendering/OpportunityDetail/Index?noticeUID=CO1.NTC.5553439&amp;isFromPublicArea=True&amp;isModal=False</v>
          </cell>
          <cell r="P63" t="str">
            <v>PROFESIONAL</v>
          </cell>
          <cell r="Q63" t="str">
            <v>UNIVERSITARIO</v>
          </cell>
          <cell r="R63" t="str">
            <v>MASCULINO</v>
          </cell>
          <cell r="T63" t="str">
            <v>CONTRATO DE PRESTACION DE SERVICIOS</v>
          </cell>
          <cell r="U63">
            <v>45323</v>
          </cell>
          <cell r="V63">
            <v>45323</v>
          </cell>
          <cell r="W63">
            <v>45412</v>
          </cell>
          <cell r="X63" t="str">
            <v>PAULA ANDREA FONSECA ORTIZ</v>
          </cell>
          <cell r="Y63" t="str">
            <v>PROFESIONAL 1 DEL ÁREA DE VENTAS Y MERCADEO</v>
          </cell>
          <cell r="Z63">
            <v>1136884820</v>
          </cell>
          <cell r="AA63">
            <v>0</v>
          </cell>
          <cell r="AB63">
            <v>0</v>
          </cell>
          <cell r="AC63" t="str">
            <v>PE-9 Proveer de manera autónoma e independiente, servicios profesionales de producción ejecutiva de proyectos estratégicos, ventas y mercadeo de los bienes y servicios ofertados por Canal Capital. ALCANCE DEL OBJETO: Cuando aplique o N/A</v>
          </cell>
          <cell r="AD63">
            <v>0</v>
          </cell>
          <cell r="AE63">
            <v>3</v>
          </cell>
          <cell r="AF63">
            <v>90</v>
          </cell>
          <cell r="AG63">
            <v>25299360</v>
          </cell>
          <cell r="AH63">
            <v>8433120</v>
          </cell>
          <cell r="AI63" t="str">
            <v>1. Realizar la proyección y desagregación de presupuesto, análisis de costos y tarifas de los proyectos en sus distintos rubros. 2. Construir los perfiles del personal necesario para la ejecución de los proyectos, así como delimitar las necesidades de contratación, operativas, logísticas, tecnológicas y audiovisuales para los proyectos asignados. 3. Realizar los cronogramas de ejecución de cada proyecto. 4. Apoyar la construcción de los aspectos técnicos de los estudios previos, pliegos de convocatorias, invitaciones y ajuste de formatos relacionados con la operatividad de los mismos. 5. Apoyar el seguimiento a la ejecución de los proyectos que le sean asignados. 6. Realizar actividades de diseño y ejecución de producción de proyectos especiales tales como pilotos, eventos en directo o programas especiales, así como, de mesas de trabajo creativo, diseño de proyectos para gestión de recursos o alianzas especiales que incluya el análisis de potenciales socios y/o mejoramientos y evolución de procesos relacionados con el desarrollo de proyectos del Canal. 7. Verificar la recepción, revisión, aprobación y archivo digital y físico de los entregables que surjan de los contratos de producción realizados por Canal Capital, así como, realizar los informes de avance e informe final junto con los respectivos soportes y como apoyo a la supervisión, conforme las actividades descritas en cada uno de los proyectos asignados. 8. Apoyar y participar en el desarrollo y la ejecución de los indicadores y metas establecidas de proyectos estratégicos asignados. 9. Realizar las demás actividades que resulten necesarias y esenciales para el cumplimiento del objeto contractual.</v>
          </cell>
          <cell r="AJ63" t="str">
            <v>DIRECTA</v>
          </cell>
          <cell r="AK63" t="str">
            <v xml:space="preserve">NO REQUIERE </v>
          </cell>
          <cell r="AL63" t="str">
            <v>NO</v>
          </cell>
          <cell r="AM63" t="str">
            <v>GERENTE GENERAL</v>
          </cell>
          <cell r="AN63" t="str">
            <v>JAVIER ROLANDO DELGADO FLORES</v>
          </cell>
          <cell r="AO63" t="str">
            <v xml:space="preserve">513 / </v>
          </cell>
          <cell r="AP63" t="str">
            <v xml:space="preserve">42450208 / </v>
          </cell>
          <cell r="AQ63" t="str">
            <v xml:space="preserve">Servicios prestados a las empresas
y servicios de producción / </v>
          </cell>
          <cell r="AR63" t="str">
            <v xml:space="preserve">572 / </v>
          </cell>
          <cell r="AS63">
            <v>513</v>
          </cell>
          <cell r="AT63">
            <v>42450208</v>
          </cell>
          <cell r="AU63" t="str">
            <v>Servicios prestados a las empresas
y servicios de producción</v>
          </cell>
          <cell r="AV63" t="str">
            <v xml:space="preserve"> </v>
          </cell>
          <cell r="AW63">
            <v>572</v>
          </cell>
          <cell r="AX63">
            <v>45323</v>
          </cell>
          <cell r="AY63">
            <v>2529960</v>
          </cell>
          <cell r="BB63" t="e">
            <v>#N/A</v>
          </cell>
          <cell r="BC63" t="str">
            <v xml:space="preserve"> </v>
          </cell>
          <cell r="CX63">
            <v>45412</v>
          </cell>
          <cell r="CY63">
            <v>25299360</v>
          </cell>
        </row>
        <row r="64">
          <cell r="A64" t="str">
            <v>0062-2024</v>
          </cell>
          <cell r="B64" t="str">
            <v>17 17. Contrato de Prestación de Servicios</v>
          </cell>
          <cell r="C64" t="str">
            <v>CC</v>
          </cell>
          <cell r="D64">
            <v>1010236662</v>
          </cell>
          <cell r="F64">
            <v>7</v>
          </cell>
          <cell r="G64">
            <v>4</v>
          </cell>
          <cell r="H64" t="str">
            <v>JAIRO ESTEBAN TRIVIÑO GONZALEZ</v>
          </cell>
          <cell r="I64" t="str">
            <v>DG 47 SUR 12 A 01 TO 1 APTO 301</v>
          </cell>
          <cell r="J64" t="str">
            <v>trivinho1269@hotmail.com</v>
          </cell>
          <cell r="M64" t="str">
            <v>CO1.PCCNTR.5854830</v>
          </cell>
          <cell r="N64" t="str">
            <v>CPT-064-2024</v>
          </cell>
          <cell r="O64" t="str">
            <v>https://community.secop.gov.co/Public/Tendering/OpportunityDetail/Index?noticeUID=CO1.NTC.5552522&amp;isFromPublicArea=True&amp;isModal=False</v>
          </cell>
          <cell r="P64" t="str">
            <v>APOYO A LA GESTIÓN PROFESIONAL</v>
          </cell>
          <cell r="Q64" t="str">
            <v>TECNOLOGICA</v>
          </cell>
          <cell r="R64" t="str">
            <v>MASCULINO</v>
          </cell>
          <cell r="T64" t="str">
            <v>CONTRATO DE PRESTACION DE SERVICIOS</v>
          </cell>
          <cell r="U64">
            <v>45322</v>
          </cell>
          <cell r="V64">
            <v>45323</v>
          </cell>
          <cell r="W64">
            <v>45412</v>
          </cell>
          <cell r="X64" t="str">
            <v>PAULA ANDREA FONSECA ORTIZ</v>
          </cell>
          <cell r="Y64" t="str">
            <v>PROFESIONAL 1 DEL ÁREA DE VENTAS Y MERCADEO</v>
          </cell>
          <cell r="Z64">
            <v>1136884820</v>
          </cell>
          <cell r="AA64">
            <v>0</v>
          </cell>
          <cell r="AB64">
            <v>0</v>
          </cell>
          <cell r="AC64" t="str">
            <v>PE-7 Proveer, de manera autónoma e independiente, servicios de soporte administrativo y financiero para las líneas de proyectos estratégicos, ventas y mercadeo de Canal Capital. ALCANCE DEL OBJETO: Cuando aplique o N/A</v>
          </cell>
          <cell r="AD64">
            <v>0</v>
          </cell>
          <cell r="AE64">
            <v>3</v>
          </cell>
          <cell r="AF64">
            <v>90</v>
          </cell>
          <cell r="AG64">
            <v>10587150</v>
          </cell>
          <cell r="AH64">
            <v>3529050</v>
          </cell>
          <cell r="AI64" t="str">
            <v>1. Brindar apoyo en los procesos, actividades y documentación administrativas y financieras del área de Ventas y Mercadeo/Proyectos Estratégicos. 2. Revisar y suministrar información requerida por entes de control internos o externos sobre los contratos, procesos o documentación relacionados con proyectos estratégicos y ventas y mercadeo de Capital. 3. Brindar apoyo en los procesos de la facturación generada en el marco de los contratos u ofertas comerciales suscritos por el Canal relacionado con el área de ventas y mercadeo y proyectos estratégicos. 4. Proyectar, redactar y revisar las certificaciones, oficios, memorandos y demás documentos administrativos del área de Ventas y Mercadeo. 5. Apoyar la gestión documental de ventas y mercadeo de acuerdo con la Tabla de retención documental. 6. Brindar apoyo en la etapa precontractual relacionada con los procesos de Ventas y Mercadeo- Proyectos Estratégicos. 7. Elaborar, revisar y tramitar lo relacionado con las cuentas de cobro, certificaciones de pago, informes de actividades y cierres contractuales de los contratistas y proveedores supervisados por Ventas y Mercadeo-proyectos estratégicos. 8. Participar en las reuniones que sean necesarias para la prestación del servicio. 9. Realizar las demás actividades que resulten necesarias y esenciales para el cumplimiento del objeto contractual.</v>
          </cell>
          <cell r="AJ64" t="str">
            <v>DIRECTA</v>
          </cell>
          <cell r="AK64" t="str">
            <v xml:space="preserve">NO REQUIERE </v>
          </cell>
          <cell r="AL64" t="str">
            <v>NO</v>
          </cell>
          <cell r="AM64" t="str">
            <v>GERENTE GENERAL</v>
          </cell>
          <cell r="AN64" t="str">
            <v>JAVIER ROLANDO DELGADO FLORES</v>
          </cell>
          <cell r="AO64" t="str">
            <v xml:space="preserve">511 / </v>
          </cell>
          <cell r="AP64" t="str">
            <v xml:space="preserve">42450208 / </v>
          </cell>
          <cell r="AQ64" t="str">
            <v xml:space="preserve">Servicios prestados a las empresas
y servicios de producción / </v>
          </cell>
          <cell r="AR64" t="str">
            <v xml:space="preserve">558 / </v>
          </cell>
          <cell r="AS64">
            <v>511</v>
          </cell>
          <cell r="AT64">
            <v>42450208</v>
          </cell>
          <cell r="AU64" t="str">
            <v>Servicios prestados a las empresas
y servicios de producción</v>
          </cell>
          <cell r="AV64" t="str">
            <v xml:space="preserve"> </v>
          </cell>
          <cell r="AW64">
            <v>558</v>
          </cell>
          <cell r="AX64">
            <v>45322</v>
          </cell>
          <cell r="AY64">
            <v>10587150</v>
          </cell>
          <cell r="BB64" t="e">
            <v>#N/A</v>
          </cell>
          <cell r="BC64" t="str">
            <v xml:space="preserve"> </v>
          </cell>
          <cell r="CX64">
            <v>45412</v>
          </cell>
          <cell r="CY64">
            <v>10587150</v>
          </cell>
        </row>
        <row r="65">
          <cell r="A65" t="str">
            <v>0063-2024</v>
          </cell>
          <cell r="B65" t="str">
            <v>17 17. Contrato de Prestación de Servicios</v>
          </cell>
          <cell r="C65" t="str">
            <v>CC</v>
          </cell>
          <cell r="D65">
            <v>1018450062</v>
          </cell>
          <cell r="F65">
            <v>3</v>
          </cell>
          <cell r="G65">
            <v>8</v>
          </cell>
          <cell r="H65" t="str">
            <v>ANGELICA MILENA RONCANCIO CORTES</v>
          </cell>
          <cell r="I65" t="str">
            <v>KR 111A 88B 51 IN 31 AP 301</v>
          </cell>
          <cell r="J65" t="str">
            <v>angelicasiclaro@gmail.com</v>
          </cell>
          <cell r="M65" t="str">
            <v>CO1.PCCNTR.5854997</v>
          </cell>
          <cell r="N65" t="str">
            <v>CPT-065-2024</v>
          </cell>
          <cell r="O65" t="str">
            <v>https://community.secop.gov.co/Public/Tendering/OpportunityDetail/Index?noticeUID=CO1.NTC.5553071&amp;isFromPublicArea=True&amp;isModal=False</v>
          </cell>
          <cell r="P65" t="str">
            <v>PROFESIONAL</v>
          </cell>
          <cell r="Q65" t="str">
            <v>ESPECIALIZACION UNIVERSITARIA</v>
          </cell>
          <cell r="R65" t="str">
            <v>FEMENINO</v>
          </cell>
          <cell r="T65" t="str">
            <v>CONTRATO DE PRESTACION DE SERVICIOS</v>
          </cell>
          <cell r="U65">
            <v>45323</v>
          </cell>
          <cell r="V65">
            <v>45323</v>
          </cell>
          <cell r="W65">
            <v>45382</v>
          </cell>
          <cell r="X65" t="str">
            <v>PAULA ANDREA FONSECA ORTIZ</v>
          </cell>
          <cell r="Y65" t="str">
            <v>PROFESIONAL 1 DEL ÁREA DE VENTAS Y MERCADEO</v>
          </cell>
          <cell r="Z65">
            <v>1136884820</v>
          </cell>
          <cell r="AA65">
            <v>0</v>
          </cell>
          <cell r="AB65">
            <v>0</v>
          </cell>
          <cell r="AC65" t="str">
            <v>PE-2 Proveer, de manera autónoma e independiente, los servicios profesionales para llevar a cabo el diseño creativo de proyectos de comunicación pública y la producción ejecutiva de los mismos. ALCANCE DEL OBJETO: Cuando aplique o N/A</v>
          </cell>
          <cell r="AD65">
            <v>0</v>
          </cell>
          <cell r="AE65">
            <v>2</v>
          </cell>
          <cell r="AF65">
            <v>60</v>
          </cell>
          <cell r="AG65">
            <v>25299360</v>
          </cell>
          <cell r="AH65">
            <v>8433120</v>
          </cell>
          <cell r="AI65" t="str">
            <v>1. Participar en reuniones técnicas con los clientes o aliados para conocer sus necesidades de comunicación, identificar las oportunidades de proyectos, y tratar temas de producción y características de las propuestas. 2. Realizar la presentación y argumentación de los diseños creativos, y atender sugerencias y ajustes para adecuar una versión final de los proyectos de comunicación. 3. Investigar y analizar las características, líneas de trabajo y condición actual del aliado para, en conjunto con sus necesidades de comunicación, diseñar una propuesta creativa relevante, pertinente y coherente. 4. Diseñar propuestas creativas de comunicación a partir de elementos conceptuales, metodológicos y normativos, delimitados por parámetros viables de producción, coherentes con una investigación práctica, que respondan a la política editorial del aliado y a sus necesidades de comunicación, y que constituyan una oportunidad para Capital. 5. Realizar el diseño de la propuesta operativa teniendo como punto de partida el cronograma y el presupuesto, y considerando todos los aspectos de producción en todas sus fases, en coherencia con los lineamientos de la propuesta creativa. 6. Considerar durante el proceso de diseño producción todos los aspectos que sean necesarios para la futura ejecución de propuestas de comunicación pública de acuerdo a los parámetros de producción de Capital. 7. Hacer parte de los comités evaluadores y de los procesos de selección de convocatorias públicas que se adelanten en Capital. 8. Apoyar las actividades pertinentes para la formalización y supervisión de los convenios, alianzas y contratos suscritos por Capital. 9. Realizar las reuniones de empalme con el equipo ejecutor y productor, para articular con ellos todos los elementos conceptuales, prácticos y operativos de los proyectos, para su correcta puesta en marcha. 10. Apoyar el seguimiento que sea necesario en la ejecución contractual de alianzas, convenios y contratos, para el correcto desarrollo de los proyectos que le sean asignados. 11. Aportar continuamente en los procesos administrativos, de diseño, producción y demás labores correspondientes a Proyectos Estratégicos, y a su línea de Comunicación Pública. 12. Apoyar y participar en el desarrollo y la ejecución de los indicadores y metas establecidas de proyectos estratégicos asignados. 13. Realizar las demás actividades que resulten necesarias y esenciales para el cumplimiento del objeto contractual.</v>
          </cell>
          <cell r="AJ65" t="str">
            <v>DIRECTA</v>
          </cell>
          <cell r="AK65" t="str">
            <v xml:space="preserve">NO REQUIERE </v>
          </cell>
          <cell r="AL65" t="str">
            <v>NO</v>
          </cell>
          <cell r="AM65" t="str">
            <v>GERENTE GENERAL</v>
          </cell>
          <cell r="AN65" t="str">
            <v>JAVIER ROLANDO DELGADO FLORES</v>
          </cell>
          <cell r="AO65" t="str">
            <v xml:space="preserve">506 / </v>
          </cell>
          <cell r="AP65" t="str">
            <v xml:space="preserve">42450208 / </v>
          </cell>
          <cell r="AQ65" t="str">
            <v xml:space="preserve">Servicios prestados a las empresas
y servicios de producción / </v>
          </cell>
          <cell r="AR65" t="str">
            <v xml:space="preserve">578 / </v>
          </cell>
          <cell r="AS65">
            <v>506</v>
          </cell>
          <cell r="AT65">
            <v>42450208</v>
          </cell>
          <cell r="AU65" t="str">
            <v>Servicios prestados a las empresas
y servicios de producción</v>
          </cell>
          <cell r="AV65" t="str">
            <v xml:space="preserve"> </v>
          </cell>
          <cell r="AW65">
            <v>578</v>
          </cell>
          <cell r="AX65">
            <v>45323</v>
          </cell>
          <cell r="AY65">
            <v>25299360</v>
          </cell>
          <cell r="BB65" t="e">
            <v>#N/A</v>
          </cell>
          <cell r="BC65" t="str">
            <v xml:space="preserve"> </v>
          </cell>
          <cell r="CX65">
            <v>45382</v>
          </cell>
          <cell r="CY65">
            <v>25299360</v>
          </cell>
        </row>
        <row r="66">
          <cell r="A66" t="str">
            <v>0064-2024</v>
          </cell>
          <cell r="B66" t="str">
            <v>17 17. Contrato de Prestación de Servicios</v>
          </cell>
          <cell r="C66" t="str">
            <v>CC</v>
          </cell>
          <cell r="D66">
            <v>1032395296</v>
          </cell>
          <cell r="F66">
            <v>5</v>
          </cell>
          <cell r="G66">
            <v>6</v>
          </cell>
          <cell r="H66" t="str">
            <v>SANDRA LORENA MONTOYA BOLIVAR</v>
          </cell>
          <cell r="I66" t="str">
            <v>KR 114 F 151 C 64</v>
          </cell>
          <cell r="J66" t="str">
            <v>loretoromo37@gmail.com</v>
          </cell>
          <cell r="M66" t="str">
            <v>CO1.PCCNTR.5855942</v>
          </cell>
          <cell r="N66" t="str">
            <v>CPT-066-2024</v>
          </cell>
          <cell r="O66" t="str">
            <v>https://community.secop.gov.co/Public/Tendering/OpportunityDetail/Index?noticeUID=CO1.NTC.5553808&amp;isFromPublicArea=True&amp;isModal=False</v>
          </cell>
          <cell r="P66" t="str">
            <v>APOYO A LA GESTIÓN PROFESIONAL</v>
          </cell>
          <cell r="Q66" t="str">
            <v>FORMACIÓN TÉCNICA PROFESIONAL</v>
          </cell>
          <cell r="R66" t="str">
            <v>FEMENINO</v>
          </cell>
          <cell r="T66" t="str">
            <v>CONTRATO DE PRESTACION DE SERVICIOS</v>
          </cell>
          <cell r="U66">
            <v>45322</v>
          </cell>
          <cell r="V66">
            <v>45323</v>
          </cell>
          <cell r="W66">
            <v>45412</v>
          </cell>
          <cell r="X66" t="str">
            <v>PAULA ANDREA FONSECA ORTIZ</v>
          </cell>
          <cell r="Y66" t="str">
            <v>PROFESIONAL 1 DEL ÁREA DE VENTAS Y MERCADEO</v>
          </cell>
          <cell r="Z66">
            <v>1136884820</v>
          </cell>
          <cell r="AA66">
            <v>0</v>
          </cell>
          <cell r="AB66">
            <v>0</v>
          </cell>
          <cell r="AC66" t="str">
            <v>PE-5 Proveer de manera autónoma e independiente, los servicios requeridos para apoyar la planeación, coordinación, producción, administrativa y financiera del área de ventas y mercadeo y de los proyectos estratégicos de Canal Capital.</v>
          </cell>
          <cell r="AD66">
            <v>0</v>
          </cell>
          <cell r="AE66">
            <v>3</v>
          </cell>
          <cell r="AF66">
            <v>90</v>
          </cell>
          <cell r="AG66">
            <v>21053556</v>
          </cell>
          <cell r="AH66">
            <v>7017852</v>
          </cell>
          <cell r="AI66" t="str">
            <v>1. Apoyar en el desarrollo de actividades administrativas al área de ventas y mercadeo y proyectos estratégicos del Canal. 2. Verificar y hacer seguimiento al procedimiento integral requerido para lograr el desarrollo de los proyectos del área de ventas y mercadeo y proyectos estratégicos de Capital. 3. Apoyar el seguimiento, detalle de ejecución y avances de cada uno de los proyectos asignados con base en los cronogramas de los contratos. 4. Participar en la construcción de las cotizaciones que presentan proyectos estratégicos y el área de ventas y mercadeo del Canal, así como hacer seguimiento y control a las mismas. 5. Elaborar la proyección de las órdenes de servicio de cada uno de los proveedores, de acuerdo con las especificaciones presentadas, una vez sean aprobadas por el Cliente, de acuerdo con la asignación de los proyectos. 6. Verificar y dar respuesta a las necesidades de servicios que requieren los clientes del Canal, relacionados con la preproducción, producción y postproducción de los proyectos. 7. Apoyar la coordinación de las actividades del equipo técnico de producción, grabación, filmación, para el adecuado desarrollo de los proyectos asignados. 8. Entregar la información y documentación de la ejecución de los proyectos designados, y que son requeridos para la elaboración de informes de acuerdo con las solicitudes de la profesional de ventas y mercadeo o de las diferentes áreas del Canal. 9. Preparar los soportes requeridos para la facturación de los servicios que preste Canal Capital. 10. Tramitar, registrar y almacenar los releases, autorizaciones y formatos que se requieran dentro del desarrollo de cada uno de los proyectos acordados. 11. Participar en los comités o reuniones de seguimiento de desarrollo o ejecución contractual de los proyectos en curso. 12. Apoyar y participar en el desarrollo y la ejecución de los indicadores y metas establecidas de proyectos estratégicos asignados. 13. Realizar las demás actividades que resulten necesarias y esenciales para el cumplimiento del objeto contractual.</v>
          </cell>
          <cell r="AJ66" t="str">
            <v>DIRECTA</v>
          </cell>
          <cell r="AK66" t="str">
            <v xml:space="preserve">NO REQUIERE </v>
          </cell>
          <cell r="AL66" t="str">
            <v>NO</v>
          </cell>
          <cell r="AM66" t="str">
            <v>GERENTE GENERAL</v>
          </cell>
          <cell r="AN66" t="str">
            <v>JAVIER ROLANDO DELGADO FLORES</v>
          </cell>
          <cell r="AO66" t="str">
            <v xml:space="preserve">509 / </v>
          </cell>
          <cell r="AP66" t="str">
            <v xml:space="preserve">42450208 / </v>
          </cell>
          <cell r="AQ66" t="str">
            <v xml:space="preserve">Servicios prestados a las empresas
y servicios de producción / </v>
          </cell>
          <cell r="AR66" t="str">
            <v xml:space="preserve">564 / </v>
          </cell>
          <cell r="AS66">
            <v>509</v>
          </cell>
          <cell r="AT66">
            <v>42450208</v>
          </cell>
          <cell r="AU66" t="str">
            <v>Servicios prestados a las empresas
y servicios de producción</v>
          </cell>
          <cell r="AV66" t="str">
            <v xml:space="preserve"> </v>
          </cell>
          <cell r="AW66">
            <v>564</v>
          </cell>
          <cell r="AX66">
            <v>45323</v>
          </cell>
          <cell r="AY66">
            <v>21053556</v>
          </cell>
          <cell r="BB66" t="e">
            <v>#N/A</v>
          </cell>
          <cell r="BC66" t="str">
            <v xml:space="preserve"> </v>
          </cell>
          <cell r="CX66">
            <v>45412</v>
          </cell>
          <cell r="CY66">
            <v>21053556</v>
          </cell>
        </row>
        <row r="67">
          <cell r="A67" t="str">
            <v>0065-2024</v>
          </cell>
          <cell r="B67" t="str">
            <v>17 17. Contrato de Prestación de Servicios</v>
          </cell>
          <cell r="C67" t="str">
            <v>CC</v>
          </cell>
          <cell r="D67">
            <v>52264292</v>
          </cell>
          <cell r="F67">
            <v>6</v>
          </cell>
          <cell r="G67">
            <v>5</v>
          </cell>
          <cell r="H67" t="str">
            <v>ERIKA JOHANNA JIMENEZ MARTINEZ</v>
          </cell>
          <cell r="I67" t="str">
            <v>CARRERA 54D # 169 – 60, TORRE 2 APTO 504</v>
          </cell>
          <cell r="J67" t="str">
            <v>kikajm@gmail.com</v>
          </cell>
          <cell r="M67" t="str">
            <v>CO1.PCCNTR.5855947</v>
          </cell>
          <cell r="N67" t="str">
            <v>CPT-067-2024</v>
          </cell>
          <cell r="O67" t="str">
            <v>https://community.secop.gov.co/Public/Tendering/OpportunityDetail/Index?noticeUID=CO1.NTC.5553733&amp;isFromPublicArea=True&amp;isModal=False</v>
          </cell>
          <cell r="P67" t="str">
            <v>PROFESIONAL</v>
          </cell>
          <cell r="Q67" t="str">
            <v>MAESTRÍA</v>
          </cell>
          <cell r="R67" t="str">
            <v>FEMENINO</v>
          </cell>
          <cell r="T67" t="str">
            <v>CONTRATO DE PRESTACION DE SERVICIOS</v>
          </cell>
          <cell r="U67">
            <v>45322</v>
          </cell>
          <cell r="V67">
            <v>45323</v>
          </cell>
          <cell r="W67">
            <v>45412</v>
          </cell>
          <cell r="X67" t="str">
            <v>PAULA ANDREA FONSECA ORTIZ</v>
          </cell>
          <cell r="Y67" t="str">
            <v>PROFESIONAL 1 DEL ÁREA DE VENTAS Y MERCADEO</v>
          </cell>
          <cell r="Z67">
            <v>1136884820</v>
          </cell>
          <cell r="AA67">
            <v>0</v>
          </cell>
          <cell r="AB67">
            <v>0</v>
          </cell>
          <cell r="AC67" t="str">
            <v>PE-4 Proveer, de manera autónoma e independiente, los servicios profesionales para llevar a cabo, las actividades comerciales y de la producción ejecutiva de proyectos estratégicos. ALCANCE DEL OBJETO: Cuando aplique o N/A</v>
          </cell>
          <cell r="AD67">
            <v>0</v>
          </cell>
          <cell r="AE67">
            <v>3</v>
          </cell>
          <cell r="AF67">
            <v>90</v>
          </cell>
          <cell r="AG67">
            <v>25299360</v>
          </cell>
          <cell r="AH67">
            <v>8433120</v>
          </cell>
          <cell r="AI67" t="str">
            <v>1. Hacer seguimiento a los procedimientos necesarios para llevar a cabo una ejecución efectiva con los proyectos en gestión, suscritos y en ejecución, en los que sea requerido. 2. Apoyar a la supervisión y realizar el seguimiento financiero de los contratos suscritos por el área de Ventas y Mercadeo. 3. Participar y apoyar en la etapa precontractual de los contratos, convenios, acuerdos de colaboración y alianzas, estructurando los documentos necesarios para la suscripción de los mismos y de la contratación derivada que corresponda tales como estudios de mercado, anexos técnicos, estudios previos, memorandos de justificación, actas, entre otros. 4. Apoyar en la estructuración de los modelos de negocios de Canal Capital, según los servicios, productos y proyectos disponibles para la oferta. 5. Atender a los potenciales clientes en los momentos claves para la formalización de contratos, contacto inicial e identificación de necesidad, presentación de cotizaciones, ofertas o propuestas comerciales, negociación y acuerdos comerciales. 6. Realizar las herramientas comerciales necesarias, tales como presentaciones y paquetes comerciales, a partir de criterios estratégicos. 7. Apoyar la facturación tanto de proveedores como de los contratos interadministrativos en los tiempos estipulados para ello. 8. Atender y hacer el seguimiento a los requerimientos presentados por cada una de las entidades con las cuales Canal Capital ha suscrito contratos interadministrativos con ocasión a las activaciones estratégicas. 9. Hacer seguimiento a las actividades de cada uno de los proveedores que sean seleccionados por Canal Capital en la producción y entrega de los productos o servicios para los que sean requeridos. 10. Realizar el acompañamiento a los eventos requeridos, llevando a cabo las actividades necesarias para su ejecución y correcto desarrollo. 11. Apoyar y participar en el desarrollo y la ejecución de los indicadores y metas establecidas de proyectos estratégicos asignados. 12. Realizar las demás actividades que resulten necesarias y esenciales para el cumplimiento del objeto contractual.</v>
          </cell>
          <cell r="AJ67" t="str">
            <v>DIRECTA</v>
          </cell>
          <cell r="AK67" t="str">
            <v xml:space="preserve">NO REQUIERE </v>
          </cell>
          <cell r="AL67" t="str">
            <v>NO</v>
          </cell>
          <cell r="AM67" t="str">
            <v>GERENTE GENERAL</v>
          </cell>
          <cell r="AN67" t="str">
            <v>JAVIER ROLANDO DELGADO FLORES</v>
          </cell>
          <cell r="AO67" t="str">
            <v xml:space="preserve">508 / </v>
          </cell>
          <cell r="AP67" t="str">
            <v xml:space="preserve">42450208 / </v>
          </cell>
          <cell r="AQ67" t="str">
            <v xml:space="preserve">Servicios prestados a las empresas
y servicios de producción / </v>
          </cell>
          <cell r="AR67" t="str">
            <v xml:space="preserve">567 / </v>
          </cell>
          <cell r="AS67">
            <v>508</v>
          </cell>
          <cell r="AT67">
            <v>42450208</v>
          </cell>
          <cell r="AU67" t="str">
            <v>Servicios prestados a las empresas
y servicios de producción</v>
          </cell>
          <cell r="AV67" t="str">
            <v xml:space="preserve"> </v>
          </cell>
          <cell r="AW67">
            <v>567</v>
          </cell>
          <cell r="AX67">
            <v>45323</v>
          </cell>
          <cell r="AY67">
            <v>25299360</v>
          </cell>
          <cell r="BB67" t="e">
            <v>#N/A</v>
          </cell>
          <cell r="BC67" t="str">
            <v xml:space="preserve"> </v>
          </cell>
          <cell r="CX67">
            <v>45412</v>
          </cell>
          <cell r="CY67">
            <v>25299360</v>
          </cell>
        </row>
        <row r="68">
          <cell r="A68" t="str">
            <v>0066-2024</v>
          </cell>
          <cell r="B68" t="str">
            <v>17 17. Contrato de Prestación de Servicios</v>
          </cell>
          <cell r="C68" t="str">
            <v>CC</v>
          </cell>
          <cell r="D68">
            <v>1023895667</v>
          </cell>
          <cell r="F68">
            <v>7</v>
          </cell>
          <cell r="G68">
            <v>4</v>
          </cell>
          <cell r="H68" t="str">
            <v>JULIO ALBERTO NOVOA CAMPOS</v>
          </cell>
          <cell r="I68" t="str">
            <v>CARRERA 7 # 2-24 SUR INTERIOR 3 APARTAMENTO 309</v>
          </cell>
          <cell r="J68" t="str">
            <v>janc40890@gmail.com</v>
          </cell>
          <cell r="M68" t="str">
            <v>CO1.PCCNTR.5860104</v>
          </cell>
          <cell r="N68" t="str">
            <v>CPT-068-2024</v>
          </cell>
          <cell r="O68" t="str">
            <v>https://community.secop.gov.co/Public/Tendering/OpportunityDetail/Index?noticeUID=CO1.NTC.5557618&amp;isFromPublicArea=True&amp;isModal=False</v>
          </cell>
          <cell r="P68" t="str">
            <v>PROFESIONAL</v>
          </cell>
          <cell r="Q68" t="str">
            <v>UNIVERSITARIO</v>
          </cell>
          <cell r="R68" t="str">
            <v>MASCULINO</v>
          </cell>
          <cell r="T68" t="str">
            <v>CONTRATO DE PRESTACION DE SERVICIOS</v>
          </cell>
          <cell r="U68">
            <v>45322</v>
          </cell>
          <cell r="V68">
            <v>45323</v>
          </cell>
          <cell r="W68">
            <v>45412</v>
          </cell>
          <cell r="X68" t="str">
            <v>HERNAN GUILLERMO RONCANCIO HERRERA</v>
          </cell>
          <cell r="Y68" t="str">
            <v>PROFESIONAL UNIVERSITARIO DE PLANEACION</v>
          </cell>
          <cell r="Z68">
            <v>19389498</v>
          </cell>
          <cell r="AA68">
            <v>3</v>
          </cell>
          <cell r="AB68">
            <v>8</v>
          </cell>
          <cell r="AC68" t="str">
            <v>PL-2 Proveer, de manera autónoma e independiente, los servicios profesionales requeridos para apoyar el fortalecimiento y la sostenibilidad del Modelo Integrado de Planeación y Gestión- MIPG de la entidad, la gestión institucional de riesgos, la promoción de la transparencia lucha contra la corrupción, el Plan Institucional de Gestión Ambiental - PIGA del Canal y el relacionamiento con la Oficina de Control Interno y la subdirección administrativa. ALCANCE DEL OBJETO: N/A</v>
          </cell>
          <cell r="AD68">
            <v>0</v>
          </cell>
          <cell r="AE68">
            <v>3</v>
          </cell>
          <cell r="AF68">
            <v>90</v>
          </cell>
          <cell r="AG68">
            <v>16060320</v>
          </cell>
          <cell r="AH68">
            <v>5353440</v>
          </cell>
          <cell r="AI68" t="str">
            <v xml:space="preserve">1. Realizar el seguimiento, reporte y evaluación de los diferentes compromisos y requerimientos de ley a cargo de planeación (planes de mejoramiento, programa de transparencia, Pormenorizado entre otros). 2. Implementar las acciones necesarias para el sostenimiento del departamento de gestión ambiental de Canal Capital y sus correspondientes programas de gestión. 3. Adelantar el monitoreo a la ejecución del cronograma de informes de segunda línea de defensa a cargo de planeación. 4. Apoyar la implementación y sostenimiento del Modelo Integrado de Planeación y Gestión (MIPG) así como el correspondiente seguimiento al desempeño institucional realizado a través del FURAG. 5. Revisar y actualizar los instrumentos requeridos para la correcta implementación de la gestión de riesgos de la entidad, desde el rol de la segunda línea de defensa del Modelo Integrado de Planeación y Gestión. 6. Asesorar a los procesos asignados en lo referente a la gestión y el desepeño institucional desde el rol de la segunda línea de defensa del Modelo Integrado de Planeación y Gestión (MIPG). 7. Adelantar las actividades para la implementación y el sostenimiento de los proyectos transversales de la entidad asociados con la gestión integral de la transparencia al interior de la entidad. 8. Realizar las demás actividades que resulten necesarias y esenciales para el cumplimiento del
objeto contractual.
</v>
          </cell>
          <cell r="AJ68" t="str">
            <v>DIRECTA</v>
          </cell>
          <cell r="AK68" t="str">
            <v xml:space="preserve">NO REQUIERE </v>
          </cell>
          <cell r="AL68" t="str">
            <v>NO</v>
          </cell>
          <cell r="AM68" t="str">
            <v>SECRETARIA GENERAL</v>
          </cell>
          <cell r="AN68" t="str">
            <v>EDWIN SÁNCHEZ PORRAS</v>
          </cell>
          <cell r="AO68" t="str">
            <v xml:space="preserve">526 / </v>
          </cell>
          <cell r="AP68" t="str">
            <v xml:space="preserve">423011605560000007511 / </v>
          </cell>
          <cell r="AQ68" t="str">
            <v xml:space="preserve">Fortalecimiento de la capacidad administrativa y tecnológica para la gestión institucional de Capital / </v>
          </cell>
          <cell r="AR68" t="str">
            <v xml:space="preserve">570 / </v>
          </cell>
          <cell r="AS68">
            <v>526</v>
          </cell>
          <cell r="AT68" t="str">
            <v>423011605560000007511</v>
          </cell>
          <cell r="AU68" t="str">
            <v>Fortalecimiento de la capacidad administrativa y tecnológica para la gestión institucional de Capital</v>
          </cell>
          <cell r="AV68" t="str">
            <v xml:space="preserve"> </v>
          </cell>
          <cell r="AW68">
            <v>570</v>
          </cell>
          <cell r="AX68">
            <v>45323</v>
          </cell>
          <cell r="AY68">
            <v>16060320</v>
          </cell>
          <cell r="BB68" t="e">
            <v>#N/A</v>
          </cell>
          <cell r="BC68" t="str">
            <v xml:space="preserve"> </v>
          </cell>
          <cell r="CX68">
            <v>45412</v>
          </cell>
          <cell r="CY68">
            <v>16060320</v>
          </cell>
        </row>
        <row r="69">
          <cell r="A69" t="str">
            <v>0067-2024</v>
          </cell>
          <cell r="B69" t="str">
            <v>17 17. Contrato de Prestación de Servicios</v>
          </cell>
          <cell r="C69" t="str">
            <v>NIT</v>
          </cell>
          <cell r="D69">
            <v>800188923</v>
          </cell>
          <cell r="F69">
            <v>2</v>
          </cell>
          <cell r="G69">
            <v>9</v>
          </cell>
          <cell r="H69" t="str">
            <v>SUPERLABORALES S.A.S</v>
          </cell>
          <cell r="I69" t="str">
            <v>TV 26 NO. 57-73</v>
          </cell>
          <cell r="J69" t="str">
            <v>gerencia@superlaborales.com</v>
          </cell>
          <cell r="K69" t="str">
            <v>MANUEL FELIPE RAMOS CALDERON</v>
          </cell>
          <cell r="L69">
            <v>1020724847</v>
          </cell>
          <cell r="M69" t="str">
            <v>CO1.PCCNTR.5856650</v>
          </cell>
          <cell r="N69" t="str">
            <v>CPT-069-2024</v>
          </cell>
          <cell r="O69" t="str">
            <v>https://community.secop.gov.co/Public/Tendering/OpportunityDetail/Index?noticeUID=CO1.NTC.5553998&amp;isFromPublicArea=True&amp;isModal=False</v>
          </cell>
          <cell r="P69" t="str">
            <v>N/A</v>
          </cell>
          <cell r="Q69" t="str">
            <v>N/A</v>
          </cell>
          <cell r="R69" t="str">
            <v>PERSONA JURIDICA</v>
          </cell>
          <cell r="T69" t="str">
            <v>CONTRATO DE PRESTACION DE SERVICIOS</v>
          </cell>
          <cell r="U69">
            <v>45322</v>
          </cell>
          <cell r="V69">
            <v>45324</v>
          </cell>
          <cell r="W69">
            <v>45398</v>
          </cell>
          <cell r="X69" t="str">
            <v>SANDRA PAOLA MONTILLA MORALES</v>
          </cell>
          <cell r="Y69" t="str">
            <v xml:space="preserve">PROFESIONAL ESPECIALIZADO DE RECURSOS HUMANOS GRADO 2 </v>
          </cell>
          <cell r="Z69">
            <v>52259970</v>
          </cell>
          <cell r="AA69">
            <v>1</v>
          </cell>
          <cell r="AB69">
            <v>10</v>
          </cell>
          <cell r="AC69" t="str">
            <v>SA-51 SA-52 SA-53 Contratar una (1) empresa de servicios temporales para el suministro y administración especializada de personal en misión en el marco de los proyectos financiados por el Fondo Único de Tecnologías de la Información y las Comunicaciones (FUTIC), incluyendo el Plan de Inversión 2024 y demás necesidades de Canal Capital.</v>
          </cell>
          <cell r="AD69">
            <v>15</v>
          </cell>
          <cell r="AE69">
            <v>2</v>
          </cell>
          <cell r="AF69">
            <v>75</v>
          </cell>
          <cell r="AG69">
            <v>380904590</v>
          </cell>
          <cell r="AH69" t="str">
            <v>N/A</v>
          </cell>
          <cell r="AI69" t="str">
            <v>1. Prestar sus servicios de provisión y suministro de personal en misión al CANAL CAPITAL en el lugar que éste designe. 2. Seleccionar el personal de acuerdo con los perfiles exigidos por CANAL CAPITAL, el cual estará vinculado laboralmente a la empresa de servicios temporales de conformidad con lo establecido por la Ley 50 de 1990, el Decreto 4369 de 2006 y demás normas que las complementen o modifiquen en materia laboral. Tratándose del proceso de selección las pruebas a aplicar serán las psicotécnicas y entrevistas de valoración de acuerdo a solicitud de la entidad 3. EL CONTRATISTA, será el empleador directo de los trabajadores en misión, razón por la cual
deberá realizar todas las labores y asumirá todas las responsabilidades de carácter laboral
dispuestas en el Decreto 4369 de 2006, en el Código Sustantivo del Trabajo, en la Ley 50 de 1990
y en las demás normas del Régimen Laboral Colombiano que resulten aplicables.
4. Hacer constar por escrito los contratos de trabajo celebrados con el personal en misión asignado
para la prestación del servicio y cumplir con las obligaciones del sistema de seguridad social
integral y parafiscales, de que tratan los artículos 50 y siguientes de la Ley 789 de 2002, 1° de la
Ley 828 de 2003, ley 1072 de 2015, en concordancia con el Decreto 1530 de 1996 y los artículos
12 y 13 del Decreto 4369 de 2006, respecto de los trabajadores en misión que presten sus servicios
al CANAL CAPITAL.
5. Incluir en los contratos de trabajo de los trabajadores en misión, una cláusula que disponga que
todas y cada una de las creaciones, invenciones, obras científicas, artísticas o literarias, así como
los derechos de propiedad industrial desarrolladas por los trabajadores con ocasión del contrato
de trabajo, serán propiedad exclusiva de Canal Capital. Los derechos patrimoniales de autor y
conexos quedarán en cabeza de CANAL CAPITAL a perpetuidad y sin ningún tipo de plazo o
condición limitante.
6. Incluir en los contratos de trabajo una cláusula en la que el trabajador en misión, se obliga a
guardar total confidencialidad sobre bases de datos, documentos, proyectos, guiones y en general
cualquier información que resultare vital para las actividades de Capital, el incumplimiento de esta
cláusula constituye una falta grave y una causal de terminación del contrato de trabajo por justa
causa. El contratista deberá velar por el cumplimiento de esta obligación por parte de sus
trabajadores.
7. Entregar a cada trabajador en misión, dentro de los diez (10) días hábiles siguientes a la
suscripción del contrato, copia del mismo y constancia de afiliaciones a salud, pensiones, caja de
compensación familiar, fondo de pensiones y aseguradora de riesgos profesionales y demás que
determinen las normas laborales vigentes.
8. Realizar todos los exámenes ocupacionales como de ingreso, periódicos, de egreso y técnicos a
que haya lugar durante toda la ejecución del contrato, de acuerdo al cargo y perfil que se requiera.
El contratista deberá correr con todos los gastos que se generen frente a éstos, durante los
diferentes procesos que se adelanten. Ello de conformidad con lo prescrito en el Artículo
2.2.4.2.4.5. del Decreto 1072 de 2015, indica que “(...) Los exámenes médicos ocupacionales
periódicos, de ingreso y de egreso de los trabajadores en misión, deberán ser efectuados por la
Empresa de Servicios Temporales. (Decreto 1530 de 1996, art. 14)”. Como la principal razón para
la práctica de estos exámenes es la necesidad de conocer el estado físico y de salud del trabajador
contratado, y así determinar si es compatible con el oficio o actividad que va a desarrollar, el
empleador tiene la obligación de comunicar al médico ocupacional el perfil del cargo que ocupará
el evaluado, pues con base a ese perfil el médico determina o certifica la aptitud o no del aspirante.
Si el trabajador tiene una enfermedad o lesión que no le impide desempeñarse en el perfil indicado,
el médico no puede negarse a certificar su aptitud porque podría catalogarse como una actuación
discriminatoria. En esa medida, la empresa temporal debe velar por la correcta realización y
aplicación de los exámenes exigidos, evitando que se expidan recomendaciones de no contratación
injustificadas o por una enfermedad o lesión que no le impida desempeñarse en el perfil indicado. 9. Reconocer y pagar a cada trabajador en misión la asignación salarial establecida en la orden de
contratación remitida por CAPITAL, así como las prestaciones sociales correspondientes; todo ello
conforme lo establece el Código Sustantivo del Trabajo y demás normas aplicables y concordantes.
Los pagos a los trabajadores en misión por parte del CONTRATISTA deberán realizarse
mensualmente el día veinte (20) de cada mes o el día hábil inmediatamente anterior a éste si
coincide con día en fin de semana o festivo. El contratista enviará a Canal Capital una copia de la
nómina pagada de acuerdo a lo establecido anteriormente. No obstante, lo anterior, CANAL
CAPITAL se reserva la posibilidad de establecer pagos diarios o quincenales para los trabajadores
en misión cuyas características especiales lo ameriten.
10. Mensualmente, la empresa temporal deberá enviar a la empresa usuaria CANAL CAPITAL una
planilla de Excel (liquidación de nómina) en la que se relacionen los trabajadores en misión
vinculados a la fecha para el reporte de las novedades de la nómina, como, por ejemplo horas
extras, recargos incapacidades, licencias remuneradas y no remuneradas, comisiones, retiros,
bonificaciones, entre otras. Las fechas de envío de las planillas debe hacerse como mínimo con
cinco (5) días de anticipación al pago de la nómina. Este envío debe ser electrónico. En todo
caso, cualquier novedad o anomalía presentada durante la ejecución del contrato debe ser
reportada de inmediato al Supervisor designado por CANAL CAPITAL.
11. Cuando para la ejecución del contrato, se requieran labores o desplazamientos a 2.0 metros o más
sobre el nivel inferior, el contratista deberá cumplir con lo señalado en la Resolución 4272 de 2021
del Ministerio del Trabajo. Así las cosas, el contratista deberá garantizar, a propio costo, que los
trabajadores en misión que desarrollen trabajos en alturas tengan vigentes las certificaciones
requeridas para el desempeño del rol, gestionar los exámenes periódicos a los funcionarios que
los requieren y asumir el costo de dichas certificaciones. Ello de conformidad con lo previsto en
los artículos 4°, 9º y demás concordantes previstos en la citada Resolución 4272 de 2021.
12. Reemplazar los trabajadores en misión cuando se presenten incapacidades superiores a quince
(15) días calendario, o licencias de maternidad, con trabajadores en misión que cuenten con las
mismas calidades y el perfil del trabajador que se reemplaza; ello previa solicitud y autorización
de CANAL CAPITAL, ya que estos reemplazos corren por su cuenta.
13. Suministrar informes respecto de las condiciones de salud de los trabajadores en misión, que
hayan surgido del análisis de exámenes médicos ocupacionales. Así mismo, y de conformidad con
lo previsto en el artículo 2.2.4.2.4.5 del capítulo 2° del Decreto 1072 de 2015, el costo de los
exámenes médicos requeridos (ficha médica ocupacional, osteomuscular, audiometría y
visiometría) será asumido por la empresa temporal como empleadora de conformidad con el
profesiograma del CANAL CAPITAL el cual hace parte del proceso de contratación.
14. Entregar al supervisor del contrato designado por Canal Capital, un informe mensual de ejecución
contractual y un informe en formato digital que dé cuenta de la ejecución del contrato y compile
los indicadores de personal activo por mes, ingresos por mes, retiros por mes, motivos de retiro,
procesos de selección, procesos de contratación, tasa de accidentes laborales, ausentismo, casos
de estabilidad laboral reforzada, horas extras procesadas, procesos disciplinarios, actividades de
bienestar y formación y días empleados para proveer los perfiles solicitados. Así mismo, deberá
entregar y mantener actualizados los reportes de información del personal en misión de acuerdo
a los formatos establecidos por parte de CANAL CAPITAL referentes al perfil sociodemográfico,
estado de vacunación y demás necesidades que pudieran surgir durante la ejecución del contrato 15. Mantener durante la ejecución del contrato el Equipo Mínimo descrito en el acápite de capacidad
técnica, que será el encargado de atender directamente las necesidades de los trabajadores en
misión, en calidad de verdadero empleador de los mismos. Ello teniendo en cuenta que si bien las
empresas de servicios temporales delegan el elemento subordinación en la empresa usuaria,
únicamente en cabeza de la Empresa de Servicios Temporales se encuentra la potestad
disciplinaria, por tanto es la dicha empresa, a través del equipo que designe, quien debe estar
pendiente de cualquier requerimiento que tenga el trabajador en misión como incapacidades,
permisos, licencias de maternidad, dotaciones, certificaciones laborales y todos los asuntos que se
desprenden de su vínculo entre empleador y trabajador en misión.
16. Designar un supervisor y/o un coordinador o ejecutivo con formación de pregrado en áreas
administrativas y afines al objeto contractual, y con conocimientos de servicio al cliente, quien
deberá asistir a las instalaciones del Canal según la frecuencia pactada entre el Canal y EL
CONTRATISTA, asegurando su presencia en el Canal por lo menos dos (2) veces por semana, con
el objetivo de mantener permanente contacto y atender los requerimientos o inquietudes
presentados por los trabajadores en misión. Este profesional actuará como interlocutor válido entre
CAPITAL y la Empresa de Servicios Temporales. EL CONTRATISTA deberá suministrar a su
supervisor o coordinador y a sus demás profesionales, los equipos de comunicación, cómputo e
impresión necesarios para la realización de sus actividades, los cuales estarán bajo la
responsabilidad única y exclusiva del CONTRATISTA.
17. Poner a disposición de CANAL CAPITAL toda la infraestructura organizacional, técnica, tecnológica
administrativa y operativa apropiada para atender las necesidades de CAPITAL a fin de satisfacer
los requerimientos de la misma conforme los parámetros de tiempo y calidad establecidos
contractualmente, así como en momentos de coyuntura o momentos críticos.
18. Presentar a CAPITAL el plan de capacitación, programa de bienestar laboral (servicios de bienestar
ofrecidos por la Caja de Compensación Familiar) y el sistema de gestión de seguridad y salud en
el trabajo. De acuerdo con lo establecido en la normatividad vigente, CAPITAL podrá pedir ajustes
o actualizaciones durante la ejecución contractual. Para ello, podrá la empresa temporal coordinar
con las Cajas de Compensación Familiar y Administradoras de Riesgos Laborales, la promoción y
ejecución de actividades y programas en beneficio de los trabajadores en misión. CAPITAL podrá,
incluso, autorizar visitas periódicas (mensuales) de un asesor de la caja de compensación familiar,
para la presentación de dichas ofertas de servicios.
19. Entregar a CAPITAL, cuando se le solicite, los soportes relacionados con la facturación, los pagos
de nómina y de seguridad social o los que se consideren pertinentes frente a la información del
personal y la ejecución del contrato.
20. Suministrar toda la información que sea requerida por las autoridades administrativas, judiciales y
entes de control, tendientes a esclarecer hechos en los que pudiera estar involucrado o haber
participado un trabajador en misión.
21. Mantener indemne a CAPITAL por cualquier perjuicio causado por los Trabajadores en Misión que
contrate EL CONTRATISTA. En esa medida responderá a CAPITAL por los daños y pérdidas que se
ocasionen por culpa o negligencia demostrada de su personal, una vez se surta el procedimiento
para determinar la responsabilidad del trabajador. CAPITAL requerirá al CONTRATISTA para
resarcir los daños causados o efectuar la reposición en caso de pérdida, según sea el caso.22. Responder por los actos derivados de la acción u omisión de los Trabajadores en Misión en
ejecución de las labores que le sean encomendadas; incluso, también deberá responder por
aquellos hechos cometidos por los trabajadores en misión en contravía de la ley y perjudicando a
CAPITAL.
23. Garantizar que al retiro del servicio de los trabajadores en misión o a la finalización del contrato,
se haga la devolución en forma inmediata de los bienes, archivos físicos y magnéticos,
documentos, bases de datos y backups que guarden relación con la prestación del servicio o que
sean de propiedad de CAPITAL, PLAZO$para lo cual deberán validar previo a la liquidación del
contrato el sistema de paz y salvo definido por la entidad para tal fin.
24. Suministrar los informes de nómina mensuales en los términos requeridos por CAPITAL, teniendo
en cuenta las diferentes fuentes de financiación que se incorporan en el pago de la nómina y el
detalle de centro de costos que se discriminará por parte de CAPITAL en cada uno de los
requerimientos del personal.
25. Entregar en medio magnético, una vez finalizado el contrato, la información concerniente a bases
de datos del personal, certificados laborales, nóminas mensuales por trabajador, listados
detallados del pago de seguridad social y prestaciones sociales, facturación, entre otros.
26. Constituir y tener vigente la póliza de garantía exigida conforme lo dispuesto en los artículos
2.2.6.5.11 y 2.2.6.5.17 del Decreto 1072 de 2015.
27. No incluir cláusulas de exclusividad en los contratos de trabajo que celebre con el personal en
misión.
28. No exigir a los trabajadores en misión la apertura de una cuenta bancaria adicional a la que
habitualmente usan, ni muchos menos obligarlos a hacerlo ante determinada entidad financiera.
29. Llevar una carpeta con los documentos de ingreso e historia laboral de cada trabajador en misión
que reposará en las dependencias de la EST.
30. Retirar del servicio al trabajador o trabajadores cuya remoción sea solicitado por CAPITAL
mediante comunicación escrita y debidamente motivada, de la terminación de la obra o labor
particular de cada uno de ellos en la ejecución del contrato, dando estricto cumplimiento a las
disposiciones jurisprudenciales y legales para cada caso, entre otros, el artículo 26 de la Ley 361
de 1997, artículo 240 del código sustantivo del Trabajo y demás normas pertinentes, de modo que
el retiro únicamente se hará efectivo al término del procedimiento en mención. Los reemplazos de
personal deben surtirse dentro de un plazo máximo de 48 horas. En los casos de estabilidad
laboral reforzada que se existan o lleguen a presentarse, la empresa temporal actuará conforme
a lo estipulado en la ley, así como también lo hará CAPITAL como empresa contratante y usuaria.
En el evento que la EST finalice los contratos laborales de los trabajadores en misión, sin ajustarse
a los procedimientos establecidos por el artículo 240 del C.S.T y el artículo 26 de la ley 361 de
1997, como cualquier otro evento en el que por ley exista por fuero laboral reforzado, el contratista
mantendrá indemne a CAPITAL y dará cumplimiento a cualquier requerimiento u orden de carácter
judicial.
31. Asumir los costos de dotación y elementos de protección personal tipo impermeables, botas de
seguridad y guantes para los trabajadores en misión que por su cargo así los requieran.
32. Contar con una página web interactiva que permita a los trabajadores en misión consultar los
siguientes datos en línea a) Certificación Laboral; b) Comprobantes de pago y c) Certificado de ingresos y retenciones. Para ello deberá aportar certificación suscrita por el representante legal
del proponente en la que conste que cuenta con la página web.
33. Modificar las jornadas de trabajo previstas en su reglamento interno de trabajo, si fuere necesario,
de acuerdo con las necesidades del servicio de Canal Capital y las previsiones legales sin que se
exceda la jornada máxima legal</v>
          </cell>
          <cell r="AJ69" t="str">
            <v>DIRECTA</v>
          </cell>
          <cell r="AK69" t="str">
            <v>REQUIERE LIQUIDACION</v>
          </cell>
          <cell r="AL69" t="str">
            <v>SI</v>
          </cell>
          <cell r="AM69" t="str">
            <v>SECRETARIA GENERAL</v>
          </cell>
          <cell r="AN69" t="str">
            <v>NATHALY ACOSTA DIAZ</v>
          </cell>
          <cell r="AO69" t="str">
            <v>584 / 563</v>
          </cell>
          <cell r="AP69" t="str">
            <v>423011605560000007505 / 42450209</v>
          </cell>
          <cell r="AQ69" t="str">
            <v>7505 - Fortalecimiento de la creación y cocreación de contenidos multiplataforma en ciudadanía, cultura y educación / Servicios para la comunidad, sociales y personales</v>
          </cell>
          <cell r="AR69" t="str">
            <v>560 / 559</v>
          </cell>
          <cell r="AS69">
            <v>584</v>
          </cell>
          <cell r="AT69" t="str">
            <v>423011605560000007505</v>
          </cell>
          <cell r="AU69" t="str">
            <v>7505 - Fortalecimiento de la creación y cocreación de contenidos multiplataforma en ciudadanía, cultura y educación</v>
          </cell>
          <cell r="AV69" t="str">
            <v>7505 FUTIC</v>
          </cell>
          <cell r="AW69">
            <v>560</v>
          </cell>
          <cell r="AX69">
            <v>45322</v>
          </cell>
          <cell r="AY69">
            <v>183259589</v>
          </cell>
          <cell r="AZ69">
            <v>563</v>
          </cell>
          <cell r="BA69">
            <v>42450209</v>
          </cell>
          <cell r="BB69" t="str">
            <v>Servicios para la comunidad, sociales y personales</v>
          </cell>
          <cell r="BC69" t="str">
            <v xml:space="preserve"> </v>
          </cell>
          <cell r="BD69">
            <v>559</v>
          </cell>
          <cell r="BE69">
            <v>45322</v>
          </cell>
          <cell r="BF69">
            <v>185765001</v>
          </cell>
          <cell r="BG69">
            <v>716</v>
          </cell>
          <cell r="BH69" t="str">
            <v>423011605560000007505</v>
          </cell>
          <cell r="BI69" t="str">
            <v>7505 - Fortalecimiento de la creación y cocreación de contenidos multiplataforma en ciudadanía, cultura y educación</v>
          </cell>
          <cell r="BJ69" t="str">
            <v>7505 FUTIC</v>
          </cell>
          <cell r="BK69">
            <v>709</v>
          </cell>
          <cell r="BL69">
            <v>45363</v>
          </cell>
          <cell r="BM69">
            <v>111467666</v>
          </cell>
          <cell r="BN69">
            <v>715</v>
          </cell>
          <cell r="BO69">
            <v>42450209</v>
          </cell>
          <cell r="BP69" t="str">
            <v>Servicios para la comunidad, sociales y personales</v>
          </cell>
          <cell r="BQ69" t="str">
            <v xml:space="preserve"> </v>
          </cell>
          <cell r="BR69">
            <v>708</v>
          </cell>
          <cell r="BS69">
            <v>45363</v>
          </cell>
          <cell r="BT69">
            <v>73044613</v>
          </cell>
          <cell r="BU69">
            <v>580</v>
          </cell>
          <cell r="BV69">
            <v>42120202008</v>
          </cell>
          <cell r="BW69" t="str">
            <v>Servicios prestados a las empresas y servicios de producción</v>
          </cell>
          <cell r="BX69" t="str">
            <v xml:space="preserve"> </v>
          </cell>
          <cell r="BY69">
            <v>561</v>
          </cell>
          <cell r="BZ69">
            <v>45322</v>
          </cell>
          <cell r="CA69">
            <v>11880000</v>
          </cell>
          <cell r="CB69">
            <v>895</v>
          </cell>
          <cell r="CC69" t="str">
            <v>423011605560000007505</v>
          </cell>
          <cell r="CD69" t="str">
            <v>7505 - Fortalecimiento de la creación y cocreación de contenidos multiplataforma en ciudadanía, cultura y educación</v>
          </cell>
          <cell r="CE69" t="str">
            <v>7505 FUTIC</v>
          </cell>
          <cell r="CF69">
            <v>813</v>
          </cell>
          <cell r="CG69">
            <v>45394</v>
          </cell>
          <cell r="CH69">
            <v>5940016</v>
          </cell>
          <cell r="CI69" t="str">
            <v>ADICION Y PRORROGA</v>
          </cell>
          <cell r="CJ69">
            <v>45394</v>
          </cell>
          <cell r="CK69">
            <v>14</v>
          </cell>
          <cell r="CM69">
            <v>184512279</v>
          </cell>
          <cell r="CS69" t="str">
            <v>ADICION 2</v>
          </cell>
          <cell r="CT69">
            <v>45398</v>
          </cell>
          <cell r="CU69">
            <v>0</v>
          </cell>
          <cell r="CW69">
            <v>5940016</v>
          </cell>
          <cell r="CX69">
            <v>45412</v>
          </cell>
          <cell r="CY69">
            <v>571356885</v>
          </cell>
        </row>
        <row r="70">
          <cell r="A70" t="str">
            <v>0068-2024</v>
          </cell>
          <cell r="B70" t="str">
            <v>17 17. Contrato de Prestación de Servicios</v>
          </cell>
          <cell r="C70" t="str">
            <v>CC</v>
          </cell>
          <cell r="D70">
            <v>1030671006</v>
          </cell>
          <cell r="F70">
            <v>2</v>
          </cell>
          <cell r="G70">
            <v>9</v>
          </cell>
          <cell r="H70" t="str">
            <v>KEVIN JOHAN VALENCIA BARRETO</v>
          </cell>
          <cell r="I70" t="str">
            <v>KR 77P BIS 53A 03 SUR</v>
          </cell>
          <cell r="J70" t="str">
            <v>kevinvalenciaderecho10@hotmail.com</v>
          </cell>
          <cell r="M70" t="str">
            <v>CO1.PCCNTR.5859596</v>
          </cell>
          <cell r="N70" t="str">
            <v>CPT-070-2024</v>
          </cell>
          <cell r="O70" t="str">
            <v>https://community.secop.gov.co/Public/Tendering/OpportunityDetail/Index?noticeUID=CO1.NTC.5556992&amp;isFromPublicArea=True&amp;isModal=False</v>
          </cell>
          <cell r="P70" t="str">
            <v>APOYO A LA GESTIÓN PROFESIONAL</v>
          </cell>
          <cell r="Q70" t="str">
            <v>EDUCACIÓN MEDIA (HASTA GRADO ONCE APROBADO)</v>
          </cell>
          <cell r="R70" t="str">
            <v>MASCULINO</v>
          </cell>
          <cell r="T70" t="str">
            <v>CONTRATO DE PRESTACION DE SERVICIOS</v>
          </cell>
          <cell r="U70">
            <v>45323</v>
          </cell>
          <cell r="V70">
            <v>45323</v>
          </cell>
          <cell r="W70">
            <v>45412</v>
          </cell>
          <cell r="X70" t="str">
            <v>MIGUEL ANTONIO CAPADOR SANCHEZ</v>
          </cell>
          <cell r="Y70" t="str">
            <v>JEFE OFICINA CONTROL DISCIPLINARIO INTERNO</v>
          </cell>
          <cell r="Z70">
            <v>19497711</v>
          </cell>
          <cell r="AA70">
            <v>0</v>
          </cell>
          <cell r="AB70">
            <v>0</v>
          </cell>
          <cell r="AC70" t="str">
            <v>SG-22 Proveer, de manera autónoma e independiente, sus servicios de apoyo para el acompañamiento a la Oficina de Control Disciplinario Interno, en actividades de carácter administrativo.</v>
          </cell>
          <cell r="AD70">
            <v>0</v>
          </cell>
          <cell r="AE70">
            <v>3</v>
          </cell>
          <cell r="AF70">
            <v>90</v>
          </cell>
          <cell r="AG70">
            <v>9900000</v>
          </cell>
          <cell r="AH70">
            <v>3300000</v>
          </cell>
          <cell r="AI70" t="str">
            <v>1. Recolectar, actualizar y procesar la información que se produce en el trámite de los procesos que se adelantan en la Oficina de Control Disciplinario Interno. 2. Digitar toda clase de documentos, actas e informes periódicos que le sean solicitados y asignados en procura del cumplimiento de los objetivos de la dependencia. 3. Apoyar en la proyección, trámite y remisión de memorandos, oficios y demás comunicaciones relacionados con los asuntos que deba atender la Oficina de Control Disciplinario Interno, de manera oportuna. 4. Realizar el proceso de organización de las unidades documentales y archivo de los documentos producidos en atención al proceso de gestión documental, según los lineamientos de archivo establecidos en Canal Capital 5. Apoyar en el registro de datos en los sistemas informáticos utilizados por la dependencia y por el Distrito, con el propósito de mantener actualizada la información generada por la Oficina de Control Disciplinario Interno. 6. Mantener bajo reserva la información a la que tenga acceso en virtud del cumplimiento del objeto contractual. 7. Preparar y elaborar los informes que le sean solicitados en el marco de la ejecución del objeto contractual 8. Efectuar el apoyo a la supervisión de los contratos a cargo de la Oficina de Control Interno Disciplinario. 9. Apoyo en el manejo y seguimiento de sistemas creados por el Distrito capital, para la Oficina de Control Disciplinario Interno. 10. Apoyo en la sustanciación e impulso de los procesos Disciplinarios que requiera la Oficina. 11. Apoyo en el manejo y seguimiento de sistemas creados por el Distrito capital, para las Oficinas
de Control Disciplinario
12. Realizar las demás actividades que resulten necesarias y esenciales para el cumplimiento del
objeto contractual.</v>
          </cell>
          <cell r="AJ70" t="str">
            <v>DIRECTA</v>
          </cell>
          <cell r="AK70" t="str">
            <v xml:space="preserve">NO REQUIERE </v>
          </cell>
          <cell r="AL70" t="str">
            <v>NO</v>
          </cell>
          <cell r="AM70" t="str">
            <v>SECRETARIA GENERAL</v>
          </cell>
          <cell r="AN70" t="str">
            <v>EDWIN SÁNCHEZ PORRAS</v>
          </cell>
          <cell r="AO70" t="str">
            <v xml:space="preserve">586 / </v>
          </cell>
          <cell r="AP70" t="str">
            <v xml:space="preserve">42450208 / </v>
          </cell>
          <cell r="AQ70" t="str">
            <v xml:space="preserve">Servicios prestados a las empresas
y servicios de producción / </v>
          </cell>
          <cell r="AR70" t="str">
            <v xml:space="preserve">580 / </v>
          </cell>
          <cell r="AS70">
            <v>586</v>
          </cell>
          <cell r="AT70">
            <v>42450208</v>
          </cell>
          <cell r="AU70" t="str">
            <v>Servicios prestados a las empresas
y servicios de producción</v>
          </cell>
          <cell r="AV70" t="str">
            <v xml:space="preserve"> </v>
          </cell>
          <cell r="AW70">
            <v>580</v>
          </cell>
          <cell r="AX70">
            <v>45323</v>
          </cell>
          <cell r="AY70">
            <v>9900000</v>
          </cell>
          <cell r="BB70" t="e">
            <v>#N/A</v>
          </cell>
          <cell r="BC70" t="str">
            <v xml:space="preserve"> </v>
          </cell>
          <cell r="CX70">
            <v>45412</v>
          </cell>
          <cell r="CY70">
            <v>9900000</v>
          </cell>
        </row>
        <row r="71">
          <cell r="A71" t="str">
            <v>0069-2024</v>
          </cell>
          <cell r="B71" t="str">
            <v>17 17. Contrato de Prestación de Servicios</v>
          </cell>
          <cell r="C71" t="str">
            <v>CC</v>
          </cell>
          <cell r="D71">
            <v>80156033</v>
          </cell>
          <cell r="F71">
            <v>4</v>
          </cell>
          <cell r="G71">
            <v>7</v>
          </cell>
          <cell r="H71" t="str">
            <v>JAVIER ROLANDO DELGADO FLORES</v>
          </cell>
          <cell r="I71" t="str">
            <v>CL 57G SUR 70 19</v>
          </cell>
          <cell r="J71" t="str">
            <v>delgadof.javier@gmail.com</v>
          </cell>
          <cell r="M71" t="str">
            <v>CO1.PCCNTR.5859003</v>
          </cell>
          <cell r="N71" t="str">
            <v>CPT-071-2024</v>
          </cell>
          <cell r="O71" t="str">
            <v>https://community.secop.gov.co/Public/Tendering/OpportunityDetail/Index?noticeUID=CO1.NTC.5556586&amp;isFromPublicArea=True&amp;isModal=False</v>
          </cell>
          <cell r="P71" t="str">
            <v>PROFESIONAL</v>
          </cell>
          <cell r="Q71" t="str">
            <v>UNIVERSITARIO</v>
          </cell>
          <cell r="R71" t="str">
            <v>MASCULINO</v>
          </cell>
          <cell r="T71" t="str">
            <v>CONTRATO DE PRESTACION DE SERVICIOS</v>
          </cell>
          <cell r="U71">
            <v>45322</v>
          </cell>
          <cell r="V71">
            <v>45323</v>
          </cell>
          <cell r="W71">
            <v>45412</v>
          </cell>
          <cell r="X71" t="str">
            <v>ANDREA PAOLA SANCHEZ GARCIA</v>
          </cell>
          <cell r="Y71" t="str">
            <v>SECRETARIA GENERAL</v>
          </cell>
          <cell r="Z71">
            <v>1082897124</v>
          </cell>
          <cell r="AA71">
            <v>3</v>
          </cell>
          <cell r="AB71">
            <v>8</v>
          </cell>
          <cell r="AC71" t="str">
            <v>PE-8 Proveer, de manera autónoma e independiente, los servicios jurídicos especializados requeridos para las actividades del área de Proyectos Estratégicos o como llegare a denominarse, así como para los demás asuntos legales relacionados con la Secretaría General de Canal Capital.</v>
          </cell>
          <cell r="AD71">
            <v>0</v>
          </cell>
          <cell r="AE71">
            <v>3</v>
          </cell>
          <cell r="AF71">
            <v>90</v>
          </cell>
          <cell r="AG71">
            <v>30878820</v>
          </cell>
          <cell r="AH71">
            <v>10292940</v>
          </cell>
          <cell r="AI71" t="str">
            <v>1. Apoyar la estructuración de análisis del sector, inteligencias de mercado y demás herramientas del mercado, en el marco de la planeación contractual. 2. Proyectar y apoyar la revisión de todos los documentos jurídicos necesarios para adelantar los procesos de contratación de Canal Capital, en todas las modalidades de selección contempladas en el Manual de Contratación. 3. Revisar la documentación soporte para la estructuración de contratos con personas naturales y jurídicas, guardando coherencia con lo dispuesto en el Manual de Contratación de la entidad. 4. Realizar la publicación de los procesos contractuales en las diferentes modalidades de selección dispuestas por el Manual de Contratación de Canal Capital, mediante la plataforma de SECOP II. 5. Hacer parte de comités evaluadores para la verificación y calificación de las propuestas presentadas dentro de los procesos de selección que adelante Canal Capital. 6. Verificar que las garantías contractuales estén acordes a lo solicitado en los contratos proyectados y remitir las pólizas que amparan los contratos a su cargo, a la profesional especializada grado 2 área Jurídica, para aprobación en la plataforma SECOP II. 7. Revisar y analizar los contratos interadministrativos suscritos o por suscribir, por Canal Capital. 8. Realizar las modificaciones (prórrogas, adiciones, aclaraciones), así como adelantar las gestiones para la suscripción de actas de liquidación y cierres contractuales que se requieran. 9. Absolver consultas de información y responder peticiones y solicitudes de información o de acompañamiento dentro de las competencias de la entidad, que formulen los particulares y/o las autoridades en general, ante la Secretaría General y el Área Jurídica. 10. Proyectar, analizar y revisar los actos administrativos que se expidan con ocasión de la actividad de Canal Capital, así como proyectar la respuesta a los recursos interpuestos contra los actos administrativos proferidos por la entidad. 11. Actualizar a diario el software de gestión contractual del ERP de Canal Capital. 12. Realizar las demás actividades que resulten necesarias y esenciales para el cumplimiento del objeto contractual.</v>
          </cell>
          <cell r="AJ71" t="str">
            <v>DIRECTA</v>
          </cell>
          <cell r="AK71" t="str">
            <v xml:space="preserve">NO REQUIERE </v>
          </cell>
          <cell r="AL71" t="str">
            <v>NO</v>
          </cell>
          <cell r="AM71" t="str">
            <v>GERENTE GENERAL</v>
          </cell>
          <cell r="AN71" t="str">
            <v>LEIDY JULIETH CARRANZA SUAREZ</v>
          </cell>
          <cell r="AO71" t="str">
            <v xml:space="preserve">512 / </v>
          </cell>
          <cell r="AP71" t="str">
            <v xml:space="preserve">42450208 / </v>
          </cell>
          <cell r="AQ71" t="str">
            <v xml:space="preserve">Servicios prestados a las empresas
y servicios de producción / </v>
          </cell>
          <cell r="AR71" t="str">
            <v xml:space="preserve">569 / </v>
          </cell>
          <cell r="AS71">
            <v>512</v>
          </cell>
          <cell r="AT71">
            <v>42450208</v>
          </cell>
          <cell r="AU71" t="str">
            <v>Servicios prestados a las empresas
y servicios de producción</v>
          </cell>
          <cell r="AV71" t="str">
            <v xml:space="preserve"> </v>
          </cell>
          <cell r="AW71">
            <v>569</v>
          </cell>
          <cell r="AX71">
            <v>45323</v>
          </cell>
          <cell r="AY71">
            <v>30878820</v>
          </cell>
          <cell r="BB71" t="e">
            <v>#N/A</v>
          </cell>
          <cell r="BC71" t="str">
            <v xml:space="preserve"> </v>
          </cell>
          <cell r="CX71">
            <v>45412</v>
          </cell>
          <cell r="CY71">
            <v>30878820</v>
          </cell>
        </row>
        <row r="72">
          <cell r="A72" t="str">
            <v>0070-2024</v>
          </cell>
          <cell r="B72" t="str">
            <v>17 17. Contrato de Prestación de Servicios</v>
          </cell>
          <cell r="C72" t="str">
            <v>NIT</v>
          </cell>
          <cell r="D72">
            <v>900470772</v>
          </cell>
          <cell r="F72">
            <v>8</v>
          </cell>
          <cell r="G72">
            <v>3</v>
          </cell>
          <cell r="H72" t="str">
            <v>TRANSPORTES CSC S.A.S - EN REORGANIZACION</v>
          </cell>
          <cell r="I72" t="str">
            <v>CL 66 B 70 D 34</v>
          </cell>
          <cell r="J72" t="str">
            <v>gerencia@transportescsc.com</v>
          </cell>
          <cell r="K72" t="str">
            <v>CARLOS AUGUSTO ROMERO FALLA</v>
          </cell>
          <cell r="L72">
            <v>79047744</v>
          </cell>
          <cell r="M72" t="str">
            <v>CO1.PCCNTR.5860316</v>
          </cell>
          <cell r="N72" t="str">
            <v>CPT-072-2024</v>
          </cell>
          <cell r="O72" t="str">
            <v>https://community.secop.gov.co/Public/Tendering/OpportunityDetail/Index?noticeUID=CO1.NTC.5553071&amp;isFromPublicArea=True&amp;isModal=False</v>
          </cell>
          <cell r="P72" t="str">
            <v>N/A</v>
          </cell>
          <cell r="Q72" t="str">
            <v>N/A</v>
          </cell>
          <cell r="R72" t="str">
            <v>PERSONA JURIDICA</v>
          </cell>
          <cell r="T72" t="str">
            <v>CONTRATO DE PRESTACION DE SERVICIOS</v>
          </cell>
          <cell r="U72">
            <v>45323</v>
          </cell>
          <cell r="V72">
            <v>45324</v>
          </cell>
          <cell r="W72">
            <v>45413</v>
          </cell>
          <cell r="X72" t="str">
            <v>ANGELICA MARIA GARZON MUÑOZ</v>
          </cell>
          <cell r="Y72" t="str">
            <v>PROFESIONAL ESPECIALIZADO DE PRODUCCIÓN GRADO 2</v>
          </cell>
          <cell r="Z72">
            <v>52827674</v>
          </cell>
          <cell r="AA72">
            <v>3</v>
          </cell>
          <cell r="AB72">
            <v>8</v>
          </cell>
          <cell r="AC72" t="str">
            <v>DO-88 DO-89 Prestar el servicio público de transporte terrestre automotor especial para los traslados de equipos y personal en el perímetro de Bogotá DC y otros destinos, para el cumplimiento de las actividades de Canal Capital, incluyendo los proyectos del Plan de inversión de 2024 del Fondo Único de Tecnologías de la Información y las Comunicaciones (FUTIC).</v>
          </cell>
          <cell r="AD72">
            <v>0</v>
          </cell>
          <cell r="AE72">
            <v>3</v>
          </cell>
          <cell r="AF72">
            <v>90</v>
          </cell>
          <cell r="AG72">
            <v>156000000</v>
          </cell>
          <cell r="AH72" t="str">
            <v>N/A</v>
          </cell>
          <cell r="AI72" t="str">
            <v>1. Prestar los servicios en lo que comprende Bogotá, Bogotá Región, que incluye la Ciudad de Bogotá urbana y rural y los municipios (en sus cascos urbanos y veredas) Sumapaz, Bojacá, Cajicá, Chía, Cota, Facatativá, Funza, La Calera, Madrid, Mosquera, Sibaté, Soacha, Sopó, Tabio, Tenjo, Tocancipá y Zipaquirá. Es decir, los valores a estos municipios deben estar incluidos en la oferta y no generarán ningún sobre costo para CAPITAL. 2. Prestar los servicios requeridos a demanda para el territorio nacional. 3. Contar con una flota fija mínimo de 5 minivans de 6 pasajeros y 2 camionetas 4x2 para servicio fijo mensual. 4. Contar con disponibilidad vehicular para servicios adicionales a demanda, con un tiempo de respuesta no mayor a las 6 horas. 5. Prestar el servicio público de transporte terrestre automotor especial garantizando el cubrimiento de los siguientes costos vehículos con conductor, combustible, peajes para traslados a Bogotá-Región, el mantenimiento preventivo y correctivo, el aseo, los insumos y demás requerimientos necesarios para el correcto funcionamiento de los vehículos y la seguridad de sus ocupantes. 6. Garantizar la prestación del servicio de forma permanente todos los días de la semana independientemente de las restricciones de pico y placa o, cuando por necesidad del servicio se requiera. 7. Todos los vehículos deberán contar con kit de carreteras y maletín de primeros auxilios y cumplir con los criterios establecidos en la normatividad vigente. 8. Presentar a la firma de acta de inicio Hoja de vida de conductores y ejecutivo de cuenta. 9. Garantizar el pago oportuno de sueldos o salarios y parafiscales del personal que preste los servicios de conducción conforme a la Ley. 10. Realizar capacitación previa al inicio de la operación y/o prestación del servicio a todos los conductores sobre el diligenciamiento de las planillas de los
servicios de transporte, la cual debe ser evidenciada con planilla de asistencia y registro fotográfico de la misma. 11. Garantizar que los conductores estén debidamente presentados e identificados con el
respectivo carnet de la empresa prestadora del servicio 12. Garantizar la comunicación permanente
entre los conductores y Canal durante toda la prestación del servicio, para lo cual deberá disponer de un
dispositivo de comunicación móvil por cada vehículo/conductor. 13. Todo daño a vehículos generado por
parte de terceros ajenos a CAPITAL será responsabilidad del futuro contratista. 14. Asumir las sanciones,
multas y/o comparendos que la autoridad competente le llegara a imponer durante todo el plazo de la
ejecución del contrato. El contratista será el único responsable de las sanciones, multas y comparendos
que la autoridad le llegará a imponer durante la prestación de servicio de transporte. 15. Verificar y
garantizar que los conductores que presten el servicio al CANAL no tengan comparendos o presenten
incumplimiento de acuerdo de pago de comparendos con la Secretaría de Movilidad de Bogotá u otros
entes similares. 16. Garantizar la comunicación constante entre las áreas de logística del futuro
contratista y el Canal con el fin de poder subsanar cualquier inconveniente y/o requerimiento de último
momento que sea necesario. 17. Entregar un celular con línea telefónica y plan de datos activo a
CAPITAL para la comunicación entre los conductores y el área de logística de Capital. 18. En caso de
realizar un reemplazo de conductor, ejecutivo de cuenta y/o vehículo, enviar la documentación de su
reemplazo con 2 días de antelación para su aprobación sin afectar la prestación del servicio. 19. Delegar
un ejecutivo de cuenta con exclusividad, el cual requerirá presencialidad en las instalaciones de CAPITAL,
todos los días hábiles de la semana durante media jornada. Este deberá contar con experiencia
relacionada al cargo y de requerirse por la supervisión de CAPITAL se podrá solicitar su cambio, de no
cumplirse con los requerimientos de ejecución del contrato. 20. Cumplir con las siguientes condiciones
ambientales y de producción sostenible para la prestación del servicio - Presentar un informe sobre las
buenas prácticas corporativas implementadas para reducir el impacto ambiental de los bienes, obras y
servicios derivados de los requerimientos realizados por Capital a través de la oferta suministro
denominados “compras sostenibles”, dicho informe debe relacionar las diversas acciones que la empresa
adelanta en materia de uso eficiente del agua, la energía, gestión de residuos, y fuentes móviles
(vehículos). - Promover buenas prácticas corporativas para reducir el impacto ambiental de los bienes,
obras y servicios requeridos por capital y para reducir al mínimo el uso de recursos a través de la oferta
suministro, para el caso de los servicios de transporte - Cumplir estrictamente con el Código Nacional de
Tránsito Terrestre, Decreto 1737 de 1998, Ley 769 de 2002, Ley 1383 de 2010, Decreto 248 de 2016,
Decreto 348 de 2015 y demás normatividad que adicione, modifique o derogue la anterior normatividad.
- Contar con las pólizas vigentes que amparen todo riesgo de los servicios. - Contar con el Plan de
seguridad vial PESV propio o derivado de la contratación con un tercero. - Contar con registro de
vertimientos en caso tal de que se realicen descargas de tipo industrial al alcantarillado (no aplica para
vertimientos domésticos). - Contar con certificados vigentes de SOAT, revisión tecnomecánica y RUNT
de los vehículos. - Contar con la copia licencia de tránsito de todos los vehículos que presten servicio al canal y presentar la misma cada vez que se preste el servicio de transporte a la entidad. - Contar con la
copia de la licencia de conducción de los carros que prestan operación durante la ejecución del contrato.
- Emitir el certificado de reencauche de las llantas de los vehículos que presten el servicio de transporte
a Capital, solo si los mismos tiene rin 15 o superior, en caso de que el contratista tercerice el servicio
deberá suministrar un certificado firmado por el representante legal en el cual se informe la procedencia
de la flota vehicular y el control que se realiza a los vehículos contratados. - Cada vehículo deberá tener
un conductor responsable asignado previamente, y estos deberán contar con las respectivas afiliaciones
al sistema de seguridad social de acuerdo con la Ley. 21. Cumplir con los acuerdos de niveles de servicios
(ANS) generados para el presente contrato. 22. Mantener los precios ofertados en la propuesta durante
la vigencia del contrato y cumplir con las especificaciones técnicas señaladas en el ANEXO TÉCNICO -
REQUISITOS TÉCNICOS MÍNIMOS EXIGIDOS, el cual hace parte integral del presente contrato. 23.
Brindar oportunamente la información requerida por Canal Capital relacionada con la ejecución del
contrato de transporte y sus vehículos. 24. Realizar las demás actividades que resulten necesarias y
esenciales para el cumplimiento del objeto contractual.</v>
          </cell>
          <cell r="AJ72" t="str">
            <v>DIRECTA</v>
          </cell>
          <cell r="AK72" t="str">
            <v xml:space="preserve">NO REQUIERE </v>
          </cell>
          <cell r="AL72" t="str">
            <v>NO</v>
          </cell>
          <cell r="AM72" t="str">
            <v>DIRECTOR OPERATIVO</v>
          </cell>
          <cell r="AN72" t="str">
            <v>LEIDY JULIETH CARRANZA SUAREZ</v>
          </cell>
          <cell r="AO72" t="str">
            <v>562 / 560</v>
          </cell>
          <cell r="AP72" t="str">
            <v>423011605560000007505 / 42450209</v>
          </cell>
          <cell r="AQ72" t="str">
            <v>7505 - Fortalecimiento de la creación y cocreación de contenidos multiplataforma en ciudadanía, cultura y educación / Servicios para la comunidad, sociales y personales</v>
          </cell>
          <cell r="AR72" t="str">
            <v>576 / 575</v>
          </cell>
          <cell r="AS72">
            <v>562</v>
          </cell>
          <cell r="AT72" t="str">
            <v>423011605560000007505</v>
          </cell>
          <cell r="AU72" t="str">
            <v>7505 - Fortalecimiento de la creación y cocreación de contenidos multiplataforma en ciudadanía, cultura y educación</v>
          </cell>
          <cell r="AV72" t="str">
            <v>7505 FUTIC</v>
          </cell>
          <cell r="AW72">
            <v>576</v>
          </cell>
          <cell r="AX72">
            <v>45323</v>
          </cell>
          <cell r="AY72">
            <v>117000000</v>
          </cell>
          <cell r="AZ72">
            <v>560</v>
          </cell>
          <cell r="BA72">
            <v>42450209</v>
          </cell>
          <cell r="BB72" t="str">
            <v>Servicios para la comunidad, sociales y personales</v>
          </cell>
          <cell r="BC72" t="str">
            <v xml:space="preserve"> </v>
          </cell>
          <cell r="BD72">
            <v>575</v>
          </cell>
          <cell r="BE72">
            <v>45323</v>
          </cell>
          <cell r="BF72">
            <v>39000000</v>
          </cell>
          <cell r="CI72" t="str">
            <v>PRORROGA</v>
          </cell>
          <cell r="CJ72">
            <v>45412</v>
          </cell>
          <cell r="CK72">
            <v>12</v>
          </cell>
          <cell r="CM72">
            <v>0</v>
          </cell>
          <cell r="CX72">
            <v>45425</v>
          </cell>
          <cell r="CY72">
            <v>156000000</v>
          </cell>
        </row>
        <row r="73">
          <cell r="A73" t="str">
            <v>0071-2024</v>
          </cell>
          <cell r="B73" t="str">
            <v>17 17. Contrato de Prestación de Servicios</v>
          </cell>
          <cell r="C73" t="str">
            <v>CC</v>
          </cell>
          <cell r="D73">
            <v>80038219</v>
          </cell>
          <cell r="F73">
            <v>1</v>
          </cell>
          <cell r="G73">
            <v>10</v>
          </cell>
          <cell r="H73" t="str">
            <v>EMIR ANDRES BOHORQUEZ RODRIGUEZ</v>
          </cell>
          <cell r="I73" t="str">
            <v>CARRERA 8 N. 127C-83 APTO 304</v>
          </cell>
          <cell r="J73" t="str">
            <v>mircito14@gmail.com</v>
          </cell>
          <cell r="M73" t="str">
            <v>CO1.PCCNTR.5859982</v>
          </cell>
          <cell r="N73" t="str">
            <v>CPT-073-2024</v>
          </cell>
          <cell r="O73" t="str">
            <v>https://community.secop.gov.co/Public/Tendering/OpportunityDetail/Index?noticeUID=CO1.NTC.5558175&amp;isFromPublicArea=True&amp;isModal=False</v>
          </cell>
          <cell r="P73" t="str">
            <v>PROFESIONAL</v>
          </cell>
          <cell r="Q73" t="str">
            <v>UNIVERSITARIO</v>
          </cell>
          <cell r="R73" t="str">
            <v>MASCULINO</v>
          </cell>
          <cell r="T73" t="str">
            <v>CONTRATO DE PRESTACION DE SERVICIOS</v>
          </cell>
          <cell r="U73">
            <v>45322</v>
          </cell>
          <cell r="V73">
            <v>45323</v>
          </cell>
          <cell r="W73">
            <v>45412</v>
          </cell>
          <cell r="X73" t="str">
            <v>PAULA ANDREA FONSECA ORTIZ</v>
          </cell>
          <cell r="Y73" t="str">
            <v>PROFESIONAL 1 DEL ÁREA DE VENTAS Y MERCADEO</v>
          </cell>
          <cell r="Z73">
            <v>1136884820</v>
          </cell>
          <cell r="AA73">
            <v>0</v>
          </cell>
          <cell r="AB73">
            <v>0</v>
          </cell>
          <cell r="AC73" t="str">
            <v>PE-6 Proveer de manera autónoma e independiente, servicios profesionales, para asesorar y apoyar la gestión, planeación y ejecución de servicios de medios ATL asociados al proyecto de venta de bienes y servicios que oferta Canal Capital.</v>
          </cell>
          <cell r="AD73">
            <v>0</v>
          </cell>
          <cell r="AE73">
            <v>3</v>
          </cell>
          <cell r="AF73">
            <v>90</v>
          </cell>
          <cell r="AG73">
            <v>28913556</v>
          </cell>
          <cell r="AH73">
            <v>9637852</v>
          </cell>
          <cell r="AI73" t="str">
            <v xml:space="preserve">1. Analizar y responder las solicitudes de cotizaciones recibidas, conforme a las especificaciones técnicas y atendiendo todas las necesidades requeridas, con el fin de adelantar procesos de cotización y/o estudios de mercado para la entrega final de la propuesta. 2. Apoyar los procesos contractuales que se requieran para la suscripción de los contratos o convenios interadministrativos con entidades que requieran servicios ATL, pauta y/o emisión. 3. Mantener interlocución con los clientes para atender, acompañar y hacer seguimiento a sus solicitudes de servicios ATL, estrategias de divulgación y pauta recibidas que se ejecuten de manera directa con los medios o a través de agencias de medios. 4. Recopilar, diligenciar y/o corroborar la información y documentación que permitan la elaboración de informes parciales y finales al cliente, que contengan los soportes de ejecución de las campañas solicitadas por los clientes, hasta la facturación del servicio. 5. Apoyar los procesos contractuales que sean necesarios con los diferentes medios de comunicación requeridos para el cumplimiento de los contratos interadministrativos que se tengan o se suscriban por parte de Capital. 6. Atender las necesidades del Canal o del área de Proyectos Estratégicos en los planes misionales para los que sea requerido, con la estructuración de planes de medios y/o estrategias ATL, y/o investigando y analizando información de medios ATL. 7. Hacer seguimiento de la oferta de tarifas de los diferentes medios convencionales y alternativos verificando la actualización de tarifas, nuevos servicios, y demás información para su ofrecimiento a los clientes del Canal. 8. Gestionar y negociar valores, volumen y/o porcentajes de descuentos a través de la suscripción de cartas de incentivos con los diferentes medios de comunicación que se requieran para atender las necesidades ATL del canal y de sus clientes, estableciendo plazos o periodos de cobro. 9. Proyectar los documentos que correspondan para adelantar la facturación de cobro de acuerdo con las cartas de incentivos negociadas y firmadas, como retorno de la inversión a los medios de comunicación. 10. Apoyar y participar en el desarrollo y la ejecución de los indicadores y metas establecidas de proyectos estratégicos asignados. 11. Realizar las demás actividades que resulten necesarias y esenciales para el cumplimiento del
objeto contractual
</v>
          </cell>
          <cell r="AJ73" t="str">
            <v>DIRECTA</v>
          </cell>
          <cell r="AK73" t="str">
            <v xml:space="preserve">NO REQUIERE </v>
          </cell>
          <cell r="AL73" t="str">
            <v>NO</v>
          </cell>
          <cell r="AM73" t="str">
            <v>GERENTE GENERAL</v>
          </cell>
          <cell r="AN73" t="str">
            <v>EDWIN SÁNCHEZ PORRAS</v>
          </cell>
          <cell r="AO73" t="str">
            <v xml:space="preserve">510 / </v>
          </cell>
          <cell r="AP73" t="str">
            <v xml:space="preserve">42450208 / </v>
          </cell>
          <cell r="AQ73" t="str">
            <v xml:space="preserve">Servicios prestados a las empresas
y servicios de producción / </v>
          </cell>
          <cell r="AR73" t="str">
            <v xml:space="preserve">566 / </v>
          </cell>
          <cell r="AS73">
            <v>510</v>
          </cell>
          <cell r="AT73">
            <v>42450208</v>
          </cell>
          <cell r="AU73" t="str">
            <v>Servicios prestados a las empresas
y servicios de producción</v>
          </cell>
          <cell r="AV73" t="str">
            <v xml:space="preserve"> </v>
          </cell>
          <cell r="AW73">
            <v>566</v>
          </cell>
          <cell r="AX73">
            <v>45323</v>
          </cell>
          <cell r="AY73">
            <v>28913556</v>
          </cell>
          <cell r="BB73" t="e">
            <v>#N/A</v>
          </cell>
          <cell r="BC73" t="str">
            <v xml:space="preserve"> </v>
          </cell>
          <cell r="CX73">
            <v>45412</v>
          </cell>
          <cell r="CY73">
            <v>28913556</v>
          </cell>
        </row>
        <row r="74">
          <cell r="A74" t="str">
            <v>0072-2024</v>
          </cell>
          <cell r="B74" t="str">
            <v>17 17. Contrato de Prestación de Servicios</v>
          </cell>
          <cell r="C74" t="str">
            <v>CC</v>
          </cell>
          <cell r="D74">
            <v>1003530889</v>
          </cell>
          <cell r="F74">
            <v>6</v>
          </cell>
          <cell r="G74">
            <v>5</v>
          </cell>
          <cell r="H74" t="str">
            <v>MONICA CRUZ SANCHEZ</v>
          </cell>
          <cell r="I74" t="str">
            <v>VDA PANAMÁ MCP ANAPOIMA</v>
          </cell>
          <cell r="J74" t="str">
            <v>cruzsanchezmonica26@gmail.com</v>
          </cell>
          <cell r="M74" t="str">
            <v>CO1.PCCNTR.5860796</v>
          </cell>
          <cell r="N74" t="str">
            <v>CPT-074-2024</v>
          </cell>
          <cell r="O74" t="str">
            <v>https://community.secop.gov.co/Public/Tendering/OpportunityDetail/Index?noticeUID=CO1.NTC.5559246&amp;isFromPublicArea=True&amp;isModal=False</v>
          </cell>
          <cell r="P74" t="str">
            <v>APOYO A LA GESTIÓN PROFESIONAL</v>
          </cell>
          <cell r="Q74" t="str">
            <v>EDUCACIÓN MEDIA (HASTA GRADO ONCE APROBADO)</v>
          </cell>
          <cell r="R74" t="str">
            <v>FEMENINO</v>
          </cell>
          <cell r="T74" t="str">
            <v>CONTRATO DE PRESTACION DE SERVICIOS</v>
          </cell>
          <cell r="U74">
            <v>45323</v>
          </cell>
          <cell r="V74">
            <v>45323</v>
          </cell>
          <cell r="W74">
            <v>45397</v>
          </cell>
          <cell r="X74" t="str">
            <v>LUIS CARLOS URRUTIA PARRA</v>
          </cell>
          <cell r="Y74" t="str">
            <v>PROFESIONAL ESPECIALIZADO GRADO 03 DE PROGRAMACIÓN</v>
          </cell>
          <cell r="Z74">
            <v>79555310</v>
          </cell>
          <cell r="AA74">
            <v>8</v>
          </cell>
          <cell r="AB74">
            <v>3</v>
          </cell>
          <cell r="AC74" t="str">
            <v>DO-80 Proveer, de manera autónoma e independiente, sus servicios para apoyar
las actividades de generación del playlist de eureka.
ALCANCE DEL OBJETO: Cuando aplique o N/A</v>
          </cell>
          <cell r="AD74">
            <v>15</v>
          </cell>
          <cell r="AE74">
            <v>2</v>
          </cell>
          <cell r="AF74">
            <v>75</v>
          </cell>
          <cell r="AG74">
            <v>6355028</v>
          </cell>
          <cell r="AH74">
            <v>2647930</v>
          </cell>
          <cell r="AI74" t="str">
            <v>1. Realizar la continuidad diaria o playlist del canal eureka a partir de la parrilla de programación y el cuadro de control de calidad, y ante la eventualidad de que resulte necesario, adelantar esta misma labor para el canal Capital. 2. Establecer los tiempos definitivos y número de cortes de los programas de eureka e informarlos para realizar la continuidad. 3. Mantener comunicación permanente con la persona encargada de proyectar la programación de eureka. 4. Informar oportunamente al área de Tráfico sobre cualquier novedad relacionada con los contenidos a emitir. 5. Hacer seguimiento semanal al inventario de los programas que se emiten en el canal e informar al supervisor del contrato cualquier novedad relacionada. 6. Informar oportunamente que se ha realizado la última emisión posible de los contenidos de adquisición. 7. Ingresar en la continuidad diaria, si es del caso, la pauta entregada por el área de Ventas y Mercadeo y verificar que se emita lo previsto en la orden. 8. Ingresar en la continuidad diaria las autopromociones del canal y, si es del caso, los mensajes institucionales y códigos cívicos, para que la emisión se dé de acuerdo con lo planeado y en cumplimiento con los términos fijados por la ley y los reglamentos. 9. Realizar las demás actividades que resulten necesarias y esenciales para el cumplimiento del objeto contractual.</v>
          </cell>
          <cell r="AJ74" t="str">
            <v>DIRECTA</v>
          </cell>
          <cell r="AK74" t="str">
            <v xml:space="preserve">NO REQUIERE </v>
          </cell>
          <cell r="AL74" t="str">
            <v>NO</v>
          </cell>
          <cell r="AM74" t="str">
            <v>DIRECTOR OPERATIVO</v>
          </cell>
          <cell r="AN74" t="str">
            <v>CAMILO ANDRES PORRAS GALINDO</v>
          </cell>
          <cell r="AO74" t="str">
            <v xml:space="preserve">558 / </v>
          </cell>
          <cell r="AP74" t="str">
            <v xml:space="preserve">42450209 / </v>
          </cell>
          <cell r="AQ74" t="str">
            <v xml:space="preserve">Servicios para la comunidad, sociales y personales / </v>
          </cell>
          <cell r="AR74" t="str">
            <v xml:space="preserve">577 / </v>
          </cell>
          <cell r="AS74">
            <v>558</v>
          </cell>
          <cell r="AT74">
            <v>42450209</v>
          </cell>
          <cell r="AU74" t="str">
            <v>Servicios para la comunidad, sociales y personales</v>
          </cell>
          <cell r="AV74" t="str">
            <v xml:space="preserve"> </v>
          </cell>
          <cell r="AW74">
            <v>577</v>
          </cell>
          <cell r="AX74">
            <v>45323</v>
          </cell>
          <cell r="AY74">
            <v>6355028</v>
          </cell>
          <cell r="BB74" t="e">
            <v>#N/A</v>
          </cell>
          <cell r="BC74" t="str">
            <v xml:space="preserve"> </v>
          </cell>
          <cell r="CX74">
            <v>45397</v>
          </cell>
          <cell r="CY74">
            <v>6355028</v>
          </cell>
        </row>
        <row r="75">
          <cell r="A75" t="str">
            <v>0073-2024</v>
          </cell>
          <cell r="B75" t="str">
            <v>17 17. Contrato de Prestación de Servicios</v>
          </cell>
          <cell r="C75" t="str">
            <v>CC</v>
          </cell>
          <cell r="D75">
            <v>1016100157</v>
          </cell>
          <cell r="F75">
            <v>6</v>
          </cell>
          <cell r="G75">
            <v>5</v>
          </cell>
          <cell r="H75" t="str">
            <v>WILSON ANDRES ZAPATA BERMEO</v>
          </cell>
          <cell r="I75" t="str">
            <v>CL 25 C 85 C 72</v>
          </cell>
          <cell r="J75" t="str">
            <v>andreszapataberm@gmail.com</v>
          </cell>
          <cell r="M75" t="str">
            <v>CO1.PCCNTR.5878512</v>
          </cell>
          <cell r="N75" t="str">
            <v>CPT-088-2024</v>
          </cell>
          <cell r="O75" t="str">
            <v>https://community.secop.gov.co/Public/Tendering/OpportunityDetail/Index?noticeUID=CO1.NTC.5577424&amp;isFromPublicArea=True&amp;isModal=False</v>
          </cell>
          <cell r="P75" t="str">
            <v>PROFESIONAL</v>
          </cell>
          <cell r="Q75" t="str">
            <v>UNIVERSITARIO</v>
          </cell>
          <cell r="R75" t="str">
            <v>MASCULINO</v>
          </cell>
          <cell r="T75" t="str">
            <v>CONTRATO DE PRESTACION DE SERVICIOS</v>
          </cell>
          <cell r="U75">
            <v>45324</v>
          </cell>
          <cell r="V75">
            <v>45327</v>
          </cell>
          <cell r="W75">
            <v>45416</v>
          </cell>
          <cell r="X75" t="str">
            <v>ALBA JANETTE GOMEZ ARIAS</v>
          </cell>
          <cell r="Y75" t="str">
            <v>PROFESIONAL ESPECIALIZADA DE PRODUCCIÓN GRADO 3</v>
          </cell>
          <cell r="Z75">
            <v>51904355</v>
          </cell>
          <cell r="AA75">
            <v>5</v>
          </cell>
          <cell r="AB75">
            <v>6</v>
          </cell>
          <cell r="AC75" t="str">
            <v>DO-107 DO-123 Proveer, de manera autónoma e independiente, los servicios profesionales requeridos para la realización de contenido periodístico para el Proyecto periodístico convergente de Canal Capital, incluyendo los proyectos del Plan de inversión de 2024 del Fondo Único de Tecnologías de la Información y las Comunicaciones (FUTIC).</v>
          </cell>
          <cell r="AD75">
            <v>0</v>
          </cell>
          <cell r="AE75">
            <v>3</v>
          </cell>
          <cell r="AF75">
            <v>90</v>
          </cell>
          <cell r="AG75">
            <v>17130960</v>
          </cell>
          <cell r="AH75">
            <v>5710320</v>
          </cell>
          <cell r="AI75" t="str">
            <v>1. Asistir, en virtud del principio de coordinación, a los consejos de redacción determinados por la dirección del proyecto. 2. Proponer en los consejos de redacción diarios, un mínimo de cinco (5) temas por día provenientes de las fuentes designadas, así como, la evolución de los mismos en los consejos determinados para ese fin. 3. Atender las actividades periodísticas y/o de producción conforme al plan de producción y circulación de contenidos diarios. 4. Proponer formatos de producción por cada tema asignado acorde al propósito convergente del proyecto y sus públicos objetivos. 5. Incluir como fuente periodística los datos abiertos ( públicos y privados ) de la Bogotá región, así como, el uso del periodismo de datos como metodología de investigación y producción de la totalidad o parte de los contenidos gestionados. 6. Apoyar y/o ejecutar el proceso de preproducción, producción y postproducción de los contenidos asignados diariamente. 7. Apoyar en la redacción de textos cortos para las introducciones de los contenidos producidos
diariamente en coherencia con las plataformas y públicos objetivos determinados en los comités de
redacción.
8. Atender las recomendaciones del SEO (search engine optimization) de Capital para la escritura de
textos que serán circulados en plataformas digitales.
9. Garantizar preparación e información periodística para realizar contenidos de temas diversos, incluso
si no se relaciona con las fuentes regularmente designadas.
10. Apoyar el diseño y acoger las recomendaciones estéticas y en general de “formato” indicadas por
los realizadores del proyecto, así como, de los líderes editoriales y de estrategia convergente del
mismo.
11. Realizar las actividades propias de presentación de secciones, temas, contenidos u otros especiales
desde el estudio o locaciones indicadas por los líderes de emisión / circulación de los distintos
componentes del proyecto convergente.
12. Atender y acoger las recomendaciones de uso de tecnología para la grabación, postproducción y
circulación de los contenidos diariamente asignados.
13. Realizar las demás actividades que resulten necesarias y esenciales para el cumplimiento del objeto
contractual.</v>
          </cell>
          <cell r="AJ75" t="str">
            <v>DIRECTA</v>
          </cell>
          <cell r="AK75" t="str">
            <v xml:space="preserve">NO REQUIERE </v>
          </cell>
          <cell r="AL75" t="str">
            <v>NO</v>
          </cell>
          <cell r="AM75" t="str">
            <v>DIRECTOR OPERATIVO</v>
          </cell>
          <cell r="AN75" t="str">
            <v>CAMILO ANDRES PORRAS GALINDO</v>
          </cell>
          <cell r="AO75" t="str">
            <v>600 / 593</v>
          </cell>
          <cell r="AP75" t="str">
            <v>423011605560000007505 / 42450209</v>
          </cell>
          <cell r="AQ75" t="str">
            <v>7505 - Fortalecimiento de la creación y cocreación de contenidos multiplataforma en ciudadanía, cultura y educación / Servicios para la comunidad, sociales y personales</v>
          </cell>
          <cell r="AR75" t="str">
            <v>598 / 597</v>
          </cell>
          <cell r="AS75">
            <v>600</v>
          </cell>
          <cell r="AT75" t="str">
            <v>423011605560000007505</v>
          </cell>
          <cell r="AU75" t="str">
            <v>7505 - Fortalecimiento de la creación y cocreación de contenidos multiplataforma en ciudadanía, cultura y educación</v>
          </cell>
          <cell r="AV75" t="str">
            <v>7505 FUTIC</v>
          </cell>
          <cell r="AW75">
            <v>598</v>
          </cell>
          <cell r="AX75">
            <v>45324</v>
          </cell>
          <cell r="AY75">
            <v>15417864</v>
          </cell>
          <cell r="AZ75">
            <v>593</v>
          </cell>
          <cell r="BA75">
            <v>42450209</v>
          </cell>
          <cell r="BB75" t="str">
            <v>Servicios para la comunidad, sociales y personales</v>
          </cell>
          <cell r="BC75" t="str">
            <v xml:space="preserve"> </v>
          </cell>
          <cell r="BD75">
            <v>597</v>
          </cell>
          <cell r="BE75">
            <v>45324</v>
          </cell>
          <cell r="BF75">
            <v>1713096</v>
          </cell>
          <cell r="CX75">
            <v>45416</v>
          </cell>
          <cell r="CY75">
            <v>17130960</v>
          </cell>
        </row>
        <row r="76">
          <cell r="A76" t="str">
            <v>0074-2024</v>
          </cell>
          <cell r="B76" t="str">
            <v>17 17. Contrato de Prestación de Servicios</v>
          </cell>
          <cell r="C76" t="str">
            <v>CC</v>
          </cell>
          <cell r="D76">
            <v>1014189312</v>
          </cell>
          <cell r="F76">
            <v>7</v>
          </cell>
          <cell r="G76">
            <v>4</v>
          </cell>
          <cell r="H76" t="str">
            <v>YULY CAROLINA BUELVAS CASTELLANOS</v>
          </cell>
          <cell r="I76" t="str">
            <v>KR 2 24 24 CA 47 EL PINAR BRR EL HATO II</v>
          </cell>
          <cell r="J76" t="str">
            <v>carito_14@outlook.com</v>
          </cell>
          <cell r="M76" t="str">
            <v>CO1.PCCNTR.5870567</v>
          </cell>
          <cell r="N76" t="str">
            <v>CPT-076-2024</v>
          </cell>
          <cell r="O76" t="str">
            <v>https://community.secop.gov.co/Public/Tendering/OpportunityDetail/Index?noticeUID=CO1.NTC.5569023&amp;isFromPublicArea=True&amp;isModal=False</v>
          </cell>
          <cell r="P76" t="str">
            <v>PROFESIONAL</v>
          </cell>
          <cell r="Q76" t="str">
            <v>UNIVERSITARIO</v>
          </cell>
          <cell r="R76" t="str">
            <v>FEMENINO</v>
          </cell>
          <cell r="T76" t="str">
            <v>CONTRATO DE PRESTACION DE SERVICIOS</v>
          </cell>
          <cell r="U76">
            <v>45324</v>
          </cell>
          <cell r="V76">
            <v>45327</v>
          </cell>
          <cell r="W76">
            <v>45416</v>
          </cell>
          <cell r="X76" t="str">
            <v>ALBA JANETTE GOMEZ ARIAS</v>
          </cell>
          <cell r="Y76" t="str">
            <v>PROFESIONAL ESPECIALIZADA DE PRODUCCIÓN GRADO 3</v>
          </cell>
          <cell r="Z76">
            <v>51904355</v>
          </cell>
          <cell r="AA76">
            <v>5</v>
          </cell>
          <cell r="AB76">
            <v>6</v>
          </cell>
          <cell r="AC76" t="str">
            <v>DO-128 DO-129 Proveer, de manera autónoma e independiente, los servicios profesionales para el seguimiento de la producción de la emisión al aire del Proyecto Periodístico convergente de Canal Capital, incluyendo los proyectos del Plan de inversión de 2024 del Fondo Único de Tecnologías de la Información y las Comunicaciones (FUTIC). ALCANCE DEL OBJETO: N/A</v>
          </cell>
          <cell r="AD76">
            <v>0</v>
          </cell>
          <cell r="AE76">
            <v>3</v>
          </cell>
          <cell r="AF76">
            <v>90</v>
          </cell>
          <cell r="AG76">
            <v>18844056</v>
          </cell>
          <cell r="AH76">
            <v>6281352</v>
          </cell>
          <cell r="AI76" t="str">
            <v>1. Producir al aire los formatos del proyecto periodístico convergente que lo requieran, de acuerdo con los estándares de calidad establecidos en Capital. 2. Asistir a los consejos de redacción del Proyecto Periodístico convergente. 3. Verificar y garantizar que cada emisión cuente con los recursos técnicos y humanos que se requieran. 4. Verificar que todos los elementos gráficos, VTR, enlaces, créditos que se requieran para la emisión estén listos y tengan la calidad requerida. 5. Garantizar que la continuidad de los formatos del proyecto periodístico convergentes esté estructurada, alimentada, montada y cargada en el software definido y alertar sobre posibles errores y/o fallas de las piezas o sus elementos. 6. Verificar con cada una de las salas de edición que los contenidos sean enviadas al servidor con el código respectivo según la continuidad. 7. Apoyar en los procesos de archivo, catalogación, marcación y subida de los entregables del proyecto que se le asignen, para garantizar que se mantengan actualizados de acuerdo al protocolo definido. 8. Asistir a las reuniones necesarias para la correcta ejecución del contrato. 9. Prestar servicios de apoyo a la supervisión en los casos que sea requerido de los contratos suscritos por el área de producción. 10. Realizar las demás actividades que resulten necesarias y esenciales para el cumplimiento del objeto contractual.</v>
          </cell>
          <cell r="AJ76" t="str">
            <v>DIRECTA</v>
          </cell>
          <cell r="AK76" t="str">
            <v xml:space="preserve">NO REQUIERE </v>
          </cell>
          <cell r="AL76" t="str">
            <v>NO</v>
          </cell>
          <cell r="AM76" t="str">
            <v>DIRECTOR OPERATIVO</v>
          </cell>
          <cell r="AN76" t="str">
            <v>LEIDY JULIETH CARRANZA SUAREZ</v>
          </cell>
          <cell r="AO76" t="str">
            <v>604 / 603</v>
          </cell>
          <cell r="AP76" t="str">
            <v>423011605560000007505 / 42450209</v>
          </cell>
          <cell r="AQ76" t="str">
            <v>7505 - Fortalecimiento de la creación y cocreación de contenidos multiplataforma en ciudadanía, cultura y educación / Servicios para la comunidad, sociales y personales</v>
          </cell>
          <cell r="AR76" t="str">
            <v>587 / 586</v>
          </cell>
          <cell r="AS76">
            <v>604</v>
          </cell>
          <cell r="AT76" t="str">
            <v>423011605560000007505</v>
          </cell>
          <cell r="AU76" t="str">
            <v>7505 - Fortalecimiento de la creación y cocreación de contenidos multiplataforma en ciudadanía, cultura y educación</v>
          </cell>
          <cell r="AV76" t="str">
            <v>7505 FUTIC</v>
          </cell>
          <cell r="AW76">
            <v>587</v>
          </cell>
          <cell r="AX76">
            <v>45324</v>
          </cell>
          <cell r="AY76">
            <v>9422028</v>
          </cell>
          <cell r="AZ76">
            <v>603</v>
          </cell>
          <cell r="BA76">
            <v>42450209</v>
          </cell>
          <cell r="BB76" t="str">
            <v>Servicios para la comunidad, sociales y personales</v>
          </cell>
          <cell r="BC76" t="str">
            <v xml:space="preserve"> </v>
          </cell>
          <cell r="BD76">
            <v>586</v>
          </cell>
          <cell r="BE76">
            <v>45324</v>
          </cell>
          <cell r="BF76">
            <v>9422028</v>
          </cell>
          <cell r="CX76">
            <v>45416</v>
          </cell>
          <cell r="CY76">
            <v>18844056</v>
          </cell>
        </row>
        <row r="77">
          <cell r="A77" t="str">
            <v>0075-2024</v>
          </cell>
          <cell r="B77" t="str">
            <v>17 17. Contrato de Prestación de Servicios</v>
          </cell>
          <cell r="C77" t="str">
            <v>CC</v>
          </cell>
          <cell r="D77">
            <v>52367394</v>
          </cell>
          <cell r="F77">
            <v>1</v>
          </cell>
          <cell r="G77">
            <v>10</v>
          </cell>
          <cell r="H77" t="str">
            <v>INGRID TORIJANO NEIRA</v>
          </cell>
          <cell r="I77" t="str">
            <v>CL 52 21 21 AP 202</v>
          </cell>
          <cell r="J77" t="str">
            <v>toringrid@yahoo.com</v>
          </cell>
          <cell r="M77" t="str">
            <v>CO1.PCCNTR.5869897</v>
          </cell>
          <cell r="N77" t="str">
            <v>CPT-077-2024</v>
          </cell>
          <cell r="O77" t="str">
            <v>https://community.secop.gov.co/Public/Tendering/OpportunityDetail/Index?noticeUID=CO1.NTC.5568471&amp;isFromPublicArea=True&amp;isModal=False</v>
          </cell>
          <cell r="P77" t="str">
            <v>PROFESIONAL</v>
          </cell>
          <cell r="Q77" t="str">
            <v>ESPECIALIZACION UNIVERSITARIA</v>
          </cell>
          <cell r="R77" t="str">
            <v>FEMENINO</v>
          </cell>
          <cell r="T77" t="str">
            <v>CONTRATO DE PRESTACION DE SERVICIOS</v>
          </cell>
          <cell r="U77">
            <v>45324</v>
          </cell>
          <cell r="V77">
            <v>45324</v>
          </cell>
          <cell r="W77">
            <v>45413</v>
          </cell>
          <cell r="X77" t="str">
            <v>EDGARDO JOSE PAZ ESPINOSA</v>
          </cell>
          <cell r="Y77" t="str">
            <v>PROFESIONAL ESPECIALIZADO GRADO 03 DE PRENSA Y COMUNICACIONES</v>
          </cell>
          <cell r="Z77">
            <v>73576544</v>
          </cell>
          <cell r="AA77">
            <v>2</v>
          </cell>
          <cell r="AB77">
            <v>9</v>
          </cell>
          <cell r="AC77" t="str">
            <v>COM-6 Proveer, de manera autónoma e independiente, sus servicios de apoyo a la gestión para la planeación y ejecución de las actividades administrativas, asistenciales y operativas del área de Marca y Comunicaciones de Capital Sistema de Comunicación Pública.</v>
          </cell>
          <cell r="AD77">
            <v>0</v>
          </cell>
          <cell r="AE77">
            <v>3</v>
          </cell>
          <cell r="AF77">
            <v>90</v>
          </cell>
          <cell r="AG77">
            <v>10139796</v>
          </cell>
          <cell r="AH77">
            <v>3379932</v>
          </cell>
          <cell r="AI77" t="str">
            <v xml:space="preserve">1. Brindar apoyo a la gestión administrativa de los documentos que requiera el profesional especializado del área de Marca y Comunicaciones. 2. Brindar apoyo, recibir, organizar y archivar la correspondencia del área de Marca y Comunicaciones. 3. Apoyar la proyección de cartas, informes, oficios, memorandos, certificaciones y demás documentos administrativos que genere el área de Marca y Comunicaciones. 4. Apoyar la etapa precontractual de los procesos de contratación que surjan del área de Marca y Comunicaciones. 5. Apoyar el seguimiento a los planes de mejoramiento, Plan Anticorrupción y de Atención al Ciudadano – PAAC y Mapa de Riesgos de Corrupción. 6. Asistir a las reuniones que sean necesarias tanto para acompañar al área de Marca y Comunicaciones como las de carácter de capacitación a nivel administrativo. 7. Apoyar en el seguimiento de la ejecución de los contratos que están a cargo del área de Marca y Comunicaciones. 8. Acompañar en el seguimiento y apoyo administrativo de las alianzas estratégicas a cargo del área de Marca y Comunicaciones. 9. Apoyar al área de Marca y Comunicaciones en el desarrollo de los procesos administrativos para la
adecuada operación del área.
10. Apoyar la etapa de cierre contractual a nivel administrativo de los contratos del área de Marca y
Comunicaciones.
11. Realizar las demás actividades que resulten necesarias y esenciales para el cumplimiento del objeto
contractual.
</v>
          </cell>
          <cell r="AJ77" t="str">
            <v>DIRECTA</v>
          </cell>
          <cell r="AK77" t="str">
            <v xml:space="preserve">NO REQUIERE </v>
          </cell>
          <cell r="AL77" t="str">
            <v>NO</v>
          </cell>
          <cell r="AM77" t="str">
            <v>GERENTE GENERAL</v>
          </cell>
          <cell r="AN77" t="str">
            <v>CAMILO ANDRES PORRAS GALINDO</v>
          </cell>
          <cell r="AO77" t="str">
            <v xml:space="preserve">578 / </v>
          </cell>
          <cell r="AP77" t="str">
            <v xml:space="preserve">42450208 / </v>
          </cell>
          <cell r="AQ77" t="str">
            <v xml:space="preserve">Servicios prestados a las empresas
y servicios de producción / </v>
          </cell>
          <cell r="AR77" t="str">
            <v xml:space="preserve">588 / </v>
          </cell>
          <cell r="AS77">
            <v>578</v>
          </cell>
          <cell r="AT77">
            <v>42450208</v>
          </cell>
          <cell r="AU77" t="str">
            <v>Servicios prestados a las empresas
y servicios de producción</v>
          </cell>
          <cell r="AV77" t="str">
            <v xml:space="preserve"> </v>
          </cell>
          <cell r="AW77">
            <v>588</v>
          </cell>
          <cell r="AX77">
            <v>45324</v>
          </cell>
          <cell r="AY77">
            <v>10139796</v>
          </cell>
          <cell r="BB77" t="e">
            <v>#N/A</v>
          </cell>
          <cell r="BC77" t="str">
            <v xml:space="preserve"> </v>
          </cell>
          <cell r="CX77">
            <v>45413</v>
          </cell>
          <cell r="CY77">
            <v>10139796</v>
          </cell>
        </row>
        <row r="78">
          <cell r="A78" t="str">
            <v>0076-2024</v>
          </cell>
          <cell r="B78" t="str">
            <v>17 17. Contrato de Prestación de Servicios</v>
          </cell>
          <cell r="C78" t="str">
            <v>CC</v>
          </cell>
          <cell r="D78">
            <v>1024562267</v>
          </cell>
          <cell r="F78">
            <v>9</v>
          </cell>
          <cell r="G78">
            <v>2</v>
          </cell>
          <cell r="H78" t="str">
            <v>GUILLERMO ALEXANDER VERA ARIZA</v>
          </cell>
          <cell r="I78" t="str">
            <v>CL 38 SUR 7 C 38</v>
          </cell>
          <cell r="J78" t="str">
            <v>alexander_vera03@hotmail.com</v>
          </cell>
          <cell r="M78" t="str">
            <v>CO1.PCCNTR.5870829</v>
          </cell>
          <cell r="N78" t="str">
            <v>CPT-078-2024</v>
          </cell>
          <cell r="O78" t="str">
            <v>https://community.secop.gov.co/Public/Tendering/OpportunityDetail/Index?noticeUID=CO1.NTC.5569068&amp;isFromPublicArea=True&amp;isModal=False</v>
          </cell>
          <cell r="P78" t="str">
            <v>PROFESIONAL</v>
          </cell>
          <cell r="Q78" t="str">
            <v>UNIVERSITARIO</v>
          </cell>
          <cell r="R78" t="str">
            <v>MASCULINO</v>
          </cell>
          <cell r="T78" t="str">
            <v>CONTRATO DE PRESTACION DE SERVICIOS</v>
          </cell>
          <cell r="U78">
            <v>45324</v>
          </cell>
          <cell r="V78">
            <v>45327</v>
          </cell>
          <cell r="W78">
            <v>45416</v>
          </cell>
          <cell r="X78" t="str">
            <v>ALBA JANETTE GOMEZ ARIAS</v>
          </cell>
          <cell r="Y78" t="str">
            <v>PROFESIONAL ESPECIALIZADA DE PRODUCCIÓN GRADO 3</v>
          </cell>
          <cell r="Z78">
            <v>51904355</v>
          </cell>
          <cell r="AA78">
            <v>5</v>
          </cell>
          <cell r="AB78">
            <v>6</v>
          </cell>
          <cell r="AC78" t="str">
            <v>DO-111 DO-130 Proveer, de manera autónoma e independiente, los servicios profesionales requeridos para la realización de contenido periodístico para el Proyecto periodístico convergente de Canal Capital, incluyendo los proyectos del Plan de inversión de 2024 del Fondo Único de Tecnologías de la Información y las Comunicaciones (FUTIC). ALCANCE DEL OBJETO: N/A</v>
          </cell>
          <cell r="AD78">
            <v>0</v>
          </cell>
          <cell r="AE78">
            <v>3</v>
          </cell>
          <cell r="AF78">
            <v>90</v>
          </cell>
          <cell r="AG78">
            <v>17130960</v>
          </cell>
          <cell r="AH78">
            <v>5710320</v>
          </cell>
          <cell r="AI78" t="str">
            <v>1. Asistir, en virtud del principio de coordinación, a los consejos de redacción determinados por la dirección del proyecto. 2. Proponer en los consejos de redacción diarios, un mínimo de cinco (5) temas por día provenientes de las fuentes designadas, así como, la evolución de los mismos en los consejos determinados para ese fin. 3. Atender las actividades periodísticas y/o de producción conforme al plan de producción y circulación de contenidos diarios. 4. Proponer formatos de producción por cada tema asignado acorde al propósito convergente del proyecto y sus públicos objetivos. 5. Incluir como fuente periodística los datos abiertos (públicos y privados) de la Bogotá región, así como, el uso del periodismo de datos como metodología de investigación y producción de la totalidad o parte de los contenidos gestionados. 6. Apoyar y/o ejecutar el proceso de preproducción, producción y postproducción de los contenidos asignados diariamente. 7. Apoyar en la redacción de textos cortos para las introducciones de los contenidos producidos diariamente en coherencia con las plataformas y públicos objetivos determinados en los comités de redacción. 8. Atender las recomendaciones del SEO (search engine optimization) de Capital para la escritura de textos que serán circulados en plataformas digitales. 9. Garantizar preparación e información periodística para realizar contenidos de temas diversos, incluso si no se relaciona con las fuentes regularmente designadas. 10. Apoyar el diseño y acoger las recomendaciones estéticas y en general de “formato” indicadas por los realizadores del proyecto, así como, de los líderes editoriales y de estrategia convergente del mismo. 11. Realizar las actividades propias de presentación de secciones, temas, contenidos u otros especiales desde el estudio o locaciones indicadas por los líderes de emisión / circulación de los distintos componentes del proyecto convergente. 12. Atender y acoger las recomendaciones de uso de tecnología para la grabación, postproducción y circulación de los contenidos diariamente asignados. 13. Realizar las demás actividades que resulten necesarias y esenciales para el cumplimiento del objeto contractual.</v>
          </cell>
          <cell r="AJ78" t="str">
            <v>DIRECTA</v>
          </cell>
          <cell r="AK78" t="str">
            <v xml:space="preserve">NO REQUIERE </v>
          </cell>
          <cell r="AL78" t="str">
            <v>NO</v>
          </cell>
          <cell r="AM78" t="str">
            <v>DIRECTOR OPERATIVO</v>
          </cell>
          <cell r="AN78" t="str">
            <v>LEIDY JULIETH CARRANZA SUAREZ</v>
          </cell>
          <cell r="AO78" t="str">
            <v>605 / 595</v>
          </cell>
          <cell r="AP78" t="str">
            <v>423011605560000007505 / 42450209</v>
          </cell>
          <cell r="AQ78" t="str">
            <v>7505 - Fortalecimiento de la creación y cocreación de contenidos multiplataforma en ciudadanía, cultura y educación / Servicios para la comunidad, sociales y personales</v>
          </cell>
          <cell r="AR78" t="str">
            <v>590 / 589</v>
          </cell>
          <cell r="AS78">
            <v>605</v>
          </cell>
          <cell r="AT78" t="str">
            <v>423011605560000007505</v>
          </cell>
          <cell r="AU78" t="str">
            <v>7505 - Fortalecimiento de la creación y cocreación de contenidos multiplataforma en ciudadanía, cultura y educación</v>
          </cell>
          <cell r="AV78" t="str">
            <v>7505 FUTIC</v>
          </cell>
          <cell r="AW78">
            <v>590</v>
          </cell>
          <cell r="AX78">
            <v>45324</v>
          </cell>
          <cell r="AY78">
            <v>15417864</v>
          </cell>
          <cell r="AZ78">
            <v>595</v>
          </cell>
          <cell r="BA78">
            <v>42450209</v>
          </cell>
          <cell r="BB78" t="str">
            <v>Servicios para la comunidad, sociales y personales</v>
          </cell>
          <cell r="BC78" t="str">
            <v xml:space="preserve"> </v>
          </cell>
          <cell r="BD78">
            <v>589</v>
          </cell>
          <cell r="BE78">
            <v>45324</v>
          </cell>
          <cell r="BF78">
            <v>1713096</v>
          </cell>
          <cell r="CX78">
            <v>45416</v>
          </cell>
          <cell r="CY78">
            <v>17130960</v>
          </cell>
        </row>
        <row r="79">
          <cell r="A79" t="str">
            <v>0077-2024</v>
          </cell>
          <cell r="B79" t="str">
            <v>17 17. Contrato de Prestación de Servicios</v>
          </cell>
          <cell r="C79" t="str">
            <v>CC</v>
          </cell>
          <cell r="D79">
            <v>1073254882</v>
          </cell>
          <cell r="F79">
            <v>6</v>
          </cell>
          <cell r="G79">
            <v>5</v>
          </cell>
          <cell r="H79" t="str">
            <v>NICOLAS PEÑA JIMENEZ</v>
          </cell>
          <cell r="I79" t="str">
            <v>KR 1 B ESTE 8 A 53</v>
          </cell>
          <cell r="J79" t="str">
            <v>penajimenezn@gmail.com</v>
          </cell>
          <cell r="M79" t="str">
            <v>CO1.PCCNTR.5877193</v>
          </cell>
          <cell r="N79" t="str">
            <v>CPT-084-2024</v>
          </cell>
          <cell r="O79" t="str">
            <v>https://community.secop.gov.co/Public/Tendering/OpportunityDetail/Index?noticeUID=CO1.NTC.5576454&amp;isFromPublicArea=True&amp;isModal=False</v>
          </cell>
          <cell r="P79" t="str">
            <v>PROFESIONAL</v>
          </cell>
          <cell r="Q79" t="str">
            <v>UNIVERSITARIO</v>
          </cell>
          <cell r="R79" t="str">
            <v>MASCULINO</v>
          </cell>
          <cell r="T79" t="str">
            <v>CONTRATO DE PRESTACION DE SERVICIOS</v>
          </cell>
          <cell r="U79">
            <v>45324</v>
          </cell>
          <cell r="V79">
            <v>45327</v>
          </cell>
          <cell r="W79">
            <v>45416</v>
          </cell>
          <cell r="X79" t="str">
            <v>LUIS CARLOS URRUTIA PARRA</v>
          </cell>
          <cell r="Y79" t="str">
            <v>PROFESIONAL ESPECIALIZADO GRADO 03 DE PROGRAMACIÓN</v>
          </cell>
          <cell r="Z79">
            <v>79555310</v>
          </cell>
          <cell r="AA79">
            <v>8</v>
          </cell>
          <cell r="AB79">
            <v>3</v>
          </cell>
          <cell r="AC79" t="str">
            <v>DO-134-135 Proveer, de manera autónoma e independiente, sus servicios para llevar a cabo la construcción, distribución, programación y diseño estratégico de los contenidos digitales en las redes sociales de Canal Capital, incluyendo los proyectos del Plan de inversión 2024 del Fondo Único de Tecnologías de la Información y las Comunicaciones (FUTIC). ALCANCE DEL OBJETO: N/A</v>
          </cell>
          <cell r="AD79">
            <v>0</v>
          </cell>
          <cell r="AE79">
            <v>3</v>
          </cell>
          <cell r="AF79">
            <v>90</v>
          </cell>
          <cell r="AG79">
            <v>14115912</v>
          </cell>
          <cell r="AH79">
            <v>4705304</v>
          </cell>
          <cell r="AI79" t="str">
            <v>1. Realizar y apoyar con la construcción o adaptación del contenido multimedia (texto, video, audio o imagen) que pueda ser difundido a través de los sitios web, cuentas digitales, redes sociales, la señal en televisión de Capital y las plataformas sonoras. 2. Realizar la publicación en las redes sociales y en las cuentas digitales las transmisiones en vivo relacionadas con Capital. 3. Apoyar el manejo operativo de las redes sociales y de las cuentas digitales de Capital. 4. Apoyar el desarrollo de las estrategias digitales planteadas con aliados internos o externos de Capital aplicadas a sus redes sociales. 5. Apoyar e integrar los proyectos especiales de creación de contenido digital de Capital y sus acciones informativas convergentes, bien sea en su construcción estratégica, investigativa o desarrollo práctico. 6. Apoyar, identificar, participar y gestionar oportunidades de cocreación de contenidos con diferentes aliados de Capital y de “AHORA” para fomentar una dinámica colaborativa y multiformato que innove en agendas y formas de narrar las noticias e información que impacta a Bogotá y su región metropolitana. 7. Abstenerse de compartir, prestar, divulgar o transferir de cualquier forma o medio las contraseñas que le han sido entregadas de las redes y plataformas pertenecientes a Capital (la cuenta de usuario del periodista es de uso personal e intransferible, por lo que cualquier consecuencia adversa que derive de su mal uso, generado por descuido, negligencia o dolo, deberá ser asumida personalmente por el contratista al cual le fue otorgado el acceso a las redes y plataformas del Canal). 8. Apoyar la producción de contenidos digitales en video, texto o gráfico para los componentes convergentes del proyecto “AHORA” y los contenidos digitales que demande la producción del mismo. 9. Realizar las demás actividades que resulten necesarias y esenciales para el cumplimiento del objeto contractual.</v>
          </cell>
          <cell r="AJ79" t="str">
            <v>DIRECTA</v>
          </cell>
          <cell r="AK79" t="str">
            <v xml:space="preserve">NO REQUIERE </v>
          </cell>
          <cell r="AL79" t="str">
            <v>NO</v>
          </cell>
          <cell r="AM79" t="str">
            <v>DIRECTOR OPERATIVO</v>
          </cell>
          <cell r="AN79" t="str">
            <v>LEIDY JULIETH CARRANZA SUAREZ</v>
          </cell>
          <cell r="AO79" t="str">
            <v>610 / 611</v>
          </cell>
          <cell r="AP79" t="str">
            <v>423011605560000007505 / 42450209</v>
          </cell>
          <cell r="AQ79" t="str">
            <v>7505 - Fortalecimiento de la creación y cocreación de contenidos multiplataforma en ciudadanía, cultura y educación / Servicios para la comunidad, sociales y personales</v>
          </cell>
          <cell r="AR79" t="str">
            <v>599 / 600</v>
          </cell>
          <cell r="AS79">
            <v>610</v>
          </cell>
          <cell r="AT79" t="str">
            <v>423011605560000007505</v>
          </cell>
          <cell r="AU79" t="str">
            <v>7505 - Fortalecimiento de la creación y cocreación de contenidos multiplataforma en ciudadanía, cultura y educación</v>
          </cell>
          <cell r="AV79" t="str">
            <v>7505 FUTIC</v>
          </cell>
          <cell r="AW79">
            <v>599</v>
          </cell>
          <cell r="AX79">
            <v>45324</v>
          </cell>
          <cell r="AY79">
            <v>12704321</v>
          </cell>
          <cell r="AZ79">
            <v>611</v>
          </cell>
          <cell r="BA79">
            <v>42450209</v>
          </cell>
          <cell r="BB79" t="str">
            <v>Servicios para la comunidad, sociales y personales</v>
          </cell>
          <cell r="BC79" t="str">
            <v xml:space="preserve"> </v>
          </cell>
          <cell r="BD79">
            <v>600</v>
          </cell>
          <cell r="BE79">
            <v>45324</v>
          </cell>
          <cell r="BF79">
            <v>1411591</v>
          </cell>
          <cell r="CX79">
            <v>45416</v>
          </cell>
          <cell r="CY79">
            <v>14115912</v>
          </cell>
        </row>
        <row r="80">
          <cell r="A80" t="str">
            <v>0078-2024</v>
          </cell>
          <cell r="B80" t="str">
            <v>17 17. Contrato de Prestación de Servicios</v>
          </cell>
          <cell r="C80" t="str">
            <v>NIT</v>
          </cell>
          <cell r="D80">
            <v>899999115</v>
          </cell>
          <cell r="F80">
            <v>8</v>
          </cell>
          <cell r="G80">
            <v>3</v>
          </cell>
          <cell r="H80" t="str">
            <v>EMPRESA DE TELECOMUNICACIONES DE BOGOTA ETB SA ESP</v>
          </cell>
          <cell r="I80" t="str">
            <v>CR 8 NO. 20 56</v>
          </cell>
          <cell r="J80" t="str">
            <v>gestioncorrespondencia@etb.com.co</v>
          </cell>
          <cell r="K80" t="str">
            <v xml:space="preserve">SERGIO LEONARDO GOMEZ HERRERA </v>
          </cell>
          <cell r="L80">
            <v>79650097</v>
          </cell>
          <cell r="M80" t="str">
            <v>CO1.PCCNTR.5877228</v>
          </cell>
          <cell r="N80" t="str">
            <v>CPT-087-2024</v>
          </cell>
          <cell r="O80" t="str">
            <v>https://community.secop.gov.co/Public/Tendering/OpportunityDetail/Index?noticeUID=CO1.NTC.5576312&amp;isFromPublicArea=True&amp;isModal=False</v>
          </cell>
          <cell r="P80" t="str">
            <v>N/A</v>
          </cell>
          <cell r="Q80" t="str">
            <v>N/A</v>
          </cell>
          <cell r="R80" t="str">
            <v>PERSONA JURIDICA</v>
          </cell>
          <cell r="T80" t="str">
            <v xml:space="preserve">CONTRATO INTERADMINISTRATIVO </v>
          </cell>
          <cell r="U80">
            <v>45327</v>
          </cell>
          <cell r="V80">
            <v>45331</v>
          </cell>
          <cell r="W80">
            <v>45512</v>
          </cell>
          <cell r="X80" t="str">
            <v>JOSE MIGUEL AYALA DURAN</v>
          </cell>
          <cell r="Y80" t="str">
            <v>PROFESIONAL ESPECIALIZADO GRADO 3 DEL ÁREA TÉCNICA</v>
          </cell>
          <cell r="Z80">
            <v>74186482</v>
          </cell>
          <cell r="AA80">
            <v>4</v>
          </cell>
          <cell r="AB80">
            <v>7</v>
          </cell>
          <cell r="AC80" t="str">
            <v>DO-102 Suministrar dos (2) enlaces de fibra óptica y los equipos necesarios para el transporte de cuatro (4) señales de audio y video HD desde las instalaciones de Canal Capital hasta las instalaciones de RTVC.</v>
          </cell>
          <cell r="AD80">
            <v>0</v>
          </cell>
          <cell r="AE80">
            <v>6</v>
          </cell>
          <cell r="AF80">
            <v>180</v>
          </cell>
          <cell r="AG80">
            <v>16826742</v>
          </cell>
          <cell r="AH80" t="str">
            <v>N/A</v>
          </cell>
          <cell r="AI80" t="str">
            <v/>
          </cell>
          <cell r="AJ80" t="str">
            <v>DIRECTA</v>
          </cell>
          <cell r="AK80" t="str">
            <v>REQUIERE LIQUIDACION</v>
          </cell>
          <cell r="AL80" t="str">
            <v xml:space="preserve">SI </v>
          </cell>
          <cell r="AM80" t="str">
            <v>DIRECTOR OPERATIVO</v>
          </cell>
          <cell r="AN80" t="str">
            <v>LEIDY JULIETH CARRANZA SUAREZ</v>
          </cell>
          <cell r="AO80" t="str">
            <v xml:space="preserve">582 / </v>
          </cell>
          <cell r="AP80" t="str">
            <v xml:space="preserve">42450209 / </v>
          </cell>
          <cell r="AQ80" t="str">
            <v xml:space="preserve">Servicios para la comunidad, sociales y personales / </v>
          </cell>
          <cell r="AR80" t="str">
            <v xml:space="preserve">604 / </v>
          </cell>
          <cell r="AS80">
            <v>582</v>
          </cell>
          <cell r="AT80">
            <v>42450209</v>
          </cell>
          <cell r="AU80" t="str">
            <v>Servicios para la comunidad, sociales y personales</v>
          </cell>
          <cell r="AV80" t="str">
            <v xml:space="preserve"> </v>
          </cell>
          <cell r="AW80">
            <v>604</v>
          </cell>
          <cell r="AX80">
            <v>45327</v>
          </cell>
          <cell r="AY80">
            <v>16826742</v>
          </cell>
          <cell r="BB80" t="e">
            <v>#N/A</v>
          </cell>
          <cell r="BC80" t="str">
            <v xml:space="preserve"> </v>
          </cell>
          <cell r="CX80">
            <v>45512</v>
          </cell>
          <cell r="CY80">
            <v>16826742</v>
          </cell>
        </row>
        <row r="81">
          <cell r="A81" t="str">
            <v>0079-2024</v>
          </cell>
          <cell r="B81" t="str">
            <v>17 17. Contrato de Prestación de Servicios</v>
          </cell>
          <cell r="C81" t="str">
            <v>CC</v>
          </cell>
          <cell r="D81">
            <v>1107074848</v>
          </cell>
          <cell r="F81">
            <v>5</v>
          </cell>
          <cell r="G81">
            <v>6</v>
          </cell>
          <cell r="H81" t="str">
            <v>LINA ALEJANDRA MORALES PEDREROS</v>
          </cell>
          <cell r="I81" t="str">
            <v>CL 54 T 39 53</v>
          </cell>
          <cell r="J81" t="str">
            <v>alejales.dg@gmail.com</v>
          </cell>
          <cell r="M81" t="str">
            <v>CO1.PCCNTR.5877179</v>
          </cell>
          <cell r="N81" t="str">
            <v>CPT-081-2024</v>
          </cell>
          <cell r="O81" t="str">
            <v>https://community.secop.gov.co/Public/Tendering/OpportunityDetail/Index?noticeUID=CO1.NTC.5576349&amp;isFromPublicArea=True&amp;isModal=False</v>
          </cell>
          <cell r="P81" t="str">
            <v>PROFESIONAL</v>
          </cell>
          <cell r="Q81" t="str">
            <v>UNIVERSITARIO</v>
          </cell>
          <cell r="R81" t="str">
            <v>FEMENINO</v>
          </cell>
          <cell r="T81" t="str">
            <v>CONTRATO DE PRESTACION DE SERVICIOS</v>
          </cell>
          <cell r="U81">
            <v>45324</v>
          </cell>
          <cell r="V81">
            <v>45327</v>
          </cell>
          <cell r="W81">
            <v>45416</v>
          </cell>
          <cell r="X81" t="str">
            <v>LUIS CARLOS URRUTIA PARRA</v>
          </cell>
          <cell r="Y81" t="str">
            <v>PROFESIONAL ESPECIALIZADO GRADO 03 DE PROGRAMACIÓN</v>
          </cell>
          <cell r="Z81">
            <v>79555310</v>
          </cell>
          <cell r="AA81">
            <v>8</v>
          </cell>
          <cell r="AB81">
            <v>3</v>
          </cell>
          <cell r="AC81" t="str">
            <v>DO-139 DO-140 Proveer, de manera autónoma e independiente, servicios profesionales de diseño gráfico y multimedia de las piezas digitales y convergentes de Eureka y la franja infantil de Capital en todas sus plataformas, incluyendo los proyectos del Plan de inversión 2024 del Fondo Único de Tecnologías de la Información y las Comunicaciones (FUTIC).</v>
          </cell>
          <cell r="AD81">
            <v>0</v>
          </cell>
          <cell r="AE81">
            <v>3</v>
          </cell>
          <cell r="AF81">
            <v>90</v>
          </cell>
          <cell r="AG81">
            <v>13704768</v>
          </cell>
          <cell r="AH81">
            <v>4568256</v>
          </cell>
          <cell r="AI81" t="str">
            <v xml:space="preserve">1. Diseñar los insumos gráficos para el desarrollo y mantenimiento del sitio web del canal y de las redes sociales del canal conforme a las directrices entregadas. 2. Diseñar las piezas de comunicación para redes sociales del proyecto, siguiendo la línea gráfica y las directrices del manual de marca de eureka. 3. Editar videos para la plataforma digital e insumos recibidos de acuerdo con las diferentes estrategias de promoción y participación. 4. Diseñar las piezas de mailing y de comunicación que le sean solicitadas. 5. Diseñar y graficar guías pedagógicas y documentos relacionados conforme a los textos y lineamientos del equipo creativo de eureka. 6. Diseñar los materiales, piezas, infografías, gifs, carruseles y demás contenidos requeridos para las diferentes plataformas digitales de eureka. 7. Acoger las consideraciones del equipo creativo en torno a la estrategia digital y realizar los ajustes solicitados. 8. Asistir a las reuniones necesarias para la correcta ejecución del contrato. 9. Realizar los informes necesarios relacionados con la prestación de servicios 10. Realizar las demás actividades que resulten necesarias y esenciales para el cumplimiento del objeto
contractual.
</v>
          </cell>
          <cell r="AJ81" t="str">
            <v>DIRECTA</v>
          </cell>
          <cell r="AK81" t="str">
            <v xml:space="preserve">NO REQUIERE </v>
          </cell>
          <cell r="AL81" t="str">
            <v>NO</v>
          </cell>
          <cell r="AM81" t="str">
            <v>DIRECTOR OPERATIVO</v>
          </cell>
          <cell r="AN81" t="str">
            <v>CAMILO ANDRES PORRAS GALINDO</v>
          </cell>
          <cell r="AO81" t="str">
            <v>615 / 616</v>
          </cell>
          <cell r="AP81" t="str">
            <v>423011605560000007505 / 42450209</v>
          </cell>
          <cell r="AQ81" t="str">
            <v>7505 - Fortalecimiento de la creación y cocreación de contenidos multiplataforma en ciudadanía, cultura y educación / Servicios para la comunidad, sociales y personales</v>
          </cell>
          <cell r="AR81" t="str">
            <v>592 / 593</v>
          </cell>
          <cell r="AS81">
            <v>615</v>
          </cell>
          <cell r="AT81" t="str">
            <v>423011605560000007505</v>
          </cell>
          <cell r="AU81" t="str">
            <v>7505 - Fortalecimiento de la creación y cocreación de contenidos multiplataforma en ciudadanía, cultura y educación</v>
          </cell>
          <cell r="AV81" t="str">
            <v>7505 FUTIC</v>
          </cell>
          <cell r="AW81">
            <v>592</v>
          </cell>
          <cell r="AX81">
            <v>45324</v>
          </cell>
          <cell r="AY81">
            <v>12334291</v>
          </cell>
          <cell r="AZ81">
            <v>616</v>
          </cell>
          <cell r="BA81">
            <v>42450209</v>
          </cell>
          <cell r="BB81" t="str">
            <v>Servicios para la comunidad, sociales y personales</v>
          </cell>
          <cell r="BC81" t="str">
            <v xml:space="preserve"> </v>
          </cell>
          <cell r="BD81">
            <v>593</v>
          </cell>
          <cell r="BE81">
            <v>45324</v>
          </cell>
          <cell r="BF81">
            <v>1370477</v>
          </cell>
          <cell r="CX81">
            <v>45416</v>
          </cell>
          <cell r="CY81">
            <v>13704768</v>
          </cell>
        </row>
        <row r="82">
          <cell r="A82" t="str">
            <v>0080-2024</v>
          </cell>
          <cell r="B82" t="str">
            <v>17 17. Contrato de Prestación de Servicios</v>
          </cell>
          <cell r="C82" t="str">
            <v>CC</v>
          </cell>
          <cell r="D82">
            <v>9399924</v>
          </cell>
          <cell r="F82">
            <v>6</v>
          </cell>
          <cell r="G82">
            <v>5</v>
          </cell>
          <cell r="H82" t="str">
            <v>JAIRO ALEJANDRO RODRIGUEZ VASQUEZ</v>
          </cell>
          <cell r="I82" t="str">
            <v>CL 10 80 41 TO 09 AP 933</v>
          </cell>
          <cell r="J82" t="str">
            <v>jairorodriguez924@hotmail.com</v>
          </cell>
          <cell r="M82" t="str">
            <v>CO1.PCCNTR.5879610</v>
          </cell>
          <cell r="N82" t="str">
            <v>CPT-082-2024</v>
          </cell>
          <cell r="O82" t="str">
            <v>https://community.secop.gov.co/Public/Tendering/OpportunityDetail/Index?noticeUID=CO1.NTC.5575306&amp;isFromPublicArea=True&amp;isModal=False</v>
          </cell>
          <cell r="P82" t="str">
            <v>PROFESIONAL</v>
          </cell>
          <cell r="Q82" t="str">
            <v>UNIVERSITARIO</v>
          </cell>
          <cell r="R82" t="str">
            <v>MASCULINO</v>
          </cell>
          <cell r="T82" t="str">
            <v>CONTRATO DE PRESTACION DE SERVICIOS</v>
          </cell>
          <cell r="U82">
            <v>45324</v>
          </cell>
          <cell r="V82">
            <v>45325</v>
          </cell>
          <cell r="W82">
            <v>45414</v>
          </cell>
          <cell r="X82" t="str">
            <v>JOSE MIGUEL AYALA DURAN</v>
          </cell>
          <cell r="Y82" t="str">
            <v>PROFESIONAL ESPECIALIZADO GRADO 3 DEL ÁREA TÉCNICA</v>
          </cell>
          <cell r="Z82">
            <v>74186482</v>
          </cell>
          <cell r="AA82">
            <v>4</v>
          </cell>
          <cell r="AB82">
            <v>7</v>
          </cell>
          <cell r="AC82" t="str">
            <v>DO-105 Proveer, de manera autónoma e independiente, los servicios profesionales para garantizar la operación, los montajes y el soporte técnico en la operación de las unidades móviles, para la producción de contenidos tanto en exteriores como en las instalaciones de Canal Capital</v>
          </cell>
          <cell r="AD82">
            <v>0</v>
          </cell>
          <cell r="AE82">
            <v>3</v>
          </cell>
          <cell r="AF82">
            <v>90</v>
          </cell>
          <cell r="AG82">
            <v>20557152</v>
          </cell>
          <cell r="AH82">
            <v>6852384</v>
          </cell>
          <cell r="AI82" t="str">
            <v xml:space="preserve">1. Realizar las visitas técnicas en las
diferentes locaciones aportando conceptos técnicos en el diseño, la planimetría y la distribución de la
infraestructura técnica dentro de cada evento, así mismo, definir el equipo humano y técnico requerido
para la ejecución de los planes de producción, generando un correo o documento mediante el cual se
informe los requerimientos y aspectos técnicos a tener cuenta. 2. Cumplir con las actividades establecidas
en la programación realizada por el área técnica de acuerdo al cronograma de eventos entregado por el
área de producción y las demás actividades requeridas por la supervisión con el fin de cumplir las
obligaciones y el objeto contractual. 3. Inspeccionar y probar los equipos asignados para la producción
técnica durante las etapas de alistamiento, montaje y desmontaje, con el fin de garantizar su correcto
funcionamiento y el buen estado de los mismos. En caso de presentarse alguna novedad se debe informar
al supervisor del contrato mediante correo electrónico o documento-informe adjuntando evidencias
fotográficas de lo sucedido. 4. Realizar el montaje técnico requerido, la correcta instalación, interconexión
y las pruebas de operación necesarias para la realización y producción de eventos y/o programas en vivo
o pregrabados, velando por el correcto funcionamiento de toda la infraestructura técnica durante la
operación de las unidades móviles, puesto fijos y/o tricaster en los diferentes eventos. 5. Atender
oportunamente las fallas presentadas durante los diferentes eventos y proponer planes de mejora con
el fin de prevenir que estas vuelvan a ocurrir. 6. Realizar los mantenimientos preventivos atendiendo el
cronograma establecido para ello, con el fin de garantizar el correcto funcionamiento y operatividad de
los equipos y sistemas que componen la unidad móvil, así mismo, informar al supervisor del contrato
oportunamente de los mantenimientos correctivos que se deban realizar. 7. Establecer y documentar
planes de contingencia que garanticen la continuidad de la operación de las unidades móviles
minimizando los tiempos de falla, así mismo ejecutar las pruebas de validación de dichos planes de
contingencia como mínimo una vez al mes. Las evidencias de estas pruebas deben ser anexadas al
informe de actividades. 8. Elaborar y mantener actualizados los planos de interconexión de audio, video
e intercom de la infraestructura tecnológica de las unidades móviles. Las evidencias de los planos deben
ser anexadas al informe de actividades. 9. Reportar oportunamente las incidencias y/o novedades del
equipo humano y técnico que se presenten en los procesos de producción. 10. Elaborar los manuales de
operación por cargo y mantener actualizadas las contraseñas, rutas y configuraciones de red y equipos
entre otros. Las evidencias de los manuales deben ser anexados al informe de actividades. 11. Garantizar
y revisar que no se conecten dispositivos no autorizados como memorias USB, dispositivos móviles, discos
duros externos, etc. que puedan afectar por virus o malware a las estaciones o sistemas que componen las unidades móviles. 12. Brindar acompañamiento cuando se realicen mantenimientos a los equipos
que se encuentran en las móviles, como las plantas o generadores eléctricos, aires acondicionados y UPS
por parte de empresas contratistas y/o proveedores vigentes del área técnica, generando reporte de los
mismos. 13. Realizar seguimiento al equipo técnico asignado a la unidad móvil procurando mantener
buenas relaciones interpersonales con aquellos con quienes tenga contacto en el cumplimiento de su
objeto contractual. 14. Garantizar y velar porque todo el personal utilice los elementos de protección
personal de acuerdo con las normas de seguridad asociadas a cada actividad. 15. Realizar las demás
actividades que resulten necesarias y esenciales para el cumplimiento del objeto contractual.
</v>
          </cell>
          <cell r="AJ82" t="str">
            <v>DIRECTA</v>
          </cell>
          <cell r="AK82" t="str">
            <v xml:space="preserve">NO REQUIERE </v>
          </cell>
          <cell r="AL82" t="str">
            <v>NO</v>
          </cell>
          <cell r="AM82" t="str">
            <v>DIRECTOR OPERATIVO</v>
          </cell>
          <cell r="AN82" t="str">
            <v>LEIDY JULIETH CARRANZA SUAREZ</v>
          </cell>
          <cell r="AO82" t="str">
            <v xml:space="preserve">585 / </v>
          </cell>
          <cell r="AP82" t="str">
            <v xml:space="preserve">42450209 / </v>
          </cell>
          <cell r="AQ82" t="str">
            <v xml:space="preserve">Servicios para la comunidad, sociales y personales / </v>
          </cell>
          <cell r="AR82" t="str">
            <v xml:space="preserve">596 / </v>
          </cell>
          <cell r="AS82">
            <v>585</v>
          </cell>
          <cell r="AT82">
            <v>42450209</v>
          </cell>
          <cell r="AU82" t="str">
            <v>Servicios para la comunidad, sociales y personales</v>
          </cell>
          <cell r="AV82" t="str">
            <v xml:space="preserve"> </v>
          </cell>
          <cell r="AW82">
            <v>596</v>
          </cell>
          <cell r="AX82">
            <v>45324</v>
          </cell>
          <cell r="AY82">
            <v>20557152</v>
          </cell>
          <cell r="BB82" t="e">
            <v>#N/A</v>
          </cell>
          <cell r="BC82" t="str">
            <v xml:space="preserve"> </v>
          </cell>
          <cell r="CX82">
            <v>45414</v>
          </cell>
          <cell r="CY82">
            <v>20557152</v>
          </cell>
        </row>
        <row r="83">
          <cell r="A83" t="str">
            <v>0081-2024</v>
          </cell>
          <cell r="B83" t="str">
            <v>17 17. Contrato de Prestación de Servicios</v>
          </cell>
          <cell r="C83" t="str">
            <v>CC</v>
          </cell>
          <cell r="D83">
            <v>1014223728</v>
          </cell>
          <cell r="F83">
            <v>2</v>
          </cell>
          <cell r="G83">
            <v>9</v>
          </cell>
          <cell r="H83" t="str">
            <v>SIAN LEON BERNARDO GONZALEZ</v>
          </cell>
          <cell r="I83" t="str">
            <v>CL 146 17 9</v>
          </cell>
          <cell r="J83" t="str">
            <v>sian.gonzalez@gmail.com</v>
          </cell>
          <cell r="M83" t="str">
            <v>CO1.PCCNTR.5877604</v>
          </cell>
          <cell r="N83" t="str">
            <v>CPT-083-2024</v>
          </cell>
          <cell r="O83" t="str">
            <v>https://community.secop.gov.co/Public/Tendering/OpportunityDetail/Index?noticeUID=CO1.NTC.5576277&amp;isFromPublicArea=True&amp;isModal=False</v>
          </cell>
          <cell r="P83" t="str">
            <v>PROFESIONAL</v>
          </cell>
          <cell r="Q83" t="str">
            <v>UNIVERSITARIO</v>
          </cell>
          <cell r="R83" t="str">
            <v>MASCULINO</v>
          </cell>
          <cell r="T83" t="str">
            <v>CONTRATO DE PRESTACION DE SERVICIOS</v>
          </cell>
          <cell r="U83">
            <v>45324</v>
          </cell>
          <cell r="V83">
            <v>45327</v>
          </cell>
          <cell r="W83">
            <v>45416</v>
          </cell>
          <cell r="X83" t="str">
            <v>ALBA JANETTE GOMEZ ARIAS</v>
          </cell>
          <cell r="Y83" t="str">
            <v>PROFESIONAL ESPECIALIZADA DE PRODUCCIÓN GRADO 3</v>
          </cell>
          <cell r="Z83">
            <v>51904355</v>
          </cell>
          <cell r="AA83">
            <v>5</v>
          </cell>
          <cell r="AB83">
            <v>6</v>
          </cell>
          <cell r="AC83" t="str">
            <v>DO-118 Proveer, de manera autónoma e independiente, los servicios profesionales requeridos para la edición y/o postproducción del componente sonoro del proyecto periodístico convergente de los proyectos del Plan de inversión de 2024 del Fondo Único de Tecnologías de la Información y las Comunicaciones (FUTIC).</v>
          </cell>
          <cell r="AD83">
            <v>0</v>
          </cell>
          <cell r="AE83">
            <v>3</v>
          </cell>
          <cell r="AF83">
            <v>90</v>
          </cell>
          <cell r="AG83">
            <v>14175000</v>
          </cell>
          <cell r="AH83">
            <v>4725000</v>
          </cell>
          <cell r="AI83" t="str">
            <v>1. Editar, hasta su finalización y publicación, los capítulos de los contenidos sonoros del proyecto periodístico convergente. 2. Entregar a tiempo los contenidos realizados, de acuerdo con el cronograma definido para los proyectos. 3. Garantizar la publicación en los plazos estipulados de capítulos de los contenidos sonoros del proyecto periodístico convergente. 4. Garantizar la calidad del sonido del podcast. 5. Abstenerse de compartir, prestar, divulgar, transferir de cualquier forma o medio las contraseñas de acceso a los servicios TIC que le han sido entregadas, dado que la cuenta de usuario es de uso personal e intransferible; cualquier consecuencia adversa que derive de su mal uso, generado por descuido, negligencia o dolo, será asumida por el contratista. 6. Asesorar todas las actividades para garantizar la calidad del registro sonoro de los productos sonoros del proyecto periodístico convergente. 7. Realizar las demás actividades que resulten necesarias y esenciales para el cumplimiento del objeto contractual.</v>
          </cell>
          <cell r="AJ83" t="str">
            <v>DIRECTA</v>
          </cell>
          <cell r="AK83" t="str">
            <v xml:space="preserve">NO REQUIERE </v>
          </cell>
          <cell r="AL83" t="str">
            <v>NO</v>
          </cell>
          <cell r="AM83" t="str">
            <v>DIRECTOR OPERATIVO</v>
          </cell>
          <cell r="AN83" t="str">
            <v>CAMILO ANDRES PORRAS GALINDO</v>
          </cell>
          <cell r="AO83" t="str">
            <v xml:space="preserve">598 / </v>
          </cell>
          <cell r="AP83" t="str">
            <v xml:space="preserve">423011605560000007505 / </v>
          </cell>
          <cell r="AQ83" t="str">
            <v xml:space="preserve">7505 - Fortalecimiento de la creación y cocreación de contenidos multiplataforma en ciudadanía, cultura y educación / </v>
          </cell>
          <cell r="AR83" t="str">
            <v xml:space="preserve">591 / </v>
          </cell>
          <cell r="AS83">
            <v>598</v>
          </cell>
          <cell r="AT83" t="str">
            <v>423011605560000007505</v>
          </cell>
          <cell r="AU83" t="str">
            <v>7505 - Fortalecimiento de la creación y cocreación de contenidos multiplataforma en ciudadanía, cultura y educación</v>
          </cell>
          <cell r="AV83" t="str">
            <v>7505 FUTIC</v>
          </cell>
          <cell r="AW83">
            <v>591</v>
          </cell>
          <cell r="AX83">
            <v>45324</v>
          </cell>
          <cell r="AY83">
            <v>14175000</v>
          </cell>
          <cell r="BB83" t="e">
            <v>#N/A</v>
          </cell>
          <cell r="BC83" t="str">
            <v xml:space="preserve"> </v>
          </cell>
          <cell r="CX83">
            <v>45416</v>
          </cell>
          <cell r="CY83">
            <v>14175000</v>
          </cell>
        </row>
        <row r="84">
          <cell r="A84" t="str">
            <v>0082-2024</v>
          </cell>
          <cell r="B84" t="str">
            <v>17 17. Contrato de Prestación de Servicios</v>
          </cell>
          <cell r="C84" t="str">
            <v>CC</v>
          </cell>
          <cell r="D84">
            <v>1020713243</v>
          </cell>
          <cell r="F84">
            <v>7</v>
          </cell>
          <cell r="G84">
            <v>4</v>
          </cell>
          <cell r="H84" t="str">
            <v>YURI FERNANDA ROJAS SANDOVAL</v>
          </cell>
          <cell r="I84" t="str">
            <v>CRA 7C#181A-47</v>
          </cell>
          <cell r="J84" t="str">
            <v>fernandita18@gmail.com</v>
          </cell>
          <cell r="M84" t="str">
            <v>CO1.PCCNTR.5877808</v>
          </cell>
          <cell r="N84" t="str">
            <v>CPT-085-2024</v>
          </cell>
          <cell r="O84" t="str">
            <v>https://community.secop.gov.co/Public/Tendering/OpportunityDetail/Index?noticeUID=CO1.NTC.5576801&amp;isFromPublicArea=True&amp;isModal=False</v>
          </cell>
          <cell r="P84" t="str">
            <v>PROFESIONAL</v>
          </cell>
          <cell r="Q84" t="str">
            <v>UNIVERSITARIO</v>
          </cell>
          <cell r="R84" t="str">
            <v>FEMENINO</v>
          </cell>
          <cell r="T84" t="str">
            <v>CONTRATO DE PRESTACION DE SERVICIOS</v>
          </cell>
          <cell r="U84">
            <v>45324</v>
          </cell>
          <cell r="V84">
            <v>45327</v>
          </cell>
          <cell r="W84">
            <v>45416</v>
          </cell>
          <cell r="X84" t="str">
            <v>ALBA JANETTE GOMEZ ARIAS</v>
          </cell>
          <cell r="Y84" t="str">
            <v>PROFESIONAL ESPECIALIZADA DE PRODUCCIÓN GRADO 3</v>
          </cell>
          <cell r="Z84">
            <v>51904355</v>
          </cell>
          <cell r="AA84">
            <v>5</v>
          </cell>
          <cell r="AB84">
            <v>6</v>
          </cell>
          <cell r="AC84" t="str">
            <v>DO-116 DO-127 Proveer, de manera autónoma e independiente, los servicios profesionales requeridos para realizar la producción de los contenidos y componentes digitales del proyecto periodístico convergente de Canal Capital, incluyendo los proyectos del Plan de inversión de 2024 del Fondo Único de Tecnologías de la Información y las Comunicaciones (FUTIC).</v>
          </cell>
          <cell r="AD84">
            <v>0</v>
          </cell>
          <cell r="AE84">
            <v>3</v>
          </cell>
          <cell r="AF84">
            <v>90</v>
          </cell>
          <cell r="AG84">
            <v>17644890</v>
          </cell>
          <cell r="AH84">
            <v>5881630</v>
          </cell>
          <cell r="AI84" t="str">
            <v xml:space="preserve">1. Implementar los modelos, procesos, flujos y formatos de producción del proyecto. 2. Realizar los planes diarios de grabación de los contenidos a su cargo, así como los correspondientes reportes de grabación. 3. Realizar las actividades y entregas diarias de los contenidos a su cargo y velar por el cumplimiento de dichas asignaciones dentro de los parámetros de tiempo y especificaciones técnicas de calidad y formato, de acuerdo con el cronograma general del proyecto. 4. Velar por el cumplimiento en tiempo y entregas, de los turnos de post producción asignados para los contenidos asignados. 5. Actualizar diariamente los avances en los procesos de producción de los contenidos a su cargo y tener constante comunicación con la Producción ejecutiva del proyecto y la Coordinación de Producción del Canal ante retrasos, fallas técnicas, cambios y/o ajustes en dichos procesos y sus implicaciones para llevar a cabo acciones de mitigación y mejoramiento. 6. Velar por la gestión, diligenciamiento, marcación, catalogación y archivo de todos los formatos y documentos de producción de los contenidos asignados. 7. Llevar a cabo las acciones de tráfico de materiales e insumos para la producción y emisión de los
contenidos asignados, así como la aplicación de los protocolos para los procesos de ingesta, archivo
y borrado de los mismos.
8. Asistir a los realizadores del proyecto en las necesidades de producción que requieran, a través del
desglose de necesidades y la correspondiente gestión de las mismas, dentro de los recursos
asignados al proyecto.
9. Realizar actividades de producción de campo en el desarrollo de los contenidos especiales del
proyecto cuando así se requiera.
10. Asistir a las reuniones que se convoquen, en virtud del principio de coordinación.
11. Realizar las demás actividades que resulten necesarias y esenciales para el cumplimiento del objeto
contractual.
</v>
          </cell>
          <cell r="AJ84" t="str">
            <v>DIRECTA</v>
          </cell>
          <cell r="AK84" t="str">
            <v xml:space="preserve">NO REQUIERE </v>
          </cell>
          <cell r="AL84" t="str">
            <v>NO</v>
          </cell>
          <cell r="AM84" t="str">
            <v>DIRECTOR OPERATIVO</v>
          </cell>
          <cell r="AN84" t="str">
            <v>CAMILO ANDRES PORRAS GALINDO</v>
          </cell>
          <cell r="AO84" t="str">
            <v>602 / 597</v>
          </cell>
          <cell r="AP84" t="str">
            <v>423011605560000007505 / 42450209</v>
          </cell>
          <cell r="AQ84" t="str">
            <v>7505 - Fortalecimiento de la creación y cocreación de contenidos multiplataforma en ciudadanía, cultura y educación / Servicios para la comunidad, sociales y personales</v>
          </cell>
          <cell r="AR84" t="str">
            <v>595 / 594</v>
          </cell>
          <cell r="AS84">
            <v>602</v>
          </cell>
          <cell r="AT84" t="str">
            <v>423011605560000007505</v>
          </cell>
          <cell r="AU84" t="str">
            <v>7505 - Fortalecimiento de la creación y cocreación de contenidos multiplataforma en ciudadanía, cultura y educación</v>
          </cell>
          <cell r="AV84" t="str">
            <v>7505 FUTIC</v>
          </cell>
          <cell r="AW84">
            <v>595</v>
          </cell>
          <cell r="AX84">
            <v>45324</v>
          </cell>
          <cell r="AY84">
            <v>15880401</v>
          </cell>
          <cell r="AZ84">
            <v>597</v>
          </cell>
          <cell r="BA84">
            <v>42450209</v>
          </cell>
          <cell r="BB84" t="str">
            <v>Servicios para la comunidad, sociales y personales</v>
          </cell>
          <cell r="BC84" t="str">
            <v xml:space="preserve"> </v>
          </cell>
          <cell r="BD84">
            <v>594</v>
          </cell>
          <cell r="BE84">
            <v>45324</v>
          </cell>
          <cell r="BF84">
            <v>1764489</v>
          </cell>
          <cell r="CX84">
            <v>45416</v>
          </cell>
          <cell r="CY84">
            <v>17644890</v>
          </cell>
        </row>
        <row r="85">
          <cell r="A85" t="str">
            <v>0083-2024</v>
          </cell>
          <cell r="B85" t="str">
            <v>17 17. Contrato de Prestación de Servicios</v>
          </cell>
          <cell r="C85" t="str">
            <v>CC</v>
          </cell>
          <cell r="D85">
            <v>1000603159</v>
          </cell>
          <cell r="F85">
            <v>1</v>
          </cell>
          <cell r="G85">
            <v>10</v>
          </cell>
          <cell r="H85" t="str">
            <v>KAROL NATHALIA VILLAMIL LEGUIZAMON</v>
          </cell>
          <cell r="I85" t="str">
            <v>KR 76 A 89 74</v>
          </cell>
          <cell r="J85" t="str">
            <v>natyperiodista19@gmail.com</v>
          </cell>
          <cell r="M85" t="str">
            <v>CO1.PCCNTR.5880637</v>
          </cell>
          <cell r="N85" t="str">
            <v>CPT-086-2024</v>
          </cell>
          <cell r="O85" t="str">
            <v>https://community.secop.gov.co/Public/Tendering/OpportunityDetail/Index?noticeUID=CO1.NTC.5579736&amp;isFromPublicArea=True&amp;isModal=False-</v>
          </cell>
          <cell r="P85" t="str">
            <v>APOYO A LA GESTIÓN PROFESIONAL</v>
          </cell>
          <cell r="Q85" t="str">
            <v>EDUCACIÓN MEDIA (HASTA GRADO ONCE APROBADO)</v>
          </cell>
          <cell r="R85" t="str">
            <v>FEMENINO</v>
          </cell>
          <cell r="T85" t="str">
            <v>CONTRATO DE PRESTACION DE SERVICIOS</v>
          </cell>
          <cell r="U85">
            <v>45324</v>
          </cell>
          <cell r="V85">
            <v>45327</v>
          </cell>
          <cell r="W85">
            <v>45416</v>
          </cell>
          <cell r="X85" t="str">
            <v>LUIS CARLOS URRUTIA PARRA</v>
          </cell>
          <cell r="Y85" t="str">
            <v>PROFESIONAL ESPECIALIZADO GRADO 03 DE PROGRAMACIÓN</v>
          </cell>
          <cell r="Z85">
            <v>79555310</v>
          </cell>
          <cell r="AA85">
            <v>8</v>
          </cell>
          <cell r="AB85">
            <v>3</v>
          </cell>
          <cell r="AC85" t="str">
            <v>DO-136-137 Proveer, de manera autónoma e independiente, sus servicios para llevar a cabo la construcción, distribución, programación y diseño estratégico de los contenidos digitales en las redes sociales de Canal Capital, incluyendo los proyectos del Plan de inversión 2024 del Fondo Único de Tecnologías de la Información y las Comunicaciones (FUTIC). ALCANCE DEL OBJETO: N/A</v>
          </cell>
          <cell r="AD85">
            <v>0</v>
          </cell>
          <cell r="AE85">
            <v>3</v>
          </cell>
          <cell r="AF85">
            <v>90</v>
          </cell>
          <cell r="AG85">
            <v>14115912</v>
          </cell>
          <cell r="AH85">
            <v>4705304</v>
          </cell>
          <cell r="AI85" t="str">
            <v>1. Realizar y apoyar con la construcción o adaptación del contenido multimedia (texto, vídeo, audio o imagen) que pueda ser difundido a través de los sitios web, cuentas digitales, redes sociales, la señal en televisión de Capital y las plataformas sonoras. 2. Realizar la publicación en las redes sociales y en las cuentas digitales las transmisiones en vivo relacionadas con Capital. 3. Apoyar el manejo operativo de las redes sociales y de las cuentas digitales de Capital. 4. Apoyar el desarrollo de las estrategias digitales planteadas con aliados internos o externos de Capital aplicadas a sus redes sociales. 5. Apoyar e integrar los proyectos especiales de creación de contenido digital de Capital y sus acciones informativas convergentes, bien sea en su construcción estratégica, investigativa o desarrollo práctico. 6. Apoyar, identificar, participar y gestionar oportunidades de cocreación de contenidos con diferentes aliados de Capital y de “AHORA” para fomentar una dinámica colaborativa y multiformato que innove en agendas y formas de narrar las noticias e información que impacta a Bogotá y su región metropolitana. 7. Abstenerse de compartir, prestar, divulgar o transferir de cualquier forma o medio las contraseñas que le han sido entregadas de las redes y plataformas pertenecientes a Capital (la cuenta de usuario del periodista es de uso personal e intransferible, por lo que cualquier consecuencia adversa que derive de su mal uso, generado por descuido, negligencia o dolo, deberá ser asumida personalmente por el contratista al cual le fue otorgado el acceso a las redes y plataformas del Canal). 8. Apoyar la producción de contenidos digitales en video, texto o gráfico para los componentes convergentes del proyecto “AHORA” y los contenidos digitales que demande la producción del mismo. 9. Realizar las demás actividades que resulten necesarias y esenciales para el cumplimiento del objeto contractual.</v>
          </cell>
          <cell r="AJ85" t="str">
            <v>DIRECTA</v>
          </cell>
          <cell r="AK85" t="str">
            <v xml:space="preserve">NO REQUIERE </v>
          </cell>
          <cell r="AL85" t="str">
            <v>NO</v>
          </cell>
          <cell r="AM85" t="str">
            <v>DIRECTOR OPERATIVO</v>
          </cell>
          <cell r="AN85" t="str">
            <v>LEIDY JULIETH CARRANZA SUAREZ</v>
          </cell>
          <cell r="AO85" t="str">
            <v>612 / 613</v>
          </cell>
          <cell r="AP85" t="str">
            <v>423011605560000007505 / 42450209</v>
          </cell>
          <cell r="AQ85" t="str">
            <v>7505 - Fortalecimiento de la creación y cocreación de contenidos multiplataforma en ciudadanía, cultura y educación / Servicios para la comunidad, sociales y personales</v>
          </cell>
          <cell r="AR85" t="str">
            <v>601 / 602</v>
          </cell>
          <cell r="AS85">
            <v>612</v>
          </cell>
          <cell r="AT85" t="str">
            <v>423011605560000007505</v>
          </cell>
          <cell r="AU85" t="str">
            <v>7505 - Fortalecimiento de la creación y cocreación de contenidos multiplataforma en ciudadanía, cultura y educación</v>
          </cell>
          <cell r="AV85" t="str">
            <v>7505 FUTIC</v>
          </cell>
          <cell r="AW85">
            <v>601</v>
          </cell>
          <cell r="AX85">
            <v>45324</v>
          </cell>
          <cell r="AY85">
            <v>12704321</v>
          </cell>
          <cell r="AZ85">
            <v>613</v>
          </cell>
          <cell r="BA85">
            <v>42450209</v>
          </cell>
          <cell r="BB85" t="str">
            <v>Servicios para la comunidad, sociales y personales</v>
          </cell>
          <cell r="BC85" t="str">
            <v xml:space="preserve"> </v>
          </cell>
          <cell r="BD85">
            <v>602</v>
          </cell>
          <cell r="BE85">
            <v>45324</v>
          </cell>
          <cell r="BF85">
            <v>1411591</v>
          </cell>
          <cell r="CX85">
            <v>45416</v>
          </cell>
          <cell r="CY85">
            <v>14115912</v>
          </cell>
        </row>
        <row r="86">
          <cell r="A86" t="str">
            <v>0084-2024</v>
          </cell>
          <cell r="B86" t="str">
            <v>17 17. Contrato de Prestación de Servicios</v>
          </cell>
          <cell r="C86" t="str">
            <v>CC</v>
          </cell>
          <cell r="D86">
            <v>1022431774</v>
          </cell>
          <cell r="F86">
            <v>2</v>
          </cell>
          <cell r="G86">
            <v>9</v>
          </cell>
          <cell r="H86" t="str">
            <v>CAROL DANIELA VELASQUEZ DIAZ</v>
          </cell>
          <cell r="I86" t="str">
            <v>CR 51 BIS 40 B 16 SUR</v>
          </cell>
          <cell r="J86" t="str">
            <v>carold.veldiz@gmail.com</v>
          </cell>
          <cell r="M86" t="str">
            <v>CO1.PCCNTR.5879579</v>
          </cell>
          <cell r="N86" t="str">
            <v>CPT-089-2024</v>
          </cell>
          <cell r="O86" t="str">
            <v>https://community.secop.gov.co/Public/Tendering/OpportunityDetail/Index?noticeUID=CO1.NTC.5579113&amp;isFromPublicArea=True&amp;isModal=False</v>
          </cell>
          <cell r="P86" t="str">
            <v>PROFESIONAL</v>
          </cell>
          <cell r="Q86" t="str">
            <v>UNIVERSITARIO</v>
          </cell>
          <cell r="R86" t="str">
            <v>FEMENINO</v>
          </cell>
          <cell r="T86" t="str">
            <v>CONTRATO DE PRESTACION DE SERVICIOS</v>
          </cell>
          <cell r="U86">
            <v>45324</v>
          </cell>
          <cell r="V86">
            <v>45327</v>
          </cell>
          <cell r="W86">
            <v>45416</v>
          </cell>
          <cell r="X86" t="str">
            <v>ALBA JANETTE GOMEZ ARIAS</v>
          </cell>
          <cell r="Y86" t="str">
            <v>PROFESIONAL ESPECIALIZADA DE PRODUCCIÓN GRADO 3</v>
          </cell>
          <cell r="Z86">
            <v>51904355</v>
          </cell>
          <cell r="AA86">
            <v>5</v>
          </cell>
          <cell r="AB86">
            <v>6</v>
          </cell>
          <cell r="AC86" t="str">
            <v>DO-109 DO-124 Proveer, de manera autónoma e independiente, los servicios profesionales requeridos para la realización de contenido periodístico para el Proyecto periodístico convergente de Canal Capital, incluyendo los proyectos del Plan de inversión de 2024 del Fondo Único de Tecnologías de la Información y las Comunicaciones (FUTIC).</v>
          </cell>
          <cell r="AD86">
            <v>0</v>
          </cell>
          <cell r="AE86">
            <v>3</v>
          </cell>
          <cell r="AF86">
            <v>90</v>
          </cell>
          <cell r="AG86">
            <v>17130960</v>
          </cell>
          <cell r="AH86">
            <v>5710320</v>
          </cell>
          <cell r="AI86" t="str">
            <v xml:space="preserve">1. Asistir, en virtud del principio de coordinación, a los consejos de redacción determinados por la dirección del proyecto. 2. Proponer en los consejos de redacción diarios, un mínimo de cinco (5) temas por día provenientes de las fuentes designadas, así como, la evolución de los mismos en los consejos determinados para ese fin. 3. Atender las actividades periodísticas y/o de producción conforme al plan de producción y circulación de contenidos diarios. 4. Proponer formatos de producción por cada tema asignado acorde al propósito convergente del proyecto y sus públicos objetivos. 5. Incluir como fuente periodística los datos abiertos ( públicos y privados ) de la Bogotá región, así como, el uso del periodismo de datos como metodología de investigación y producción de la totalidad o parte de los contenidos gestionados. 6. Apoyar y/o ejecutar el proceso de preproducción, producción y postproducción de los contenidos asignados diariamente. 7. Apoyar en la redacción de textos cortos para las introducciones de los contenidos producidos diariamente en coherencia con las plataformas y públicos objetivos determinados en los comités de redacción. 8. Atender las recomendaciones del SEO (search engine optimization) de Capital para la escritura
de textos que serán circulados en plataformas digitales.
9. Garantizar preparación e información periodística para realizar contenidos de temas diversos,
incluso si no se relaciona con las fuentes regularmente designadas.
10. Apoyar el diseño y acoger las recomendaciones estéticas y en general de “formato” indicadas
por los realizadores del proyecto, así como, de los líderes editoriales y de estrategia
convergente del mismo.
11. Realizar las actividades propias de presentación de secciones, temas, contenidos u otros
especiales desde el estudio o locaciones indicadas por los líderes de emisión / circulación de los
distintos componentes del proyecto convergente.
12. Atender y acoger las recomendaciones de uso de tecnología para la grabación, postproducción
y circulación de los contenidos diariamente asignados.
13. Realizar las demás actividades que resulten necesarias y esenciales para el cumplimiento del
objeto contractual.
</v>
          </cell>
          <cell r="AJ86" t="str">
            <v>DIRECTA</v>
          </cell>
          <cell r="AK86" t="str">
            <v xml:space="preserve">NO REQUIERE </v>
          </cell>
          <cell r="AL86" t="str">
            <v>NO</v>
          </cell>
          <cell r="AM86" t="str">
            <v>DIRECTOR OPERATIVO</v>
          </cell>
          <cell r="AN86" t="str">
            <v>EDWIN SÁNCHEZ PORRAS</v>
          </cell>
          <cell r="AO86" t="str">
            <v>601 / 594</v>
          </cell>
          <cell r="AP86" t="str">
            <v>423011605560000007505 / 42450209</v>
          </cell>
          <cell r="AQ86" t="str">
            <v>7505 - Fortalecimiento de la creación y cocreación de contenidos multiplataforma en ciudadanía, cultura y educación / Servicios para la comunidad, sociales y personales</v>
          </cell>
          <cell r="AR86" t="str">
            <v>609 / 608</v>
          </cell>
          <cell r="AS86">
            <v>601</v>
          </cell>
          <cell r="AT86" t="str">
            <v>423011605560000007505</v>
          </cell>
          <cell r="AU86" t="str">
            <v>7505 - Fortalecimiento de la creación y cocreación de contenidos multiplataforma en ciudadanía, cultura y educación</v>
          </cell>
          <cell r="AV86" t="str">
            <v>7505 FUTIC</v>
          </cell>
          <cell r="AW86">
            <v>609</v>
          </cell>
          <cell r="AX86">
            <v>45327</v>
          </cell>
          <cell r="AY86">
            <v>15417864</v>
          </cell>
          <cell r="AZ86">
            <v>594</v>
          </cell>
          <cell r="BA86">
            <v>42450209</v>
          </cell>
          <cell r="BB86" t="str">
            <v>Servicios para la comunidad, sociales y personales</v>
          </cell>
          <cell r="BC86" t="str">
            <v xml:space="preserve"> </v>
          </cell>
          <cell r="BD86">
            <v>608</v>
          </cell>
          <cell r="BE86">
            <v>45327</v>
          </cell>
          <cell r="BF86">
            <v>1713096</v>
          </cell>
          <cell r="CX86">
            <v>45416</v>
          </cell>
          <cell r="CY86">
            <v>17130960</v>
          </cell>
        </row>
        <row r="87">
          <cell r="A87" t="str">
            <v>0085-2024</v>
          </cell>
          <cell r="B87" t="str">
            <v>17 17. Contrato de Prestación de Servicios</v>
          </cell>
          <cell r="C87" t="str">
            <v>CC</v>
          </cell>
          <cell r="D87">
            <v>1020741692</v>
          </cell>
          <cell r="F87">
            <v>1</v>
          </cell>
          <cell r="G87">
            <v>1</v>
          </cell>
          <cell r="H87" t="str">
            <v>JUAN PABLO CONTO JURADO</v>
          </cell>
          <cell r="I87" t="str">
            <v>KR 11 B 96 54 AP 418</v>
          </cell>
          <cell r="J87" t="str">
            <v>jupacoju@gmail.com</v>
          </cell>
          <cell r="M87" t="str">
            <v>CO1.PCCNTR.5880218</v>
          </cell>
          <cell r="N87" t="str">
            <v>CPT-090-2024</v>
          </cell>
          <cell r="O87" t="str">
            <v>https://community.secop.gov.co/Public/Tendering/OpportunityDetail/Index?noticeUID=CO1.NTC.5579242&amp;isFromPublicArea=True&amp;isModal=False</v>
          </cell>
          <cell r="P87" t="str">
            <v>PROFESIONAL</v>
          </cell>
          <cell r="Q87" t="str">
            <v>MAESTRÍA</v>
          </cell>
          <cell r="R87" t="str">
            <v>MASCULINO</v>
          </cell>
          <cell r="T87" t="str">
            <v>CONTRATO DE PRESTACION DE SERVICIOS</v>
          </cell>
          <cell r="U87">
            <v>45327</v>
          </cell>
          <cell r="V87">
            <v>45327</v>
          </cell>
          <cell r="W87">
            <v>45416</v>
          </cell>
          <cell r="X87" t="str">
            <v>ALBA JANETTE GOMEZ ARIAS</v>
          </cell>
          <cell r="Y87" t="str">
            <v>PROFESIONAL ESPECIALIZADA DE PRODUCCIÓN GRADO 3</v>
          </cell>
          <cell r="Z87">
            <v>51904355</v>
          </cell>
          <cell r="AA87">
            <v>5</v>
          </cell>
          <cell r="AB87">
            <v>6</v>
          </cell>
          <cell r="AC87" t="str">
            <v>DO-122 Proveer, de manera autónoma e independiente, los servicios profesionales requeridos para la realización de contenido periodístico para el Proyecto periodístico convergente de los proyectos del Plan de inversión de 2024 del Fondo Único de Tecnologías de la Información y las Comunicaciones (FUTIC)</v>
          </cell>
          <cell r="AD87">
            <v>0</v>
          </cell>
          <cell r="AE87">
            <v>3</v>
          </cell>
          <cell r="AF87">
            <v>90</v>
          </cell>
          <cell r="AG87">
            <v>17130960</v>
          </cell>
          <cell r="AH87">
            <v>5710320</v>
          </cell>
          <cell r="AI87" t="str">
            <v xml:space="preserve">1. Asistir a los consejos de redacción y demás reuniones que sean necesarias para la verificar y hacer seguimiento del avance de las actividades de los proyectos asignados. 2. Gestionar y apoyar la integración y organización de las fuentes documentales (personas o archivos) para los procesos de investigación y producción de cada uno de los programas a realizar. 3. Incluir como fuente periodística los datos abiertos (públicos y privados) de la Bogotá región, así como, el uso del periodismo de datos como metodología de investigación y producción de la totalidad o parte de los contenidos gestionados. 4. Apoyar en la realización de los libretos y guiones del Podcast de Ahora, de acuerdo con las temáticas planteadas en el marco del proyecto periodístico convergente. 5. Apoyar la grabación de las notas, entrevistas, presentaciones y en general todo el contenido gracias al uso de las tecnologías ligeras con las que cuenta Capital. 6. Realizar la asistencia de edición conceptual para garantizar la calidad narrativa de todos los capítulos. 7. Cumplir con los estándares técnicos y de calidad que respondan a la rigurosidad periodística establecida por Capital. 8. Realizar la presentación de los programas asignados y la reportería que llegue a requerirse. 9. Prestar servicios de apoyo a la supervisión en los casos que sea requerido de los contratos suscritos por el área de producción. 10. Realizar las demás actividades que resulten necesarias y esenciales para el cumplimiento del
objeto contractual.
</v>
          </cell>
          <cell r="AJ87" t="str">
            <v>DIRECTA</v>
          </cell>
          <cell r="AK87" t="str">
            <v xml:space="preserve">NO REQUIERE </v>
          </cell>
          <cell r="AL87" t="str">
            <v>NO</v>
          </cell>
          <cell r="AM87" t="str">
            <v>DIRECTOR OPERATIVO</v>
          </cell>
          <cell r="AN87" t="str">
            <v>EDWIN SÁNCHEZ PORRAS</v>
          </cell>
          <cell r="AO87" t="str">
            <v xml:space="preserve">599 / </v>
          </cell>
          <cell r="AP87" t="str">
            <v xml:space="preserve">423011605560000007505 / </v>
          </cell>
          <cell r="AQ87" t="str">
            <v xml:space="preserve">7505 - Fortalecimiento de la creación y cocreación de contenidos multiplataforma en ciudadanía, cultura y educación / </v>
          </cell>
          <cell r="AR87" t="str">
            <v xml:space="preserve">605 / </v>
          </cell>
          <cell r="AS87">
            <v>599</v>
          </cell>
          <cell r="AT87" t="str">
            <v>423011605560000007505</v>
          </cell>
          <cell r="AU87" t="str">
            <v>7505 - Fortalecimiento de la creación y cocreación de contenidos multiplataforma en ciudadanía, cultura y educación</v>
          </cell>
          <cell r="AV87" t="str">
            <v>7505 FUTIC</v>
          </cell>
          <cell r="AW87">
            <v>605</v>
          </cell>
          <cell r="AX87">
            <v>45327</v>
          </cell>
          <cell r="AY87">
            <v>17130960</v>
          </cell>
          <cell r="BB87" t="e">
            <v>#N/A</v>
          </cell>
          <cell r="BC87" t="str">
            <v xml:space="preserve"> </v>
          </cell>
          <cell r="CX87">
            <v>45416</v>
          </cell>
          <cell r="CY87">
            <v>17130960</v>
          </cell>
        </row>
        <row r="88">
          <cell r="A88" t="str">
            <v>0086-2024</v>
          </cell>
          <cell r="B88" t="str">
            <v>17 17. Contrato de Prestación de Servicios</v>
          </cell>
          <cell r="C88" t="str">
            <v>CC</v>
          </cell>
          <cell r="D88">
            <v>73122163</v>
          </cell>
          <cell r="F88">
            <v>1</v>
          </cell>
          <cell r="G88">
            <v>10</v>
          </cell>
          <cell r="H88" t="str">
            <v>MAURICIO RENE PICHOT ELLES</v>
          </cell>
          <cell r="I88" t="str">
            <v>KR 89 19A 49 IN 9 AP 103</v>
          </cell>
          <cell r="J88" t="str">
            <v>mrpichot@hotmail.com</v>
          </cell>
          <cell r="M88" t="str">
            <v>CO1.PCCNTR.5879881</v>
          </cell>
          <cell r="N88" t="str">
            <v>CPT-091-2024</v>
          </cell>
          <cell r="O88" t="str">
            <v>https://community.secop.gov.co/Public/Tendering/OpportunityDetail/Index?noticeUID=CO1.NTC.5578990&amp;isFromPublicArea=True&amp;isModal=False--</v>
          </cell>
          <cell r="P88" t="str">
            <v>PROFESIONAL</v>
          </cell>
          <cell r="Q88" t="str">
            <v>MAESTRÍA</v>
          </cell>
          <cell r="R88" t="str">
            <v>MASCULINO</v>
          </cell>
          <cell r="T88" t="str">
            <v>CONTRATO DE PRESTACION DE SERVICIOS</v>
          </cell>
          <cell r="U88">
            <v>45327</v>
          </cell>
          <cell r="V88">
            <v>45327</v>
          </cell>
          <cell r="W88">
            <v>45416</v>
          </cell>
          <cell r="X88" t="str">
            <v>ALBA JANETTE GOMEZ ARIAS</v>
          </cell>
          <cell r="Y88" t="str">
            <v>PROFESIONAL ESPECIALIZADA DE PRODUCCIÓN GRADO 3</v>
          </cell>
          <cell r="Z88">
            <v>51904355</v>
          </cell>
          <cell r="AA88">
            <v>5</v>
          </cell>
          <cell r="AB88">
            <v>6</v>
          </cell>
          <cell r="AC88" t="str">
            <v>DO-113 DO-131 Proveer, de manera autónoma e independiente, los servicios profesionales requeridos para la realización de contenido periodístico para el Proyecto periodístico convergente de Canal Capital, incluyendo los proyectos del Plan de inversión de 2024 del Fondo Único de Tecnologías de la Información y las Comunicaciones (FUTIC), en cumplimiento de la sentencia de la Sala Primera de Revisión de la Corte constitucional del 7 de marzo de 2017, radicado 2016-00057.</v>
          </cell>
          <cell r="AD88">
            <v>0</v>
          </cell>
          <cell r="AE88">
            <v>3</v>
          </cell>
          <cell r="AF88">
            <v>90</v>
          </cell>
          <cell r="AG88">
            <v>21272118</v>
          </cell>
          <cell r="AH88">
            <v>7090706</v>
          </cell>
          <cell r="AI88" t="str">
            <v>1. Asistir, en virtud del principio de coordinación, a los consejos de redacción determinados por la dirección del proyecto. 2. Proponer en los consejos de redacción diarios, un mínimo de cinco (5) temas por día provenientes de las fuentes designadas, así como, la evolución de los mismos en los consejos determinados para ese fin. 3. Atender las actividades periodísticas y/o de producción conforme al plan de producción y circulación de contenidos diarios. 4. Proponer formatos de producción por cada tema asignado acorde al propósito convergente del proyecto y sus públicos objetivos. 5. Incluir como fuente periodística los datos abiertos ( públicos y privados ) de la Bogotá región, así como, el uso del periodismo de datos como metodología de investigación y producción de la totalidad o parte de los contenidos gestionados. 6. Apoyar y/o ejecutar el proceso de preproducción, producción y postproducción de los contenidos asignados diariamente. 7. Apoyar en la redacción de textos cortos para las introducciones de los contenidos producidos diariamente en coherencia con las plataformas y públicos objetivos determinados en los comités de redacción. 8. Atender las recomendaciones del SEO (search engine optimization) de Capital para la escritura de textos que serán circulados en plataformas digitales. 9. Garantizar preparación e información periodística para realizar contenidos de temas diversos, incluso si no se relaciona con las fuentes regularmente designadas. 10. Apoyar el diseño y acoger las recomendaciones estéticas y en general de “formato” indicadas por
los realizadores del proyecto, así como, de los líderes editoriales y de estrategia convergente del
mismo.
11. Realizar las actividades propias de presentación de secciones, temas, contenidos u otros especiales
desde el estudio o locaciones indicadas por los líderes de emisión / circulación de los distintos
componentes del proyecto convergente.
12. Atender y acoger las recomendaciones de uso de tecnología para la grabación, postproducción y
circulación de los contenidos diariamente asignados.
13. Realizar las demás actividades que resulten necesarias y esenciales para el cumplimiento del objeto
contractual.</v>
          </cell>
          <cell r="AJ88" t="str">
            <v>DIRECTA</v>
          </cell>
          <cell r="AK88" t="str">
            <v xml:space="preserve">NO REQUIERE </v>
          </cell>
          <cell r="AL88" t="str">
            <v>NO</v>
          </cell>
          <cell r="AM88" t="str">
            <v>DIRECTOR OPERATIVO</v>
          </cell>
          <cell r="AN88" t="str">
            <v>EDWIN SÁNCHEZ PORRAS</v>
          </cell>
          <cell r="AO88" t="str">
            <v>606 / 596</v>
          </cell>
          <cell r="AP88" t="str">
            <v>423011605560000007505 / 42450209</v>
          </cell>
          <cell r="AQ88" t="str">
            <v>7505 - Fortalecimiento de la creación y cocreación de contenidos multiplataforma en ciudadanía, cultura y educación / Servicios para la comunidad, sociales y personales</v>
          </cell>
          <cell r="AR88" t="str">
            <v>607 / 606</v>
          </cell>
          <cell r="AS88">
            <v>606</v>
          </cell>
          <cell r="AT88" t="str">
            <v>423011605560000007505</v>
          </cell>
          <cell r="AU88" t="str">
            <v>7505 - Fortalecimiento de la creación y cocreación de contenidos multiplataforma en ciudadanía, cultura y educación</v>
          </cell>
          <cell r="AV88" t="str">
            <v>7505 FUTIC</v>
          </cell>
          <cell r="AW88">
            <v>607</v>
          </cell>
          <cell r="AX88">
            <v>45327</v>
          </cell>
          <cell r="AY88">
            <v>19144906</v>
          </cell>
          <cell r="AZ88">
            <v>596</v>
          </cell>
          <cell r="BA88">
            <v>42450209</v>
          </cell>
          <cell r="BB88" t="str">
            <v>Servicios para la comunidad, sociales y personales</v>
          </cell>
          <cell r="BC88" t="str">
            <v xml:space="preserve"> </v>
          </cell>
          <cell r="BD88">
            <v>606</v>
          </cell>
          <cell r="BE88">
            <v>45327</v>
          </cell>
          <cell r="BF88">
            <v>2127212</v>
          </cell>
          <cell r="CX88">
            <v>45416</v>
          </cell>
          <cell r="CY88">
            <v>21272118</v>
          </cell>
        </row>
        <row r="89">
          <cell r="A89" t="str">
            <v>0087-2024</v>
          </cell>
          <cell r="B89" t="str">
            <v>17 17. Contrato de Prestación de Servicios</v>
          </cell>
          <cell r="C89" t="str">
            <v>CE</v>
          </cell>
          <cell r="D89">
            <v>281686</v>
          </cell>
          <cell r="F89">
            <v>7</v>
          </cell>
          <cell r="G89">
            <v>4</v>
          </cell>
          <cell r="H89" t="str">
            <v>MÓNICA MOYA GONZÁLEZ</v>
          </cell>
          <cell r="I89" t="str">
            <v>CALLE 19 NUM 4-06</v>
          </cell>
          <cell r="J89" t="str">
            <v>manimonica@hotmail.com</v>
          </cell>
          <cell r="M89" t="str">
            <v>CO1.PCCNTR.5893546</v>
          </cell>
          <cell r="N89" t="str">
            <v>CPT-092-2024</v>
          </cell>
          <cell r="O89" t="str">
            <v>https://community.secop.gov.co/Public/Tendering/OpportunityDetail/Index?noticeUID=CO1.NTC.5593996&amp;isFromPublicArea=True&amp;isModal=False</v>
          </cell>
          <cell r="P89" t="str">
            <v>APOYO A LA GESTIÓN PROFESIONAL</v>
          </cell>
          <cell r="Q89" t="str">
            <v>EDUCACIÓN MEDIA (HASTA GRADO ONCE APROBADO)</v>
          </cell>
          <cell r="R89" t="str">
            <v>FEMENINO</v>
          </cell>
          <cell r="T89" t="str">
            <v>CONTRATO DE PRESTACION DE SERVICIOS</v>
          </cell>
          <cell r="U89">
            <v>45327</v>
          </cell>
          <cell r="V89">
            <v>45328</v>
          </cell>
          <cell r="W89">
            <v>45417</v>
          </cell>
          <cell r="X89" t="str">
            <v>ANA MARÍA RUIZ PEREA</v>
          </cell>
          <cell r="Y89" t="str">
            <v>GERENTE GENERAL</v>
          </cell>
          <cell r="Z89">
            <v>34550265</v>
          </cell>
          <cell r="AA89">
            <v>8</v>
          </cell>
          <cell r="AB89">
            <v>3</v>
          </cell>
          <cell r="AC89" t="str">
            <v>COM-14 Proveer, de manera autónoma e independiente, sus servicios para la gestión, articulación entre las áreas misionales y promoción de los proyectos y contenidos del Sistema Capital.</v>
          </cell>
          <cell r="AD89">
            <v>0</v>
          </cell>
          <cell r="AE89">
            <v>3</v>
          </cell>
          <cell r="AF89">
            <v>90</v>
          </cell>
          <cell r="AG89">
            <v>29767500</v>
          </cell>
          <cell r="AH89">
            <v>9922500</v>
          </cell>
          <cell r="AI89" t="str">
            <v>1. Diseñar, implementar y gestionar los planes estratégicos de los proyectos de Capital, en coordinación con las distintas áreas del Sistema involucradas con el desarrollo de los mismos. 2. Acompañar al equipo de Alianzas Estratégicas en las relaciones con aliados, con el fin de organizar la planeación de cada uno de los proyectos, resultados de los acuerdos o convenios firmados entre Capital y sus aliados. 3. Apoyar la supervisión de las actividades para los proyectos y contenidos del Sistema, con la asignación de fechas de entrega, recursos y responsables de los entregables. 4. Realizar trabajo de campo a través de visitas técnicas, previas a los eventos, apoyando y acompañando al equipo de Alianzas Estratégicas, para conectar, eficazmente, las distintas etapas y equipos del proyecto en cuestión. 5. Revisar el análisis de métricas y construir informes que evalúen la eficiencia, el progreso, el desempeño, la productividad y la calidad de cada proyecto de Capital dando a conocer los términos de tiempo, costos, viabilidad y pertinencia. 6. Realizar control de calidad de cada uno de los proyectos del área Marca y Comunicaciones del Sistema, así como de los entregables asignados. 7. Realizar el análisis y la gestión de crisis y riesgos en la ejecución de cualquier proyecto y alianza de Capital para asegurar que cada resultado esté conforme con los objetivos inicialmente planteados. 8. Desarrollar la actividad facilitadora y mediadora en la estimulación de la productividad,
comunicación efectiva y aprendizaje retrospectivo con el equipo de proyectos y contenidos del
Sistema.
9. Mantener una comunicación constante con cada área de Capital que requiera conocer los
requerimientos, posibilidades y resultados de los diferentes proyectos en ejecución o finalizados.
10. Apoyar la administración de los recursos financieros, técnicos, logísticos y humanos que apoyen
el diseño y ejecución de la Estrategia de Marca y Comunicaciones, y la consecución de los
objetivos misionales de Capital.
11. Construir un informe periódico, dirigido a la Gerencia y al equipo directivo, sobre sobre los
proyectos desarrollados desde el área Marca y Comunicaciones, donde se evidencie la
participación de las partes involucradas y el resultado de los objetivos planteados.
12. Articular el trabajo misional y técnico del área Marca Y comunicaciones con el de las demás áreas
misionales del Sistema, ubicadas en la Dirección Operativa.
13. Realizar las demás actividades que resulten necesarias y esenciales para el cumplimiento del
objeto contractual.</v>
          </cell>
          <cell r="AJ89" t="str">
            <v>DIRECTA</v>
          </cell>
          <cell r="AK89" t="str">
            <v xml:space="preserve">NO REQUIERE </v>
          </cell>
          <cell r="AL89" t="str">
            <v>NO</v>
          </cell>
          <cell r="AM89" t="str">
            <v>GERENTE GENERAL</v>
          </cell>
          <cell r="AN89" t="str">
            <v>EDWIN SÁNCHEZ PORRAS</v>
          </cell>
          <cell r="AO89" t="str">
            <v xml:space="preserve">592 / </v>
          </cell>
          <cell r="AP89" t="str">
            <v xml:space="preserve">42450208 / </v>
          </cell>
          <cell r="AQ89" t="str">
            <v xml:space="preserve">Servicios prestados a las empresas
y servicios de producción / </v>
          </cell>
          <cell r="AR89" t="str">
            <v xml:space="preserve">611 / </v>
          </cell>
          <cell r="AS89">
            <v>592</v>
          </cell>
          <cell r="AT89">
            <v>42450208</v>
          </cell>
          <cell r="AU89" t="str">
            <v>Servicios prestados a las empresas
y servicios de producción</v>
          </cell>
          <cell r="AV89" t="str">
            <v xml:space="preserve"> </v>
          </cell>
          <cell r="AW89">
            <v>611</v>
          </cell>
          <cell r="AX89">
            <v>45328</v>
          </cell>
          <cell r="AY89">
            <v>29767500</v>
          </cell>
          <cell r="BB89" t="e">
            <v>#N/A</v>
          </cell>
          <cell r="BC89" t="str">
            <v xml:space="preserve"> </v>
          </cell>
          <cell r="CX89">
            <v>45417</v>
          </cell>
          <cell r="CY89">
            <v>29767500</v>
          </cell>
        </row>
        <row r="90">
          <cell r="A90" t="str">
            <v>0088-2024</v>
          </cell>
          <cell r="B90" t="str">
            <v>17 17. Contrato de Prestación de Servicios</v>
          </cell>
          <cell r="C90" t="str">
            <v>CC</v>
          </cell>
          <cell r="D90">
            <v>1022413056</v>
          </cell>
          <cell r="F90">
            <v>6</v>
          </cell>
          <cell r="G90">
            <v>5</v>
          </cell>
          <cell r="H90" t="str">
            <v>JULIETH NATALIA PINILLA JIMENEZ</v>
          </cell>
          <cell r="I90" t="str">
            <v>CL 4 36 85</v>
          </cell>
          <cell r="J90" t="str">
            <v>nataliapinilla.producciones@gmail.com</v>
          </cell>
          <cell r="M90" t="str">
            <v>CO1.PCCNTR.5898957</v>
          </cell>
          <cell r="N90" t="str">
            <v>CPT-093-2024</v>
          </cell>
          <cell r="O90" t="str">
            <v>https://community.secop.gov.co/Public/Tendering/OpportunityDetail/Index?noticeUID=CO1.NTC.5600523&amp;isFromPublicArea=True&amp;isModal=False</v>
          </cell>
          <cell r="P90" t="str">
            <v>PROFESIONAL</v>
          </cell>
          <cell r="Q90" t="str">
            <v>ESPECIALIZACION UNIVERSITARIA</v>
          </cell>
          <cell r="R90" t="str">
            <v>FEMENINO</v>
          </cell>
          <cell r="T90" t="str">
            <v>CONTRATO DE PRESTACION DE SERVICIOS</v>
          </cell>
          <cell r="U90">
            <v>45328</v>
          </cell>
          <cell r="V90">
            <v>45329</v>
          </cell>
          <cell r="W90">
            <v>45388</v>
          </cell>
          <cell r="X90" t="str">
            <v>ANGELICA MARIA GARZON MUÑOZ</v>
          </cell>
          <cell r="Y90" t="str">
            <v>PROFESIONAL ESPECIALIZADO DE PRODUCCIÓN GRADO 2</v>
          </cell>
          <cell r="Z90">
            <v>52827674</v>
          </cell>
          <cell r="AA90">
            <v>3</v>
          </cell>
          <cell r="AB90">
            <v>8</v>
          </cell>
          <cell r="AC90" t="str">
            <v>DO-141 Proveer, de manera autónoma e independiente, los servicios de apoyo en la organización logística de las transmisiones de eventos culturales, deportivos y académicos, producciones y programas de Canal Capital.</v>
          </cell>
          <cell r="AD90">
            <v>0</v>
          </cell>
          <cell r="AE90">
            <v>2</v>
          </cell>
          <cell r="AF90">
            <v>60</v>
          </cell>
          <cell r="AG90">
            <v>7057956</v>
          </cell>
          <cell r="AH90">
            <v>3528978</v>
          </cell>
          <cell r="AI90" t="str">
            <v>1. Brindar apoyo en la organización logística del transporte de los equipos humanos de producción
de proyectos audiovisuales y eventos, así como la programación de las diferentes rutas de los
colaboradores del área técnica del canal, cuando por el principio del área así lo requiera.
2. Realizar los llamados de los equipos de transporte, técnicos, de producción y logísticos que se
requieran para la operación.
3. Realizar las actividades para determinar con el productor de cada proyecto la asignación de
recursos logísticos.
4. Mantener actualizado los formatos de llamados y asignación de recursos logísticos según se
determine para el seguimiento de la ejecución de los mismos.
5. Revisar las planillas de transporte y validar la correcta información allí consignada.
6. Apoyar en el trámite de autorizaciones de ingreso vehícular y peatonal al canal, a la sede de la
Cl. 26, según las necesidades de las producciones.
7. Apoyar la gestión de salidas e ingresos de elementos de la bodega de producción del Canal.
8. Recabar la información necesaria para la generación de informes relacionados con la ejecución
de los recursos logísticos de canal capital.
9. Recabar la información necesaria para la generación de informes relacionados con la producción
audiovisual sostenible.
10. Apoyar el diseño y la ejecución de acciones relacionadas con la producción audiovisual sostenible.
11. Brindar apoyo logístico en las producciones en campo de requerirse para las diferentes
transmisiones, producciones y proyectos para CAPITAL.
12. Apoyar con el diseño de estrategias que permitan el mejoramiento de los flujos de trabajo de la
operación logística de canal capital. 13. Informar al supervisor las novedades, inconvenientes o sugerencias que se generen en sus
actividades y que puedan afectar negativa o positivamente el normal desarrollo de las actividades
de producción.
14. Realizar las demás actividades que resulten necesarias y esenciales para el cumplimiento del
objeto contractual.</v>
          </cell>
          <cell r="AJ90" t="str">
            <v>DIRECTA</v>
          </cell>
          <cell r="AK90" t="str">
            <v xml:space="preserve">NO REQUIERE </v>
          </cell>
          <cell r="AL90" t="str">
            <v>NO</v>
          </cell>
          <cell r="AM90" t="str">
            <v>DIRECTOR OPERATIVO</v>
          </cell>
          <cell r="AN90" t="str">
            <v>EDWIN SÁNCHEZ PORRAS</v>
          </cell>
          <cell r="AO90" t="str">
            <v xml:space="preserve">622 / </v>
          </cell>
          <cell r="AP90" t="str">
            <v xml:space="preserve">42450209 / </v>
          </cell>
          <cell r="AQ90" t="str">
            <v xml:space="preserve">Servicios para la comunidad, sociales y personales / </v>
          </cell>
          <cell r="AR90" t="str">
            <v xml:space="preserve">613 / </v>
          </cell>
          <cell r="AS90">
            <v>622</v>
          </cell>
          <cell r="AT90">
            <v>42450209</v>
          </cell>
          <cell r="AU90" t="str">
            <v>Servicios para la comunidad, sociales y personales</v>
          </cell>
          <cell r="AV90" t="str">
            <v xml:space="preserve"> </v>
          </cell>
          <cell r="AW90">
            <v>613</v>
          </cell>
          <cell r="AX90">
            <v>45329</v>
          </cell>
          <cell r="AY90">
            <v>7057956</v>
          </cell>
          <cell r="BB90" t="e">
            <v>#N/A</v>
          </cell>
          <cell r="BC90" t="str">
            <v xml:space="preserve"> </v>
          </cell>
          <cell r="CX90">
            <v>45388</v>
          </cell>
          <cell r="CY90">
            <v>7057956</v>
          </cell>
        </row>
        <row r="91">
          <cell r="A91" t="str">
            <v>0089-2024</v>
          </cell>
          <cell r="B91" t="str">
            <v>17 17. Contrato de Prestación de Servicios</v>
          </cell>
          <cell r="C91" t="str">
            <v>CC</v>
          </cell>
          <cell r="D91">
            <v>52789376</v>
          </cell>
          <cell r="F91">
            <v>1</v>
          </cell>
          <cell r="G91">
            <v>1</v>
          </cell>
          <cell r="H91" t="str">
            <v>ALBA DEL PILAR CUBIDES ESPAÑOL</v>
          </cell>
          <cell r="I91" t="str">
            <v>CL 65 A BIS 83 77</v>
          </cell>
          <cell r="J91" t="str">
            <v>apilarce@hotmail.com</v>
          </cell>
          <cell r="M91" t="str">
            <v>CO1.PCCNTR.5893722</v>
          </cell>
          <cell r="N91" t="str">
            <v>CPT-094-2024</v>
          </cell>
          <cell r="O91" t="str">
            <v>https://community.secop.gov.co/Public/Tendering/OpportunityDetail/Index?noticeUID=CO1.NTC.5594309&amp;isFromPublicArea=True&amp;isModal=False</v>
          </cell>
          <cell r="P91" t="str">
            <v>PROFESIONAL</v>
          </cell>
          <cell r="Q91" t="str">
            <v>ESPECIALIZACION UNIVERSITARIA</v>
          </cell>
          <cell r="R91" t="str">
            <v>FEMENINO</v>
          </cell>
          <cell r="T91" t="str">
            <v>CONTRATO DE PRESTACION DE SERVICIOS</v>
          </cell>
          <cell r="U91">
            <v>45327</v>
          </cell>
          <cell r="V91">
            <v>45329</v>
          </cell>
          <cell r="W91">
            <v>45418</v>
          </cell>
          <cell r="X91" t="str">
            <v>URIEL DE JESUS BAYONA CHONA</v>
          </cell>
          <cell r="Y91" t="str">
            <v>SUBDIRECTOR ADMINISTRATIVO</v>
          </cell>
          <cell r="Z91">
            <v>13364379</v>
          </cell>
          <cell r="AA91">
            <v>5</v>
          </cell>
          <cell r="AB91">
            <v>6</v>
          </cell>
          <cell r="AC91" t="str">
            <v>SA-24 Proveer, de manera autónoma e independiente, sus servicios profesionales para apoyar el sistema Interno de Gestión Documental y Archivo -SIGA.</v>
          </cell>
          <cell r="AD91">
            <v>0</v>
          </cell>
          <cell r="AE91">
            <v>3</v>
          </cell>
          <cell r="AF91">
            <v>90</v>
          </cell>
          <cell r="AG91">
            <v>17085000</v>
          </cell>
          <cell r="AH91">
            <v>5695000</v>
          </cell>
          <cell r="AI91" t="str">
            <v>1. Brindar capacitación y/o talleres de socialización y sensibilización a los empleados y colaboradores del Canal, en relación con el adecuado manejo documental, la función archivística y demás temas propios de la gestión documental, en marco de las actividades y procesos misionales que se desarrollen. 2. Revisar y actualizar desde una perspectiva administrativa, los instrumentos archivísticos con miras a una constante autoevaluación. 3. Apoyar la realización de los ajustes de la actualización e implementación de las Tablas de Retención Documental, de acuerdo con la normativas archivística vigente y lo solicitado por el Consejo Distrital de Archivos de Bogotá y el Archivo General de la Nación. 4. Apoyar la actualización de los procesos, procedimientos, formatos y lineamientos existentes en el Canal, de conformidad con la normatividad archivística vigente. 5. Proyectar memorandos, oficios, circulares, informes, indicadores, reportes y/o seguimientos en colaboración con el líder del proceso cuando así se requiera. 6. Realizar junto con el equipo de gestión documental las actividades de actualización y/o implementación del Plan Institucional de Archivos (PINAR) y el Programa de Gestión Documental (PGD), el diagnóstico integral de Archivos y cualquier otro instrumento archivístico existente o por implementar. 7. Apoyar el seguimiento a la legalización de las transferencias primarias de las diferentes dependencias. 8. Proyectar las respuestas a los requerimientos presentados por la Dirección de Archivo Bogotá o cualquier otro ente de control, relacionados con las actividades inherentes a la Gestión
Documental de Capital.
9. Dar respuesta y hacer seguimiento a los diferentes planes e indicadores solicitados por la oficina
de Control interno y/o planeación en relación con el proceso archivístico de Capital.
10. Verificar y hacer control de la correcta ejecución de los procesos archivísticos se surta bajo
parámetros de oportunidad y calidad, realizar seguimiento al funcionamiento del sistema de
gestión documental.
11. Apoyar al equipo de Gestión Documental en el seguimiento a la ejecución de los convenios de
preservación audiovisual suscritos por Canal Capital.
12. Realizar la entrega de los archivos o documentos generados en razón al desarrollo del contrato
al momento de la culminación del mismo.
13. Apoyar la elaboración de nuevos lineamientos, procedimientos y manuales a que haya lugar para
la implementación de tecnologías en el manejo de la gestión documental de la entidad.
14. Realizar las demás actividades que resulten necesarias y esenciales para el cumplimiento del
objeto contractual.</v>
          </cell>
          <cell r="AJ91" t="str">
            <v>DIRECTA</v>
          </cell>
          <cell r="AK91" t="str">
            <v xml:space="preserve">NO REQUIERE </v>
          </cell>
          <cell r="AL91" t="str">
            <v>NO</v>
          </cell>
          <cell r="AM91" t="str">
            <v>SECRETARIA GENERAL</v>
          </cell>
          <cell r="AN91" t="str">
            <v>EDWIN SÁNCHEZ PORRAS</v>
          </cell>
          <cell r="AO91" t="str">
            <v xml:space="preserve">492 / </v>
          </cell>
          <cell r="AP91" t="str">
            <v xml:space="preserve">42120202008 / </v>
          </cell>
          <cell r="AQ91" t="str">
            <v xml:space="preserve">Servicios prestados a las empresas
y servicios de producción / </v>
          </cell>
          <cell r="AR91" t="str">
            <v xml:space="preserve">610 / </v>
          </cell>
          <cell r="AS91">
            <v>492</v>
          </cell>
          <cell r="AT91">
            <v>42120202008</v>
          </cell>
          <cell r="AU91" t="str">
            <v>Servicios prestados a las empresas
y servicios de producción</v>
          </cell>
          <cell r="AV91" t="str">
            <v xml:space="preserve"> </v>
          </cell>
          <cell r="AW91">
            <v>610</v>
          </cell>
          <cell r="AX91">
            <v>45328</v>
          </cell>
          <cell r="AY91">
            <v>17085000</v>
          </cell>
          <cell r="BB91" t="e">
            <v>#N/A</v>
          </cell>
          <cell r="BC91" t="str">
            <v xml:space="preserve"> </v>
          </cell>
          <cell r="CX91">
            <v>45418</v>
          </cell>
          <cell r="CY91">
            <v>17085000</v>
          </cell>
        </row>
        <row r="92">
          <cell r="A92" t="str">
            <v>0090-2024</v>
          </cell>
          <cell r="B92" t="str">
            <v>17 17. Contrato de Prestación de Servicios</v>
          </cell>
          <cell r="C92" t="str">
            <v>CC</v>
          </cell>
          <cell r="D92">
            <v>1018466306</v>
          </cell>
          <cell r="F92">
            <v>5</v>
          </cell>
          <cell r="G92">
            <v>6</v>
          </cell>
          <cell r="H92" t="str">
            <v>CLAUDIA LORENA RODRÍGUEZ TORRES</v>
          </cell>
          <cell r="I92" t="str">
            <v>KR 53 B BIS 5 A 81</v>
          </cell>
          <cell r="J92" t="str">
            <v>mg.claurod@gmail.com</v>
          </cell>
          <cell r="M92" t="str">
            <v>CO1.PCCNTR.5898838</v>
          </cell>
          <cell r="N92" t="str">
            <v>CPT-095-2024</v>
          </cell>
          <cell r="O92" t="str">
            <v>https://community.secop.gov.co/Public/Tendering/OpportunityDetail/Index?noticeUID=CO1.NTC.5600090&amp;isFromPublicArea=True&amp;isModal=False</v>
          </cell>
          <cell r="P92" t="str">
            <v>PROFESIONAL</v>
          </cell>
          <cell r="Q92" t="str">
            <v>UNIVERSITARIO</v>
          </cell>
          <cell r="R92" t="str">
            <v>FEMENINO</v>
          </cell>
          <cell r="T92" t="str">
            <v>CONTRATO DE PRESTACION DE SERVICIOS</v>
          </cell>
          <cell r="U92">
            <v>45329</v>
          </cell>
          <cell r="V92">
            <v>45330</v>
          </cell>
          <cell r="W92">
            <v>45419</v>
          </cell>
          <cell r="X92" t="str">
            <v>LUIS CARLOS URRUTIA PARRA</v>
          </cell>
          <cell r="Y92" t="str">
            <v>PROFESIONAL ESPECIALIZADO GRADO 03 DE PROGRAMACIÓN</v>
          </cell>
          <cell r="Z92">
            <v>79555310</v>
          </cell>
          <cell r="AA92">
            <v>8</v>
          </cell>
          <cell r="AB92">
            <v>3</v>
          </cell>
          <cell r="AC92" t="str">
            <v>DO-146 Proveer, de manera autónoma e independiente, sus servicios para apoyar las actividades de recuperación de archivo de la memoria de Capital.</v>
          </cell>
          <cell r="AD92">
            <v>0</v>
          </cell>
          <cell r="AE92">
            <v>3</v>
          </cell>
          <cell r="AF92">
            <v>90</v>
          </cell>
          <cell r="AG92">
            <v>7943790</v>
          </cell>
          <cell r="AH92">
            <v>2647930</v>
          </cell>
          <cell r="AI92" t="str">
            <v>1. Apoyar la elaboración del inventario de los activos de información audiovisual de Canal Capital. 2. Apoyar la salvaguarda del archivo sonoro y audiovisual de Canal Capital. 3. Apoyar la limpieza externa de los dispositivos de almacenamiento que albergan patrimonio audiovisual y/o digital de Canal Capital. 4. Apoyar la reubicación del material de archivo audiovisual y los materiales que se encuentren albergados en dispositivos de almacenamiento análogo y/o digital. 5. Apoyar la verificación del contenido de cada dispositivo audiovisual de almacenamiento análogo y/o digital. 6. Apoyar la visualización y clasificación de material audiovisual de los dispositivos de almacenamiento análogo y/o digital. 7. Diligenciar correctamente los formatos proveídos por Gestión Documental para registrar la ficha técnica que contiene la información general de cada dispositivo. 8. Apoyar en la realización de informes a la Gerencia, la Dirección Operativa y al área de Programación, cuando así se requiera. 9. Realizar las demás actividades que resulten necesarias y esenciales para el cumplimiento del objeto contractual.</v>
          </cell>
          <cell r="AJ92" t="str">
            <v>DIRECTA</v>
          </cell>
          <cell r="AK92" t="str">
            <v xml:space="preserve">NO REQUIERE </v>
          </cell>
          <cell r="AL92" t="str">
            <v>NO</v>
          </cell>
          <cell r="AM92" t="str">
            <v>DIRECTOR OPERATIVO</v>
          </cell>
          <cell r="AN92" t="str">
            <v>JAVIER ROLANDO DELGADO FLORES</v>
          </cell>
          <cell r="AO92" t="str">
            <v xml:space="preserve">645 / </v>
          </cell>
          <cell r="AP92" t="str">
            <v xml:space="preserve">42450209 / </v>
          </cell>
          <cell r="AQ92" t="str">
            <v xml:space="preserve">Servicios para la comunidad, sociales y personales / </v>
          </cell>
          <cell r="AR92" t="str">
            <v xml:space="preserve">614 / </v>
          </cell>
          <cell r="AS92">
            <v>645</v>
          </cell>
          <cell r="AT92">
            <v>42450209</v>
          </cell>
          <cell r="AU92" t="str">
            <v>Servicios para la comunidad, sociales y personales</v>
          </cell>
          <cell r="AV92" t="str">
            <v xml:space="preserve"> </v>
          </cell>
          <cell r="AW92">
            <v>614</v>
          </cell>
          <cell r="AX92">
            <v>45329</v>
          </cell>
          <cell r="AY92">
            <v>7943790</v>
          </cell>
          <cell r="BB92" t="e">
            <v>#N/A</v>
          </cell>
          <cell r="BC92" t="str">
            <v xml:space="preserve"> </v>
          </cell>
          <cell r="CX92">
            <v>45419</v>
          </cell>
          <cell r="CY92">
            <v>7943790</v>
          </cell>
        </row>
        <row r="93">
          <cell r="A93" t="str">
            <v>0091-2024</v>
          </cell>
          <cell r="B93" t="str">
            <v>17 17. Contrato de Prestación de Servicios</v>
          </cell>
          <cell r="C93" t="str">
            <v>CC</v>
          </cell>
          <cell r="D93">
            <v>1014227023</v>
          </cell>
          <cell r="F93">
            <v>7</v>
          </cell>
          <cell r="G93">
            <v>4</v>
          </cell>
          <cell r="H93" t="str">
            <v>JOAN SEBASTIAN PALACIOS PARDO</v>
          </cell>
          <cell r="I93" t="str">
            <v>CALLE 77C 112F 16</v>
          </cell>
          <cell r="J93" t="str">
            <v>joan.pardo10@gmail.com</v>
          </cell>
          <cell r="M93" t="str">
            <v>CO1.PCCNTR.5903747</v>
          </cell>
          <cell r="N93" t="str">
            <v>CPT-096-2024</v>
          </cell>
          <cell r="O93" t="str">
            <v>https://community.secop.gov.co/Public/Tendering/OpportunityDetail/Index?noticeUID=CO1.NTC.5607611&amp;isFromPublicArea=True&amp;isModal=False</v>
          </cell>
          <cell r="P93" t="str">
            <v>PROFESIONAL</v>
          </cell>
          <cell r="Q93" t="str">
            <v>UNIVERSITARIO</v>
          </cell>
          <cell r="R93" t="str">
            <v>MASCULINO</v>
          </cell>
          <cell r="T93" t="str">
            <v>CONTRATO DE PRESTACION DE SERVICIOS</v>
          </cell>
          <cell r="U93">
            <v>45329</v>
          </cell>
          <cell r="V93">
            <v>45330</v>
          </cell>
          <cell r="W93">
            <v>45419</v>
          </cell>
          <cell r="X93" t="str">
            <v>EDGARDO JOSE PAZ ESPINOSA</v>
          </cell>
          <cell r="Y93" t="str">
            <v>PROFESIONAL ESPECIALIZADO GRADO 03 DE PRENSA Y COMUNICACIONES</v>
          </cell>
          <cell r="Z93">
            <v>73576544</v>
          </cell>
          <cell r="AA93">
            <v>2</v>
          </cell>
          <cell r="AB93">
            <v>9</v>
          </cell>
          <cell r="AC93" t="str">
            <v>COM-10 Proveer, de manera autónoma e independiente, los servicios requeridos para orientar y consolidar al equipo creativo In House de eureka tu canal, para el desarrollo conceptual y estratégico, la redacción de copies y/o textos de las campañas sombrilla y estructurar los lineamientos creativos para la producción de piezas y la promoción y el posicionamiento de la franja infantil del Sistema Capital en todas sus plataformas.</v>
          </cell>
          <cell r="AD93">
            <v>0</v>
          </cell>
          <cell r="AE93">
            <v>3</v>
          </cell>
          <cell r="AF93">
            <v>90</v>
          </cell>
          <cell r="AG93">
            <v>23283000</v>
          </cell>
          <cell r="AH93">
            <v>7761000</v>
          </cell>
          <cell r="AI93" t="str">
            <v>1. Orientar y consolidar el desarrollo conceptual y formal de la marca de Eureka para televisión, medios digitales, impresos, estrategias convergentes online y en territorio, a partir de los principios, valores y audiencias definidos. 2. Orientar y presentar el diseño creativo y producción de campañas mensuales, piezas y/o actividades de promoción y de participación que se generen, abarcando experiencias en territorio, ajustando sus propuestas a los recursos disponibles. 3. Diseñar los lineamientos creativos de las campañas mensuales junto con el área de Digital, teniendo en cuenta las especificaciones de contenido generadas por la dirección creativa y la producción de contenidos. 4. Participar en las reuniones de contenido y programación para evaluar y aportar sobre las necesidades y solicitudes de promoción de la franja infantil de los canales Capital y Eureka en todas sus plataformas. 5. Articular el equipo creativo de promociones de Eureka a partir de las pautas metodológicas
conceptuales y creativas, dando los lineamientos necesarios para cumplir con los objetivos editoriales
del canal.
6. Velar por la calidad estética, conceptual y técnica de las campañas y de las piezas promocionales
que la componen, dirigiendo todos los aspectos relativos al tratamiento audiovisual y narrativo
ritmo, tono, estilo, edición, animación, graficación y musicalización.
7. Redactar textos, eslóganes y guiones creativos que comuniquen de manera breve, clara y precisa
los lineamientos, necesidades y objetivos de las campañas de promoción del canal eureka, sus
franjas, contenidos y actividades.
8. Participar en el diseño, desarrollo y actualización del manual de estilo de la marca Eureka.
9. Asistir a las reuniones necesarias para la correcta ejecución del contrato, en virtud del principio de
coordinación.
10. Realizar los informes necesarios relacionados con la prestación de servicios.
11. Realizar las demás actividades que resulten necesarias y esenciales para el cumplimiento del objeto
contractual.</v>
          </cell>
          <cell r="AJ93" t="str">
            <v>DIRECTA</v>
          </cell>
          <cell r="AK93" t="str">
            <v xml:space="preserve">NO REQUIERE </v>
          </cell>
          <cell r="AL93" t="str">
            <v>NO</v>
          </cell>
          <cell r="AM93" t="str">
            <v>GERENTE GENERAL</v>
          </cell>
          <cell r="AN93" t="str">
            <v>CAMILO ANDRES PORRAS GALINDO</v>
          </cell>
          <cell r="AO93" t="str">
            <v xml:space="preserve">617 / </v>
          </cell>
          <cell r="AP93" t="str">
            <v xml:space="preserve">42450208 / </v>
          </cell>
          <cell r="AQ93" t="str">
            <v xml:space="preserve">Servicios prestados a las empresas
y servicios de producción / </v>
          </cell>
          <cell r="AR93" t="str">
            <v xml:space="preserve">616 / </v>
          </cell>
          <cell r="AS93">
            <v>617</v>
          </cell>
          <cell r="AT93">
            <v>42450208</v>
          </cell>
          <cell r="AU93" t="str">
            <v>Servicios prestados a las empresas
y servicios de producción</v>
          </cell>
          <cell r="AV93" t="str">
            <v xml:space="preserve"> </v>
          </cell>
          <cell r="AW93">
            <v>616</v>
          </cell>
          <cell r="AX93">
            <v>45330</v>
          </cell>
          <cell r="AY93">
            <v>23283000</v>
          </cell>
          <cell r="BB93" t="e">
            <v>#N/A</v>
          </cell>
          <cell r="BC93" t="str">
            <v xml:space="preserve"> </v>
          </cell>
          <cell r="CX93">
            <v>45419</v>
          </cell>
          <cell r="CY93">
            <v>23283000</v>
          </cell>
        </row>
        <row r="94">
          <cell r="A94" t="str">
            <v>0092-2024</v>
          </cell>
          <cell r="B94" t="str">
            <v>17 17. Contrato de Prestación de Servicios</v>
          </cell>
          <cell r="C94" t="str">
            <v>CC</v>
          </cell>
          <cell r="D94">
            <v>1020779761</v>
          </cell>
          <cell r="F94">
            <v>4</v>
          </cell>
          <cell r="G94">
            <v>7</v>
          </cell>
          <cell r="H94" t="str">
            <v>STEFANIA GALVIS BARRERO</v>
          </cell>
          <cell r="I94" t="str">
            <v>CL 126 11 B 71 AP 301</v>
          </cell>
          <cell r="J94" t="str">
            <v>stefania.galvisb@gmail.com</v>
          </cell>
          <cell r="M94" t="str">
            <v>CO1.PCCNTR.5904814</v>
          </cell>
          <cell r="N94" t="str">
            <v>CPT-097-2024</v>
          </cell>
          <cell r="O94" t="str">
            <v>https://community.secop.gov.co/Public/Tendering/OpportunityDetail/Index?noticeUID=CO1.NTC.5608812&amp;isFromPublicArea=True&amp;isModal=False</v>
          </cell>
          <cell r="P94" t="str">
            <v>PROFESIONAL</v>
          </cell>
          <cell r="Q94" t="str">
            <v>UNIVERSITARIO</v>
          </cell>
          <cell r="R94" t="str">
            <v>FEMENINO</v>
          </cell>
          <cell r="T94" t="str">
            <v>CONTRATO DE PRESTACION DE SERVICIOS</v>
          </cell>
          <cell r="U94">
            <v>45329</v>
          </cell>
          <cell r="V94">
            <v>45331</v>
          </cell>
          <cell r="W94">
            <v>45420</v>
          </cell>
          <cell r="X94" t="str">
            <v>EDGARDO JOSE PAZ ESPINOSA</v>
          </cell>
          <cell r="Y94" t="str">
            <v>PROFESIONAL ESPECIALIZADO GRADO 03 DE PRENSA Y COMUNICACIONES</v>
          </cell>
          <cell r="Z94">
            <v>73576544</v>
          </cell>
          <cell r="AA94">
            <v>2</v>
          </cell>
          <cell r="AB94">
            <v>9</v>
          </cell>
          <cell r="AC94" t="str">
            <v>COM-11 Proveer, de manera autónoma e independiente los servicios profesionales requeridos para orientar y consolidar el equipo de Audiencias de Capital, para realizar las actividades relacionadas con la automatización de los datos y llevar a cabo el acompañamiento, análisis y seguimiento de medición de indicadores en los diversos medios de emisión de Capital y la administración de la estrategia de Inbound marketing del Sistema.</v>
          </cell>
          <cell r="AD94">
            <v>0</v>
          </cell>
          <cell r="AE94">
            <v>3</v>
          </cell>
          <cell r="AF94">
            <v>90</v>
          </cell>
          <cell r="AG94">
            <v>16500000</v>
          </cell>
          <cell r="AH94">
            <v>5500000</v>
          </cell>
          <cell r="AI94" t="str">
            <v>1. Apoyar con las acciones administrativas, operativas y estratégicas en el equipo de Audiencias del Área de Marca y Comunicaciones, direccionando el plan de trabajo y presentando los reportes clave cada vez que sean requeridos. 2. Realizar, crear, ejecutar y apoyar el seguimiento, estratégico y operativo, de las campañas de Inbound marketing de Capital bajo modelos de automatización y orientado a la captación de leads de cada uno de los propósitos editoriales de la entidad. 3. Realizar el análisis de métricas y datos, cualitativos y cuantitativos, de las campañas de inbound marketing en Capital y asimismo presentar informes y análisis pertinente y recurrentemente. 4. Realizar proceso de recolección, interpretación y análisis de audiencias de cada una de las redes sociales de la entidad con base en el modelo socializado de datos con propósito. 5. Realizar, investigar, crear y segmentar bases de datos enfocadas en los esfuerzos de adquisición leads y campañas de marketing en Capital. 6. Realizar proceso de recolección, interpretación y análisis de audiencias de cada una de las plataformas de contenido sonoro de la entidad con base en el modelo socializado de datos con propósito. 7. Realizar y diseñar herramientas tecnológicas y de estructuración de información para el área de
audiencias.
8. Garantizar el correcto uso de la información a la que tenga acceso y que sea clasificada como
confidencial conforme a lo definido en la política de seguridad de la información, en razón al
desarrollo y ejecución de su objeto contractual
9. Participar y proponer modelos de plantillas, dentro de la plataforma de inbound marketing, para
asegurar la correcta divulgación de mensajes a las audiencias para la captación de leads.
10. Gestionar con el área jurídica de la entidad todos los temas pertinentes relacionados con habeas
data y protección de datos para la creación de campañas y formularios de Inbound Marketing de
Capital.
11. Realizar las demás actividades que resulten necesarias y esenciales para el cumplimiento del objeto
contractual.</v>
          </cell>
          <cell r="AJ94" t="str">
            <v>DIRECTA</v>
          </cell>
          <cell r="AK94" t="str">
            <v xml:space="preserve">NO REQUIERE </v>
          </cell>
          <cell r="AL94" t="str">
            <v>NO</v>
          </cell>
          <cell r="AM94" t="str">
            <v>GERENTE GENERAL</v>
          </cell>
          <cell r="AN94" t="str">
            <v>CAMILO ANDRES PORRAS GALINDO</v>
          </cell>
          <cell r="AO94" t="str">
            <v xml:space="preserve">618 / </v>
          </cell>
          <cell r="AP94" t="str">
            <v xml:space="preserve">42450208 / </v>
          </cell>
          <cell r="AQ94" t="str">
            <v xml:space="preserve">Servicios prestados a las empresas
y servicios de producción / </v>
          </cell>
          <cell r="AR94" t="str">
            <v xml:space="preserve">617 / </v>
          </cell>
          <cell r="AS94">
            <v>618</v>
          </cell>
          <cell r="AT94">
            <v>42450208</v>
          </cell>
          <cell r="AU94" t="str">
            <v>Servicios prestados a las empresas
y servicios de producción</v>
          </cell>
          <cell r="AV94" t="str">
            <v xml:space="preserve"> </v>
          </cell>
          <cell r="AW94">
            <v>617</v>
          </cell>
          <cell r="AX94">
            <v>45330</v>
          </cell>
          <cell r="AY94">
            <v>16500000</v>
          </cell>
          <cell r="BB94" t="e">
            <v>#N/A</v>
          </cell>
          <cell r="BC94" t="str">
            <v xml:space="preserve"> </v>
          </cell>
          <cell r="CX94">
            <v>45420</v>
          </cell>
          <cell r="CY94">
            <v>16500000</v>
          </cell>
        </row>
        <row r="95">
          <cell r="A95" t="str">
            <v>0093-2024</v>
          </cell>
          <cell r="B95" t="str">
            <v>17 17. Contrato de Prestación de Servicios</v>
          </cell>
          <cell r="C95" t="str">
            <v>CC</v>
          </cell>
          <cell r="D95">
            <v>1032430853</v>
          </cell>
          <cell r="F95">
            <v>8</v>
          </cell>
          <cell r="G95">
            <v>3</v>
          </cell>
          <cell r="H95" t="str">
            <v>LUIS EDUARDO RODRIGUEZ RODRIGUEZ</v>
          </cell>
          <cell r="I95" t="str">
            <v>CL 133 105C 46</v>
          </cell>
          <cell r="J95" t="str">
            <v>luiseduro2@gmail.com</v>
          </cell>
          <cell r="M95" t="str">
            <v>CO1.PCCNTR.5907810</v>
          </cell>
          <cell r="N95" t="str">
            <v>CPT-098-2024</v>
          </cell>
          <cell r="O95" t="str">
            <v>https://community.secop.gov.co/Public/Tendering/OpportunityDetail/Index?noticeUID=CO1.NTC.5612406&amp;isFromPublicArea=True&amp;isModal=False</v>
          </cell>
          <cell r="P95" t="str">
            <v>APOYO A LA GESTIÓN PROFESIONAL</v>
          </cell>
          <cell r="Q95" t="str">
            <v>EDUCACIÓN MEDIA (HASTA GRADO ONCE APROBADO)</v>
          </cell>
          <cell r="R95" t="str">
            <v>MASCULINO</v>
          </cell>
          <cell r="T95" t="str">
            <v>CONTRATO DE PRESTACION DE SERVICIOS</v>
          </cell>
          <cell r="U95">
            <v>45330</v>
          </cell>
          <cell r="V95">
            <v>45330</v>
          </cell>
          <cell r="W95">
            <v>45419</v>
          </cell>
          <cell r="X95" t="str">
            <v>EDGARDO JOSE PAZ ESPINOSA</v>
          </cell>
          <cell r="Y95" t="str">
            <v>PROFESIONAL ESPECIALIZADO GRADO 03 DE PRENSA Y COMUNICACIONES</v>
          </cell>
          <cell r="Z95">
            <v>73576544</v>
          </cell>
          <cell r="AA95">
            <v>2</v>
          </cell>
          <cell r="AB95">
            <v>9</v>
          </cell>
          <cell r="AC95" t="str">
            <v>COM-8 Proveer, de manera autónoma e independiente, los servicios requeridos para gestionar y realizar la logística de las acciones de presencia y posicionamiento de la marca Capital y sus submarcas, asociadas a la gestión de las alianzas estratégicas y/o comerciales y comunicaciones internas del Sistema Capital.</v>
          </cell>
          <cell r="AD95">
            <v>0</v>
          </cell>
          <cell r="AE95">
            <v>3</v>
          </cell>
          <cell r="AF95">
            <v>90</v>
          </cell>
          <cell r="AG95">
            <v>10236000</v>
          </cell>
          <cell r="AH95">
            <v>3412000</v>
          </cell>
          <cell r="AI95" t="str">
            <v>1. Apoyar las actividades de preproducción, producción y postproducción de las diferentes campañas y/o estrategias relacionadas con el equipo convergente de autopromociones de Capital en función de las demandas televisivas, sonoras, digitales o BTL del sistema. 2. Garantizar el correcto uso de los recursos asociados a los proyectos del equipo convergente de autopromociones de Capital de acuerdo con las necesidades logísticas, administrativas y de producción. 3. Ordenar y ejecutar las actividades necesarias para el posicionamiento y presencia de marca de Capital y todas sus submarcas asociadas en los diferentes eventos donde haga presencia el Sistema. 4. Planear, verificar y hacer seguimiento a las actividades programadas por el equipo convergente de autopromociones según los planes de producción, la estrategia de marca y los acuerdos de las alianzas. 5. Gestionar los horarios de los equipos creativos, diseño y producción audiovisual en función de las necesidades y obligaciones del equipo convergente de autopromociones de Capital. 6. Realizar el tráfico de insumos y material gráfico, audiovisual y sonoro necesario entre las diferentes áreas de Capital y el equipo convergente de autopromociones. 7. Gestionar la comunicación entre el área digital y otras áreas de servicio para la publicación de contenidos y/o obligaciones en las páginas web y RRSS del Sistema. 8. Asistir y participar en las reuniones del equipo convergente de autopromociones de Capital donde se requiera su participación. 9. Realizar las demás actividades que resulten necesarias y esenciales para el cumplimiento del objeto contractual.</v>
          </cell>
          <cell r="AJ95" t="str">
            <v>DIRECTA</v>
          </cell>
          <cell r="AK95" t="str">
            <v xml:space="preserve">NO REQUIERE </v>
          </cell>
          <cell r="AL95" t="str">
            <v>NO</v>
          </cell>
          <cell r="AM95" t="str">
            <v>GERENTE GENERAL</v>
          </cell>
          <cell r="AN95" t="str">
            <v>LEIDY JULIETH CARRANZA SUAREZ</v>
          </cell>
          <cell r="AO95" t="str">
            <v xml:space="preserve">579 / </v>
          </cell>
          <cell r="AP95" t="str">
            <v xml:space="preserve">42450208 / </v>
          </cell>
          <cell r="AQ95" t="str">
            <v xml:space="preserve">Servicios prestados a las empresas
y servicios de producción / </v>
          </cell>
          <cell r="AR95" t="str">
            <v xml:space="preserve">618 / </v>
          </cell>
          <cell r="AS95">
            <v>579</v>
          </cell>
          <cell r="AT95">
            <v>42450208</v>
          </cell>
          <cell r="AU95" t="str">
            <v>Servicios prestados a las empresas
y servicios de producción</v>
          </cell>
          <cell r="AV95" t="str">
            <v xml:space="preserve"> </v>
          </cell>
          <cell r="AW95">
            <v>618</v>
          </cell>
          <cell r="AX95">
            <v>45330</v>
          </cell>
          <cell r="AY95">
            <v>10236000</v>
          </cell>
          <cell r="BB95" t="e">
            <v>#N/A</v>
          </cell>
          <cell r="BC95" t="str">
            <v xml:space="preserve"> </v>
          </cell>
          <cell r="CX95">
            <v>45419</v>
          </cell>
          <cell r="CY95">
            <v>10236000</v>
          </cell>
        </row>
        <row r="96">
          <cell r="A96" t="str">
            <v>0094-2024</v>
          </cell>
          <cell r="B96" t="str">
            <v>17 17. Contrato de Prestación de Servicios</v>
          </cell>
          <cell r="C96" t="str">
            <v>CC</v>
          </cell>
          <cell r="D96">
            <v>53105914</v>
          </cell>
          <cell r="F96">
            <v>1</v>
          </cell>
          <cell r="G96">
            <v>10</v>
          </cell>
          <cell r="H96" t="str">
            <v>LINA MARCELA RICAURTE AGUIRRE</v>
          </cell>
          <cell r="I96" t="str">
            <v>KR 54C 143A 90 TO 2 APARTAMENTO 612</v>
          </cell>
          <cell r="J96" t="str">
            <v>lmricaurtea@unal.edu.co</v>
          </cell>
          <cell r="M96" t="str">
            <v>CO1.PCCNTR.5907186</v>
          </cell>
          <cell r="N96" t="str">
            <v>CPT-099-2024</v>
          </cell>
          <cell r="O96" t="str">
            <v>https://community.secop.gov.co/Public/Tendering/OpportunityDetail/Index?noticeUID=CO1.NTC.5612435&amp;isFromPublicArea=True&amp;isModal=False</v>
          </cell>
          <cell r="P96" t="str">
            <v>APOYO A LA GESTIÓN PROFESIONAL</v>
          </cell>
          <cell r="Q96" t="str">
            <v>EDUCACIÓN MEDIA (HASTA GRADO ONCE APROBADO)</v>
          </cell>
          <cell r="R96" t="str">
            <v>FEMENINO</v>
          </cell>
          <cell r="T96" t="str">
            <v>CONTRATO DE PRESTACION DE SERVICIOS</v>
          </cell>
          <cell r="U96">
            <v>45330</v>
          </cell>
          <cell r="V96">
            <v>45330</v>
          </cell>
          <cell r="W96">
            <v>45419</v>
          </cell>
          <cell r="X96" t="str">
            <v>URIEL DE JESUS BAYONA CHONA</v>
          </cell>
          <cell r="Y96" t="str">
            <v>SUBDIRECTOR ADMINISTRATIVO</v>
          </cell>
          <cell r="Z96">
            <v>13364379</v>
          </cell>
          <cell r="AA96">
            <v>5</v>
          </cell>
          <cell r="AB96">
            <v>6</v>
          </cell>
          <cell r="AC96" t="str">
            <v>COM-15 Proveer, de manera autónoma e independiente, los servicios requeridos para realizar las actividades de diseño gráfico y animación de piezas fijas y audiovisuales de tipo convergente y promocional para las diferentes producciones, coproducciones, eventos especiales, convenios, transmisiones y tejido institucional para las distintas plataformas de Canal Capital. A</v>
          </cell>
          <cell r="AD96">
            <v>0</v>
          </cell>
          <cell r="AE96">
            <v>3</v>
          </cell>
          <cell r="AF96">
            <v>90</v>
          </cell>
          <cell r="AG96">
            <v>15600000</v>
          </cell>
          <cell r="AH96">
            <v>5200000</v>
          </cell>
          <cell r="AI96" t="str">
            <v>1. Apoyar la conceptualización de piezas gráficas fijas o animadas para las diferentes pantallas del sistema de comunicación pública y productos transmedia que se planeen para la promoción y circulación de contenidos de Canal Capital. 2. Producir las piezas gráficas fijas o animadas asignadas que cumplan con los requerimientos creativos, técnicos, estéticos y visuales requeridos para su divulgación en las diferentes plataformas de divulgación de Canal Capital. 3. Proponer y desarrollar formatos gráficos innovadores que fortalezcan la línea visual de los contenidos de Canal Capital y que aporten a la construcción de historias en plataformas digitales. 4. Diseñar piezas gráficas para campañas, comunicados de uso interno y externo de Capital, piezas de mercadeo y en todo tipo de recurso físico que fortalezcan la promoción de expectativa y sostenimiento de las series y programas de Capital. 5. Realizar la entrega de los productos graficados con los ajustes requeridos y los archivos editables de acuerdo con las especificaciones técnicas requeridas para cada una de las plataformas de divulgación del canal. 6. Cumplir con los parámetros relacionados al tratamiento gráfico según indicaciones del equipo creativo para el desarrollo y entrega de las piezas asignadas. 7. Cumplir con el cronograma y tiempos de entrega planteados para el desarrollo de las piezas propuestas para cada una de las plataformas de divulgación de Canal Capital. 8. Usar adecuada y oportunamente las herramientas de seguridad informática con las que cuenta Canal Capital para evitar virus, malware y otras amenazas que pudieran poner en riesgo la integridad de la información y estar presentes en dispositivos de almacenamiento externo (USB, discos duros externos, etc.). 9. No descargar de internet material, ni utilizar software sin la respectiva licencia; en caso tal, los costos que se deriven de ello deberán ser asumidos en su totalidad por el contratista. 10. Entregar la información de los productos graficados que sea solicitada por el supervisor, la Dirección Operativa, la Gerencia General o quien éstos designen. 11. Asistir a las reuniones que sean convocadas de manera presencial o virtual por el área de Marca y Comunicaciones, la Dirección Operativa, el área de producción, Gerencia General o quien estos designen, en virtud del principio de coordinación. 12. Realizar las demás actividades que resulten necesarias y esenciales para el cumplimiento del objeto contractual.</v>
          </cell>
          <cell r="AJ96" t="str">
            <v>DIRECTA</v>
          </cell>
          <cell r="AK96" t="str">
            <v xml:space="preserve">NO REQUIERE </v>
          </cell>
          <cell r="AL96" t="str">
            <v>NO</v>
          </cell>
          <cell r="AM96" t="str">
            <v>GERENTE GENERAL</v>
          </cell>
          <cell r="AN96" t="str">
            <v>EDWIN SÁNCHEZ PORRAS</v>
          </cell>
          <cell r="AO96" t="str">
            <v xml:space="preserve">636 / </v>
          </cell>
          <cell r="AP96" t="str">
            <v xml:space="preserve">42450208 / </v>
          </cell>
          <cell r="AQ96" t="str">
            <v xml:space="preserve">Servicios prestados a las empresas
y servicios de producción / </v>
          </cell>
          <cell r="AR96" t="str">
            <v xml:space="preserve">619 / </v>
          </cell>
          <cell r="AS96">
            <v>636</v>
          </cell>
          <cell r="AT96">
            <v>42450208</v>
          </cell>
          <cell r="AU96" t="str">
            <v>Servicios prestados a las empresas
y servicios de producción</v>
          </cell>
          <cell r="AV96" t="str">
            <v xml:space="preserve"> </v>
          </cell>
          <cell r="AW96">
            <v>619</v>
          </cell>
          <cell r="AX96">
            <v>45330</v>
          </cell>
          <cell r="AY96">
            <v>15600000</v>
          </cell>
          <cell r="BB96" t="e">
            <v>#N/A</v>
          </cell>
          <cell r="BC96" t="str">
            <v xml:space="preserve"> </v>
          </cell>
          <cell r="CX96">
            <v>45419</v>
          </cell>
          <cell r="CY96">
            <v>15600000</v>
          </cell>
        </row>
        <row r="97">
          <cell r="A97" t="str">
            <v>0095-2024</v>
          </cell>
          <cell r="B97" t="str">
            <v>17 17. Contrato de Prestación de Servicios</v>
          </cell>
          <cell r="C97" t="str">
            <v>CC</v>
          </cell>
          <cell r="D97">
            <v>1033768643</v>
          </cell>
          <cell r="F97">
            <v>3</v>
          </cell>
          <cell r="G97">
            <v>8</v>
          </cell>
          <cell r="H97" t="str">
            <v>LEIDY NATHALY DIAZ JIMENEZ</v>
          </cell>
          <cell r="I97" t="str">
            <v xml:space="preserve">CARRERA 5 BIS A 48 R 60 </v>
          </cell>
          <cell r="J97" t="str">
            <v>abogadanathaly diaz jimenez@gmail.com</v>
          </cell>
          <cell r="M97" t="str">
            <v>CO1.PCCNTR.5908870</v>
          </cell>
          <cell r="N97" t="str">
            <v>CPT-100-2024</v>
          </cell>
          <cell r="O97" t="str">
            <v>https://community.secop.gov.co/Public/Tendering/OpportunityDetail/Index?noticeUID=CO1.NTC.5613648&amp;isFromPublicArea=True&amp;isModal=False</v>
          </cell>
          <cell r="P97" t="str">
            <v>PROFESIONAL</v>
          </cell>
          <cell r="Q97" t="str">
            <v>ESPECIALIZACION UNIVERSITARIA</v>
          </cell>
          <cell r="R97" t="str">
            <v>FEMENINO</v>
          </cell>
          <cell r="T97" t="str">
            <v>CONTRATO DE PRESTACION DE SERVICIOS</v>
          </cell>
          <cell r="U97">
            <v>45330</v>
          </cell>
          <cell r="V97">
            <v>45330</v>
          </cell>
          <cell r="W97">
            <v>45397</v>
          </cell>
          <cell r="X97" t="str">
            <v>YIVY KATHERINE GOMEZ PARDO</v>
          </cell>
          <cell r="Y97" t="str">
            <v>JEFE OFICINA JURIDICA</v>
          </cell>
          <cell r="Z97">
            <v>1010171134</v>
          </cell>
          <cell r="AA97">
            <v>9</v>
          </cell>
          <cell r="AB97">
            <v>2</v>
          </cell>
          <cell r="AC97" t="str">
            <v>SG-13 Proveer, de manera autónoma e independiente, los servicios profesionales requeridos para el desarrollo de actividades asociadas a la organización administrativa y gestión jurídica de Canal Capital</v>
          </cell>
          <cell r="AD97">
            <v>8</v>
          </cell>
          <cell r="AE97">
            <v>2</v>
          </cell>
          <cell r="AF97">
            <v>68</v>
          </cell>
          <cell r="AG97">
            <v>9973328</v>
          </cell>
          <cell r="AH97">
            <v>4400000</v>
          </cell>
          <cell r="AI97" t="str">
            <v>1. Mantener actualizadas las bases de datos que contienen la información relacionada con la contratación de Canal Capital, con el objeto de suministrar los datos requeridos desde cualquier dependencia de la entidad para adelantar la gestión misional de la misma o desde los entes de control o cualquier autoridad administrativa y/o judicial. 2. Efectuar los informes correspondientes a SIVICOF y SIDEAP mensualmente conforme a los requerimientos, efectuados por los entes de control. 3. Elaborar un informe mensual de todas las liquidaciones adelantadas por la entidad, sin importar si se encuentran firmadas en físico o en la plataforma de SECOP II, según corresponda. 4. Proyectar las certificaciones solicitadas por los contratistas respecto de los contratos suscritos entre aquellos y el Canal Capital. 5. Elaborar informes anuales o cuando estos sean requeridos por entes de control tales como la Contraloría General de la República, Contraloría Distrital, Personería Distrital, Veeduría Distrital entre otros. 6. Apoyar con la proyección y suministro de información para dar respuesta a los derechos de petición que sean sometidos a reparto de la Oficina Jurídica. 7. Realizar seguimiento a los términos de respuesta de las peticiones a cargo de la Oficina Jurídica y alertar sobre sus vencimientos. 8. Reportar mensualmente a los supervisores de los contratos terminados, si procede o no la liquidación de los mismos, para que se proceda de conformidad. 9. Enviar mensualmente al web máster la información de los contratos suscritos por el canal el mes inmediatamente anterior, para ser publicado en el enlace del botón de transparencia de la página web de Canal Capital. 10. Suministrar la información que se requiera en materia de gestión ambiental para efectos de los informes periódicos asociados con el plan institucional de gestión ambiental – PIGA. 11. Realizar el informe bimensual de las entidades sin ánimo de lucro conforme a lo previsto en el artículo 30 del Decreto Distrital 848 de 2019. 12. Realizar las demás actividades que resulten necesarias y esenciales para el cumplimiento del objeto contractual.</v>
          </cell>
          <cell r="AJ97" t="str">
            <v>DIRECTA</v>
          </cell>
          <cell r="AK97" t="str">
            <v xml:space="preserve">NO REQUIERE </v>
          </cell>
          <cell r="AL97" t="str">
            <v>NO</v>
          </cell>
          <cell r="AM97" t="str">
            <v>SECRETARIA GENERAL</v>
          </cell>
          <cell r="AN97" t="str">
            <v>LEIDY JULIETH CARRANZA SUAREZ</v>
          </cell>
          <cell r="AO97" t="str">
            <v xml:space="preserve">471 / </v>
          </cell>
          <cell r="AP97" t="str">
            <v xml:space="preserve">42450208 / </v>
          </cell>
          <cell r="AQ97" t="str">
            <v xml:space="preserve">Servicios prestados a las empresas
y servicios de producción / </v>
          </cell>
          <cell r="AR97" t="str">
            <v xml:space="preserve">620 / </v>
          </cell>
          <cell r="AS97">
            <v>471</v>
          </cell>
          <cell r="AT97">
            <v>42450208</v>
          </cell>
          <cell r="AU97" t="str">
            <v>Servicios prestados a las empresas
y servicios de producción</v>
          </cell>
          <cell r="AV97" t="str">
            <v xml:space="preserve"> </v>
          </cell>
          <cell r="AW97">
            <v>620</v>
          </cell>
          <cell r="AX97">
            <v>45330</v>
          </cell>
          <cell r="AY97">
            <v>9973328</v>
          </cell>
          <cell r="BB97" t="e">
            <v>#N/A</v>
          </cell>
          <cell r="BC97" t="str">
            <v xml:space="preserve"> </v>
          </cell>
          <cell r="CI97" t="str">
            <v>ADICION Y PRORROGA</v>
          </cell>
          <cell r="CJ97">
            <v>45397</v>
          </cell>
          <cell r="CK97">
            <v>29</v>
          </cell>
          <cell r="CM97">
            <v>4400000</v>
          </cell>
          <cell r="CX97">
            <v>45427</v>
          </cell>
          <cell r="CY97">
            <v>14373328</v>
          </cell>
        </row>
        <row r="98">
          <cell r="A98" t="str">
            <v>0096-2024</v>
          </cell>
          <cell r="B98" t="str">
            <v>17 17. Contrato de Prestación de Servicios</v>
          </cell>
          <cell r="C98" t="str">
            <v>CC</v>
          </cell>
          <cell r="D98">
            <v>1026269012</v>
          </cell>
          <cell r="F98">
            <v>1</v>
          </cell>
          <cell r="G98">
            <v>1</v>
          </cell>
          <cell r="H98" t="str">
            <v>MARÍA FERNANDA MORENO BELTRÁN.</v>
          </cell>
          <cell r="I98" t="str">
            <v>CL 37 24 60</v>
          </cell>
          <cell r="J98" t="str">
            <v>soyholajupiter@gmail.com</v>
          </cell>
          <cell r="M98" t="str">
            <v>CO1.PCCNTR.5922440</v>
          </cell>
          <cell r="N98" t="str">
            <v>CPT-108-2024</v>
          </cell>
          <cell r="O98" t="str">
            <v>https://community.secop.gov.co/Public/Tendering/OpportunityDetail/Index?noticeUID=CO1.NTC.5628894&amp;isFromPublicArea=True&amp;isModal=False</v>
          </cell>
          <cell r="P98" t="str">
            <v>PROFESIONAL</v>
          </cell>
          <cell r="Q98" t="str">
            <v>UNIVERSITARIO</v>
          </cell>
          <cell r="R98" t="str">
            <v>FEMENINO</v>
          </cell>
          <cell r="T98" t="str">
            <v>CONTRATO DE PRESTACION DE SERVICIOS</v>
          </cell>
          <cell r="U98">
            <v>45331</v>
          </cell>
          <cell r="V98">
            <v>45334</v>
          </cell>
          <cell r="W98">
            <v>45423</v>
          </cell>
          <cell r="X98" t="str">
            <v>EDGARDO JOSE PAZ ESPINOSA</v>
          </cell>
          <cell r="Y98" t="str">
            <v>PROFESIONAL ESPECIALIZADO GRADO 03 DE PRENSA Y COMUNICACIONES</v>
          </cell>
          <cell r="Z98">
            <v>73576544</v>
          </cell>
          <cell r="AA98">
            <v>2</v>
          </cell>
          <cell r="AB98">
            <v>9</v>
          </cell>
          <cell r="AC98" t="str">
            <v>COM-13 Proveer, de manera autónoma e independiente, los servicios requeridos para realizar las actividades de edición conceptual, posproducción de videos, diseño gráfico y colorización de piezas promocionales y microcontenidos producidos para la franja infantil de Capital y Eureka en todas sus plataformas.</v>
          </cell>
          <cell r="AD98">
            <v>0</v>
          </cell>
          <cell r="AE98">
            <v>3</v>
          </cell>
          <cell r="AF98">
            <v>90</v>
          </cell>
          <cell r="AG98">
            <v>15760482</v>
          </cell>
          <cell r="AH98">
            <v>5253494</v>
          </cell>
          <cell r="AI98" t="str">
            <v>1. Realizar la edición y la finalización de las piezas, microcontenidos, material promocional de la franja infantil de Capital y eureka en todas sus plataformas a partir de la selección del material pregrabado entregado y/o del contenido audiovisual, estructurándolo coherente y creativamente, cumpliendo con los requerimientos creativos, técnicos, estéticos y visuales acordados con el equipo creativo. 2. Realizar la producción de piezas gráficas e ilustraciones que cumplan con los requerimientos creativos, técnicos, estéticos y visuales. 3. Cumplir con los parámetros relativos al tratamiento audiovisual según indicaciones del equipo creativo y de contenidos montaje, ritmo, tono, estilo, narrativa, colorimetría, etc. 4. Cumplir con el cronograma y requerimientos técnicos planteados para la postproducción de cada pieza. 5. Velar por la calidad conceptual, creativa y técnica de las piezas post producidas. 6. Atender y ejecutar las correcciones que se soliciten dentro de los tiempos de producción acordados. 7. Garantizar el cumplimiento de los parámetros técnicos de video y audio en edición, de acuerdo con lineamientos del Canal, así como entregar las piezas en los códecs necesarios para la emisión en tv y plataformas digitales. 8. Garantizar la organización y clasificación de todas las piezas terminadas y aprobadas según los protocolos de producción, para la clara, eficiente búsqueda y consulta actual y posterior. 9. Consolidar y entregar las piezas producidas, aprobadas y finalizadas, junto con los respectivos archivos editables, al cierre de cada mes. 10. Entregar el reporte mensual con el listado de las piezas producidas y finalizadas y la ubicación donde quedan alojadas. 11. Realizar los informes necesarios relacionados con la prestación de servicios y cumplir con los entregables proyectados en las obligaciones. 12. Asistir a las reuniones necesarias para la correcta ejecución del contrato. 13. Realizar las demás actividades que resulten necesarias y esenciales
para el cumplimiento del objeto contractual.</v>
          </cell>
          <cell r="AJ98" t="str">
            <v>DIRECTA</v>
          </cell>
          <cell r="AK98" t="str">
            <v xml:space="preserve">NO REQUIERE </v>
          </cell>
          <cell r="AL98" t="str">
            <v>NO</v>
          </cell>
          <cell r="AM98" t="str">
            <v>GERENTE GENERAL</v>
          </cell>
          <cell r="AN98" t="str">
            <v>JAVIER ROLANDO DELGADO FLORES</v>
          </cell>
          <cell r="AO98" t="str">
            <v xml:space="preserve">620 / </v>
          </cell>
          <cell r="AP98" t="str">
            <v xml:space="preserve">42450208 / </v>
          </cell>
          <cell r="AQ98" t="str">
            <v xml:space="preserve">Servicios prestados a las empresas
y servicios de producción / </v>
          </cell>
          <cell r="AR98" t="str">
            <v xml:space="preserve">628 / </v>
          </cell>
          <cell r="AS98">
            <v>620</v>
          </cell>
          <cell r="AT98">
            <v>42450208</v>
          </cell>
          <cell r="AU98" t="str">
            <v>Servicios prestados a las empresas
y servicios de producción</v>
          </cell>
          <cell r="AV98" t="str">
            <v xml:space="preserve"> </v>
          </cell>
          <cell r="AW98">
            <v>628</v>
          </cell>
          <cell r="AX98">
            <v>45331</v>
          </cell>
          <cell r="AY98">
            <v>15760482</v>
          </cell>
          <cell r="BB98" t="e">
            <v>#N/A</v>
          </cell>
          <cell r="BC98" t="str">
            <v xml:space="preserve"> </v>
          </cell>
          <cell r="CX98">
            <v>45423</v>
          </cell>
          <cell r="CY98">
            <v>15760482</v>
          </cell>
        </row>
        <row r="99">
          <cell r="A99" t="str">
            <v>0097-2024</v>
          </cell>
          <cell r="B99" t="str">
            <v>17 17. Contrato de Prestación de Servicios</v>
          </cell>
          <cell r="C99" t="str">
            <v>CC</v>
          </cell>
          <cell r="D99">
            <v>1013617849</v>
          </cell>
          <cell r="F99">
            <v>3</v>
          </cell>
          <cell r="G99">
            <v>8</v>
          </cell>
          <cell r="H99" t="str">
            <v>PEDRO ALEJANDRO CARABALLO CORTES.</v>
          </cell>
          <cell r="I99" t="str">
            <v>CL 17 SUR 27 45 TO 2 AP 1408</v>
          </cell>
          <cell r="J99" t="str">
            <v>pedroacaraballo@hotmail.com</v>
          </cell>
          <cell r="M99" t="str">
            <v>CO1.PCCNTR.5915383</v>
          </cell>
          <cell r="N99" t="str">
            <v>CPT-102-2024</v>
          </cell>
          <cell r="O99" t="str">
            <v>https://community.secop.gov.co/Public/Tendering/OpportunityDetail/Index?noticeUID=CO1.NTC.5620572&amp;isFromPublicArea=True&amp;isModal=False</v>
          </cell>
          <cell r="P99" t="str">
            <v>PROFESIONAL</v>
          </cell>
          <cell r="Q99" t="str">
            <v>UNIVERSITARIO</v>
          </cell>
          <cell r="R99" t="str">
            <v>MASCULINO</v>
          </cell>
          <cell r="T99" t="str">
            <v>CONTRATO DE PRESTACION DE SERVICIOS</v>
          </cell>
          <cell r="U99">
            <v>45331</v>
          </cell>
          <cell r="V99">
            <v>45334</v>
          </cell>
          <cell r="W99">
            <v>45423</v>
          </cell>
          <cell r="X99" t="str">
            <v>EDGARDO JOSE PAZ ESPINOSA</v>
          </cell>
          <cell r="Y99" t="str">
            <v>PROFESIONAL ESPECIALIZADO GRADO 03 DE PRENSA Y COMUNICACIONES</v>
          </cell>
          <cell r="Z99">
            <v>73576544</v>
          </cell>
          <cell r="AA99">
            <v>2</v>
          </cell>
          <cell r="AB99">
            <v>9</v>
          </cell>
          <cell r="AC99" t="str">
            <v>COM-16 Proveer, de manera autónoma e independiente, los servicios requeridos para realizar las actividades de edición y postproducción de las piezas audiovisuales y sonoras convergentes y promocionales para las diferentes producciones, coproducciones, eventos especiales, convenios, transmisiones y tejido institucional en las distintas plataformas de Canal Capital.</v>
          </cell>
          <cell r="AD99">
            <v>0</v>
          </cell>
          <cell r="AE99">
            <v>3</v>
          </cell>
          <cell r="AF99">
            <v>90</v>
          </cell>
          <cell r="AG99">
            <v>15600000</v>
          </cell>
          <cell r="AH99">
            <v>5200000</v>
          </cell>
          <cell r="AI99" t="str">
            <v>1. Realizar y proponer diseños y estilos de montaje y edición de contenidos audiovisuales y sonoros que permitan enriquecer la narrativa de los productos audiovisuales asignados para su publicación en las diferentes plataformas de divulgación de Canal Capital. 2. Entregar los productos editados y finalizados de acuerdo a las especificaciones requeridas por cada una de las plataformas de transmisión, publicación y divulgación de Capital. 3. Cumplir con los parámetros relacionados al tratamiento audiovisual y sonoro según indicaciones del equipo creativo y de contenidos montaje, ritmo, tono, estilo, narrativa, colorimetría, etc. 4. Cumplir con la calidad técnica de audio y video, de acuerdo con lineamientos del canal, que garantice la entrega de las piezas en los códecs y parámetros técnicos necesarios para su emisión en las plataformas de divulgación del canal. 5. Cumplir con el cronograma y tiempos de entrega planteados para las piezas desarrolladas para cada una de las plataformas de divulgación de Canal Capital. 6. Garantizar la organización y clasificación de todas las piezas terminadas y aprobadas según los protocolos de producción, para la clara, eficiente búsqueda y consulta actual y posterior. 7. Velar y salvaguardar el hardware, software, amoblamientos y estructuras físicas que componen el lugar asignado por el canal para el desarrollo del objeto del contrato. 8. Usar adecuada y oportunamente las herramientas de seguridad informática con las que cuenta Canal Capital para evitar virus, malware y otras amenazas que pudieran poner en riesgo la integridad de la información y estar presentes en dispositivos de almacenamiento externo (USB, discos duros externos, etc.). 9. Responder por los costos derivados de descargas indebidas de internet como material audiovisual,
fotográfico o sonoro, o softwares sin las respectivas licencias. En caso tal, los valores deberán ser
asumidos en su totalidad por el contratista.
10. Diligenciar los formatos y entregar la información que sea solicitada por el supervisor, la Dirección
Operativa y la Gerencia General.
11. Asistir a las reuniones que sean convocadas de manera presencial o virtual por el área de Marca y
Comunicaciones, la Dirección Operativa, el área de producción, Gerencia General o quien estos
designen, en virtud del principio de coordinación.
12. Realizar las demás actividades que resulten necesarias y esenciales para el cumplimiento del objeto
contractual.</v>
          </cell>
          <cell r="AJ99" t="str">
            <v>DIRECTA</v>
          </cell>
          <cell r="AK99" t="str">
            <v xml:space="preserve">NO REQUIERE </v>
          </cell>
          <cell r="AL99" t="str">
            <v>NO</v>
          </cell>
          <cell r="AM99" t="str">
            <v>GERENTE GENERAL</v>
          </cell>
          <cell r="AN99" t="str">
            <v>CAMILO ANDRES PORRAS GALINDO</v>
          </cell>
          <cell r="AO99" t="str">
            <v xml:space="preserve">637 / </v>
          </cell>
          <cell r="AP99" t="str">
            <v xml:space="preserve">42450208 / </v>
          </cell>
          <cell r="AQ99" t="str">
            <v xml:space="preserve">Servicios prestados a las empresas
y servicios de producción / </v>
          </cell>
          <cell r="AR99" t="str">
            <v xml:space="preserve">624 / </v>
          </cell>
          <cell r="AS99">
            <v>637</v>
          </cell>
          <cell r="AT99">
            <v>42450208</v>
          </cell>
          <cell r="AU99" t="str">
            <v>Servicios prestados a las empresas
y servicios de producción</v>
          </cell>
          <cell r="AV99" t="str">
            <v xml:space="preserve"> </v>
          </cell>
          <cell r="AW99">
            <v>624</v>
          </cell>
          <cell r="AX99">
            <v>45331</v>
          </cell>
          <cell r="AY99">
            <v>15600000</v>
          </cell>
          <cell r="BB99" t="e">
            <v>#N/A</v>
          </cell>
          <cell r="BC99" t="str">
            <v xml:space="preserve"> </v>
          </cell>
          <cell r="CX99">
            <v>45423</v>
          </cell>
          <cell r="CY99">
            <v>15600000</v>
          </cell>
        </row>
        <row r="100">
          <cell r="A100" t="str">
            <v>0098-2024</v>
          </cell>
          <cell r="B100" t="str">
            <v>17 17. Contrato de Prestación de Servicios</v>
          </cell>
          <cell r="C100" t="str">
            <v>CC</v>
          </cell>
          <cell r="D100">
            <v>1013649810</v>
          </cell>
          <cell r="F100">
            <v>4</v>
          </cell>
          <cell r="G100">
            <v>7</v>
          </cell>
          <cell r="H100" t="str">
            <v>CRISTIAN DAVID BAUTISTA DORADO</v>
          </cell>
          <cell r="I100" t="str">
            <v>TV 52 1 B 28</v>
          </cell>
          <cell r="J100" t="str">
            <v>cridaba105@gmail.com</v>
          </cell>
          <cell r="M100" t="str">
            <v>CO1.PCCNTR.5916763</v>
          </cell>
          <cell r="N100" t="str">
            <v>CPT-103-2024</v>
          </cell>
          <cell r="O100" t="str">
            <v>https://community.secop.gov.co/Public/Tendering/OpportunityDetail/Index?noticeUID=CO1.NTC.5622714&amp;isFromPublicArea=True&amp;isModal=False</v>
          </cell>
          <cell r="P100" t="str">
            <v>APOYO A LA GESTIÓN PROFESIONAL</v>
          </cell>
          <cell r="Q100" t="str">
            <v>UNIVERSITARIO</v>
          </cell>
          <cell r="R100" t="str">
            <v>MASCULINO</v>
          </cell>
          <cell r="T100" t="str">
            <v>CONTRATO DE PRESTACION DE SERVICIOS</v>
          </cell>
          <cell r="U100">
            <v>45331</v>
          </cell>
          <cell r="V100">
            <v>45334</v>
          </cell>
          <cell r="W100">
            <v>45400</v>
          </cell>
          <cell r="X100" t="str">
            <v>LUIS CARLOS URRUTIA PARRA</v>
          </cell>
          <cell r="Y100" t="str">
            <v>PROFESIONAL ESPECIALIZADO GRADO 03 DE PROGRAMACIÓN</v>
          </cell>
          <cell r="Z100">
            <v>79555310</v>
          </cell>
          <cell r="AA100">
            <v>8</v>
          </cell>
          <cell r="AB100">
            <v>3</v>
          </cell>
          <cell r="AC100" t="str">
            <v>DO-148-149 Proveer, de manera autónoma e independiente, los servicios de apoyo requeridos para realizar la gestión de contenidos digitales en la página web de Canal Capital y sus redes sociales, incluyendo los proyectos del Plan de inversión 2024 del Fondo Único de Tecnologías de la Información y las Comunicaciones (FUTIC)</v>
          </cell>
          <cell r="AD100">
            <v>7</v>
          </cell>
          <cell r="AE100">
            <v>2</v>
          </cell>
          <cell r="AF100">
            <v>67</v>
          </cell>
          <cell r="AG100">
            <v>7881380</v>
          </cell>
          <cell r="AH100">
            <v>3528978</v>
          </cell>
          <cell r="AI100" t="str">
            <v>1. Construir o adaptar contenido multimedia (texto, vídeo, audio o imagen) que pueda ser difundido a través de los sitios web, cuentas digitales, redes sociales o la señal en televisión de Canal Capital. 2. Actualizar el home y las secciones de los sitios web de Canal Capital. 3. Apoyar la creación y cocreación de contenido nativo digital que sea pertinente para las audiencias y posteriormente divulgado en las plataformas digitales de la entidad. 4. Apoyar el manejo operativo de las redes sociales y/o cuentas digitales de Capital. 5. Gestionar las interacciones directas de la audiencia ciudadana a través de las redes sociales y/o cuentas digitales de Capital. 6. Integrar los proyectos especiales informativos y convergentes de creación de contenido de Capital, bien sea en su construcción estratégica, investigativa o en su desarrollo práctico. 7. Apoyar el ejercicio de reportería para eventos y producciones de Capital cuando las dinámicas de producción de contenido digital lo requieran. 8. Abstenerse de compartir, prestar, divulgar o transferir de cualquier forma o medio las contraseñas que le han sido entregadas de las redes y plataformas pertenecientes a Capital (la cuenta de usuario del CMS es de uso del personal e intransferible, por lo que cualquier consecuencia adversa que derive de su mal uso, generado por descuido, negligencia o dolo, deberá ser asumida personalmente por el contratista al cual le fue otorgado el acceso a las redes y plataformas del Canal). 9. Realizar las demás actividades que resulten necesarias y esenciales para el cumplimiento del objeto contractual.</v>
          </cell>
          <cell r="AJ100" t="str">
            <v>DIRECTA</v>
          </cell>
          <cell r="AK100" t="str">
            <v xml:space="preserve">NO REQUIERE </v>
          </cell>
          <cell r="AL100" t="str">
            <v>NO</v>
          </cell>
          <cell r="AM100" t="str">
            <v>DIRECTOR OPERATIVO</v>
          </cell>
          <cell r="AN100" t="str">
            <v>LEIDY JULIETH CARRANZA SUAREZ</v>
          </cell>
          <cell r="AO100" t="str">
            <v>646 / 647</v>
          </cell>
          <cell r="AP100" t="str">
            <v>423011605560000007505 / 42450209</v>
          </cell>
          <cell r="AQ100" t="str">
            <v>7505 - Fortalecimiento de la creación y cocreación de contenidos multiplataforma en ciudadanía, cultura y educación / Servicios para la comunidad, sociales y personales</v>
          </cell>
          <cell r="AR100" t="str">
            <v>621 / 622</v>
          </cell>
          <cell r="AS100">
            <v>646</v>
          </cell>
          <cell r="AT100" t="str">
            <v>423011605560000007505</v>
          </cell>
          <cell r="AU100" t="str">
            <v>7505 - Fortalecimiento de la creación y cocreación de contenidos multiplataforma en ciudadanía, cultura y educación</v>
          </cell>
          <cell r="AV100" t="str">
            <v>7505 FUTIC</v>
          </cell>
          <cell r="AW100">
            <v>621</v>
          </cell>
          <cell r="AX100">
            <v>45331</v>
          </cell>
          <cell r="AY100">
            <v>7199095</v>
          </cell>
          <cell r="AZ100">
            <v>647</v>
          </cell>
          <cell r="BA100">
            <v>42450209</v>
          </cell>
          <cell r="BB100" t="str">
            <v>Servicios para la comunidad, sociales y personales</v>
          </cell>
          <cell r="BC100" t="str">
            <v xml:space="preserve"> </v>
          </cell>
          <cell r="BD100">
            <v>622</v>
          </cell>
          <cell r="BE100">
            <v>45331</v>
          </cell>
          <cell r="BF100">
            <v>682285</v>
          </cell>
          <cell r="CX100">
            <v>45400</v>
          </cell>
          <cell r="CY100">
            <v>7881380</v>
          </cell>
        </row>
        <row r="101">
          <cell r="A101" t="str">
            <v>0099-2024</v>
          </cell>
          <cell r="B101" t="str">
            <v>17 17. Contrato de Prestación de Servicios</v>
          </cell>
          <cell r="C101" t="str">
            <v>CC</v>
          </cell>
          <cell r="D101">
            <v>80820437</v>
          </cell>
          <cell r="F101">
            <v>4</v>
          </cell>
          <cell r="G101">
            <v>7</v>
          </cell>
          <cell r="H101" t="str">
            <v>HENRY GUILLERMO BELTRÁN MARTÍNEZ</v>
          </cell>
          <cell r="I101" t="str">
            <v>CARRERA 57B 128B 40</v>
          </cell>
          <cell r="J101" t="str">
            <v>abghenrybeltran@gmail.com</v>
          </cell>
          <cell r="M101" t="str">
            <v>CO1.PCCNTR.5918797</v>
          </cell>
          <cell r="N101" t="str">
            <v>CPT-104-2024</v>
          </cell>
          <cell r="O101" t="str">
            <v>https://community.secop.gov.co/Public/Tendering/OpportunityDetail/Index?noticeUID=CO1.NTC.5625625&amp;isFromPublicArea=True&amp;isModal=False</v>
          </cell>
          <cell r="P101" t="str">
            <v>PROFESIONAL</v>
          </cell>
          <cell r="Q101" t="str">
            <v>ESPECIALIZACION UNIVERSITARIA</v>
          </cell>
          <cell r="R101" t="str">
            <v>MASCULINO</v>
          </cell>
          <cell r="T101" t="str">
            <v>CONTRATO DE PRESTACION DE SERVICIOS</v>
          </cell>
          <cell r="U101">
            <v>45331</v>
          </cell>
          <cell r="V101">
            <v>45335</v>
          </cell>
          <cell r="W101">
            <v>45424</v>
          </cell>
          <cell r="X101" t="str">
            <v>NESTOR FERNANDO AVELLA</v>
          </cell>
          <cell r="Y101" t="str">
            <v>OFICINA CONTROL INTERNO</v>
          </cell>
          <cell r="Z101">
            <v>74130571</v>
          </cell>
          <cell r="AA101">
            <v>0</v>
          </cell>
          <cell r="AB101">
            <v>0</v>
          </cell>
          <cell r="AC101" t="str">
            <v>CI-4 Proveer, de manera autónoma e independiente, los servicios jurídicos profesionales requeridos por la Oficina de Control Interno para adelantar las actividades propias de la Oficina.</v>
          </cell>
          <cell r="AD101">
            <v>0</v>
          </cell>
          <cell r="AE101">
            <v>3</v>
          </cell>
          <cell r="AF101">
            <v>90</v>
          </cell>
          <cell r="AG101">
            <v>22050000</v>
          </cell>
          <cell r="AH101">
            <v>7350000</v>
          </cell>
          <cell r="AI101" t="str">
            <v>1. Realizar y apoyar la planeación, ejecución e informe y coordinar la comunicación de resultados de las diferentes auditorías y verificaciones especiales que le sean asignadas en cumplimiento del Plan Anual de Auditorías aprobado. 2. Apoyar a las diferentes dependencias en la formulación de los Planes de Mejoramiento derivados de las auditorías internas o externas y de los diferentes seguimientos. 3. Realizar la documentación, revisión, verificación y elaboración de informes como resultado de evaluar la información soporte para el Seguimiento al Plan de Mejoramiento, Informes Semestrales de Evaluación Independiente del Sistema de Control Interno y Plan Anticorrupción y Atención al Ciudadano (PAAC) y demás informes programados y asignados en el Plan Anual de Auditorías. 4. Apoyar al jefe de la Oficina de Control Interno en la revisión previa y presentación de observaciones en relación con los documentos objeto de análisis de los Comités de Contratación y Conciliación. 5. Realizar el seguimiento del cumplimiento del Plan Anual de auditorías aprobado y reportar los resultados del mismo. 6. Realizar la medición de los indicadores a cargo de la Oficina de Control Interno. 7. Apoyar en la consolidación y transferencia de la información de la cuenta a través del Sistema de Vigilancia y Control Fiscal (SIVICOF) de la Contraloría de Bogotá. 8. Realizar y apoyar el diseño de actividades orientadas a desarrollar el rol de "Enfoque hacia la prevención" acompañando y asesorando actividades que promuevan el mejoramiento y desarrollo del sistema de Control Interno de Canal Capital en cumplimiento de las actividades establecidas en
el Plan Anual de Auditorías.
9. Realizar las demás actividades que resulten necesarias y esenciales para el cumplimiento del objeto
contractual.</v>
          </cell>
          <cell r="AJ101" t="str">
            <v>DIRECTA</v>
          </cell>
          <cell r="AK101" t="str">
            <v xml:space="preserve">NO REQUIERE </v>
          </cell>
          <cell r="AL101" t="str">
            <v>NO</v>
          </cell>
          <cell r="AM101" t="str">
            <v>SECRETARIA GENERAL</v>
          </cell>
          <cell r="AN101" t="str">
            <v>CAMILO ANDRES PORRAS GALINDO</v>
          </cell>
          <cell r="AO101" t="str">
            <v xml:space="preserve">625 / </v>
          </cell>
          <cell r="AP101" t="str">
            <v xml:space="preserve">423011605560000007511 / </v>
          </cell>
          <cell r="AQ101" t="str">
            <v xml:space="preserve">Fortalecimiento de la capacidad administrativa y tecnológica para la gestión institucional de Capital / </v>
          </cell>
          <cell r="AR101" t="str">
            <v xml:space="preserve">625 / </v>
          </cell>
          <cell r="AS101">
            <v>625</v>
          </cell>
          <cell r="AT101" t="str">
            <v>423011605560000007511</v>
          </cell>
          <cell r="AU101" t="str">
            <v>Fortalecimiento de la capacidad administrativa y tecnológica para la gestión institucional de Capital</v>
          </cell>
          <cell r="AV101" t="str">
            <v xml:space="preserve"> </v>
          </cell>
          <cell r="AW101">
            <v>625</v>
          </cell>
          <cell r="AX101">
            <v>45331</v>
          </cell>
          <cell r="AY101">
            <v>22050000</v>
          </cell>
          <cell r="BB101" t="e">
            <v>#N/A</v>
          </cell>
          <cell r="BC101" t="str">
            <v xml:space="preserve"> </v>
          </cell>
          <cell r="CX101">
            <v>45424</v>
          </cell>
          <cell r="CY101">
            <v>22050000</v>
          </cell>
        </row>
        <row r="102">
          <cell r="A102" t="str">
            <v>0100-2024</v>
          </cell>
          <cell r="B102" t="str">
            <v>17 17. Contrato de Prestación de Servicios</v>
          </cell>
          <cell r="C102" t="str">
            <v>CC</v>
          </cell>
          <cell r="D102">
            <v>1144075202</v>
          </cell>
          <cell r="F102">
            <v>7</v>
          </cell>
          <cell r="G102">
            <v>4</v>
          </cell>
          <cell r="H102" t="str">
            <v>LUIS MARIA GUERRERO.</v>
          </cell>
          <cell r="I102" t="str">
            <v>CL 5 E 46 40 AP 902 B UR TORRES SANTIAGO DE</v>
          </cell>
          <cell r="J102" t="str">
            <v>luisaguerrero94@gmail.com</v>
          </cell>
          <cell r="M102" t="str">
            <v>CO1.PCCNTR.5921060</v>
          </cell>
          <cell r="N102" t="str">
            <v>CPT-105-2024</v>
          </cell>
          <cell r="O102" t="str">
            <v>https://community.secop.gov.co/Public/Tendering/OpportunityDetail/Index?noticeUID=CO1.NTC.5627743&amp;isFromPublicArea=True&amp;isModal=False</v>
          </cell>
          <cell r="P102" t="str">
            <v>PROFESIONAL</v>
          </cell>
          <cell r="Q102" t="str">
            <v>UNIVERSITARIO</v>
          </cell>
          <cell r="R102" t="str">
            <v>FEMENINO</v>
          </cell>
          <cell r="T102" t="str">
            <v>CONTRATO DE PRESTACION DE SERVICIOS</v>
          </cell>
          <cell r="U102">
            <v>45331</v>
          </cell>
          <cell r="V102">
            <v>45334</v>
          </cell>
          <cell r="W102">
            <v>45399</v>
          </cell>
          <cell r="X102" t="str">
            <v>LUIS CARLOS URRUTIA PARRA</v>
          </cell>
          <cell r="Y102" t="str">
            <v>PROFESIONAL ESPECIALIZADO GRADO 03 DE PROGRAMACIÓN</v>
          </cell>
          <cell r="Z102">
            <v>79555310</v>
          </cell>
          <cell r="AA102">
            <v>8</v>
          </cell>
          <cell r="AB102">
            <v>3</v>
          </cell>
          <cell r="AC102" t="str">
            <v xml:space="preserve">DO-150-151 Proveer, de manera autónoma e independiente, los servicios
requeridos para las actividades de preproducción, producción, realización y posproducción de material
audiovisual para las necesidades digitales de Canal Capital y sus canales de distribución, incluyendo los
proyectos del Plan de inversión 2024 del Fondo Único de Tecnologías de la Información y las
Comunicaciones (FUTIC).
</v>
          </cell>
          <cell r="AD102">
            <v>6</v>
          </cell>
          <cell r="AE102">
            <v>2</v>
          </cell>
          <cell r="AF102">
            <v>66</v>
          </cell>
          <cell r="AG102">
            <v>7763748</v>
          </cell>
          <cell r="AH102">
            <v>3528978</v>
          </cell>
          <cell r="AI102" t="str">
            <v>1. Estructurar y desarrollar desde la preproducción las diferentes piezas audiovisuales que sean requeridas para la creación de estrategias de contenido para las diferentes plataformas digitales de Capital, como redes sociales y sitio web, a través de un lenguaje digital acorde a las necesidades comunicacionales que requiera cada una de las producciones o los productos informativos convergentes. 2. Realizar la grabación de piezas audiovisuales para las plataformas digitales de Capital, como redes sociales y sitio web, a través de un lenguaje digital acorde a las necesidades comunicacionales que requiera cada una de las producciones o los productos informativos convergentes. 3. Realizar, crear, diseñar y producir las animaciones o informaciones gráficas audiovisuales que sean requeridas para los contenidos solicitados que tengan este fin, a ser publicadas en las plataformas digitales de Capital, como redes sociales y sitio web. 4. Realizar la producción de video streaming y la organización y operación de las herramientas necesarias para su producción en vivo. 5. Apoyar y participar en la producción de campo, creación y realización de contenidos de video y fotografía para las pantallas de Capital y sus proyectos informativos convergentes. 6. Realizar la edición de contenidos de video y fotografía para las plataformas digitales de Capital, como redes sociales y sitio web. 7. Realizar la musicalización de las piezas finalizadas en video para su distribución en la página web y las diferentes plataformas digitales, usando para ello piezas de la librería vigente contratada por Capital. 8. Entregar y cargar contenidos en video en las distintas plataformas digitales según las características necesarias para su óptima visualización. 9. Apoyar estrategias convergentes que conecten al proyecto AHORA, CCI, Capital Sonoro, Mesa Capital, transmisiones y al equipo Digital para expandir los contenidos informativos en diferentes formatos y pantallas, desde la lógica colaborativa en realización audiovisual digital y bajo el esquema de la ciudadanía en el centro. 10. Apoyar estrategias convergentes que conecten al proyecto AHORA, CCI, Capital Sonoro, Mesa Capital, transmisiones y al equipo Digital para expandir
los contenidos informativos en diferentes formatos y pantallas desde la lógica colaborativa en realización
audiovisual digital y bajo el esquema de la ciudadanía en el centro. 11. Realizar las demás actividades
que resulten necesarias y esenciales para el cumplimiento del objeto contractual.</v>
          </cell>
          <cell r="AJ102" t="str">
            <v>DIRECTA</v>
          </cell>
          <cell r="AK102" t="str">
            <v xml:space="preserve">NO REQUIERE </v>
          </cell>
          <cell r="AL102" t="str">
            <v>NO</v>
          </cell>
          <cell r="AM102" t="str">
            <v>DIRECTOR OPERATIVO</v>
          </cell>
          <cell r="AN102" t="str">
            <v>JAVIER ROLANDO DELGADO FLORES</v>
          </cell>
          <cell r="AO102" t="str">
            <v>648 / 649</v>
          </cell>
          <cell r="AP102" t="str">
            <v>423011605560000007505 / 42450209</v>
          </cell>
          <cell r="AQ102" t="str">
            <v>7505 - Fortalecimiento de la creación y cocreación de contenidos multiplataforma en ciudadanía, cultura y educación / Servicios para la comunidad, sociales y personales</v>
          </cell>
          <cell r="AR102" t="str">
            <v>626 / 627</v>
          </cell>
          <cell r="AS102">
            <v>648</v>
          </cell>
          <cell r="AT102" t="str">
            <v>423011605560000007505</v>
          </cell>
          <cell r="AU102" t="str">
            <v>7505 - Fortalecimiento de la creación y cocreación de contenidos multiplataforma en ciudadanía, cultura y educación</v>
          </cell>
          <cell r="AV102" t="str">
            <v>7505 FUTIC</v>
          </cell>
          <cell r="AW102">
            <v>626</v>
          </cell>
          <cell r="AX102">
            <v>45331</v>
          </cell>
          <cell r="AY102">
            <v>7034419</v>
          </cell>
          <cell r="AZ102">
            <v>649</v>
          </cell>
          <cell r="BA102">
            <v>42450209</v>
          </cell>
          <cell r="BB102" t="str">
            <v>Servicios para la comunidad, sociales y personales</v>
          </cell>
          <cell r="BC102" t="str">
            <v xml:space="preserve"> </v>
          </cell>
          <cell r="BD102">
            <v>627</v>
          </cell>
          <cell r="BE102">
            <v>45331</v>
          </cell>
          <cell r="BF102">
            <v>729331</v>
          </cell>
          <cell r="CX102">
            <v>45399</v>
          </cell>
          <cell r="CY102">
            <v>7763748</v>
          </cell>
        </row>
        <row r="103">
          <cell r="A103" t="str">
            <v>0101-2024</v>
          </cell>
          <cell r="B103" t="str">
            <v>17 17. Contrato de Prestación de Servicios</v>
          </cell>
          <cell r="C103" t="str">
            <v>CC</v>
          </cell>
          <cell r="D103">
            <v>1032414853</v>
          </cell>
          <cell r="F103">
            <v>0</v>
          </cell>
          <cell r="G103">
            <v>0</v>
          </cell>
          <cell r="H103" t="str">
            <v>JAVIER LEONARDO SALGUERO VELASQUEZ.</v>
          </cell>
          <cell r="I103" t="str">
            <v>CL 114A 53 37 CA 02</v>
          </cell>
          <cell r="J103" t="str">
            <v>javier88salguero@gmail.com</v>
          </cell>
          <cell r="M103" t="str">
            <v>CO1.PCCNTR.5919874</v>
          </cell>
          <cell r="N103" t="str">
            <v>CPT-106-2024</v>
          </cell>
          <cell r="O103" t="str">
            <v>https://community.secop.gov.co/Public/Tendering/OpportunityDetail/Index?noticeUID=CO1.NTC.5626679&amp;isFromPublicArea=True&amp;isModal=False</v>
          </cell>
          <cell r="P103" t="str">
            <v>APOYO A LA GESTIÓN PROFESIONAL</v>
          </cell>
          <cell r="Q103" t="str">
            <v>EDUCACIÓN MEDIA (HASTA GRADO ONCE APROBADO)</v>
          </cell>
          <cell r="R103" t="str">
            <v>MASCULINO</v>
          </cell>
          <cell r="T103" t="str">
            <v>CONTRATO DE PRESTACION DE SERVICIOS</v>
          </cell>
          <cell r="U103">
            <v>45331</v>
          </cell>
          <cell r="V103">
            <v>45334</v>
          </cell>
          <cell r="W103">
            <v>45423</v>
          </cell>
          <cell r="X103" t="str">
            <v>EDGARDO JOSE PAZ ESPINOSA</v>
          </cell>
          <cell r="Y103" t="str">
            <v>PROFESIONAL ESPECIALIZADO GRADO 03 DE PRENSA Y COMUNICACIONES</v>
          </cell>
          <cell r="Z103">
            <v>73576544</v>
          </cell>
          <cell r="AA103">
            <v>2</v>
          </cell>
          <cell r="AB103">
            <v>9</v>
          </cell>
          <cell r="AC103" t="str">
            <v>COM-12 Proveer, de manera autónoma e independiente, los servicios requeridos para orientar y consolidar al equipo creativo In House de Capital, para llevar a cabo las actividades de diseño de producción y ejecución de estrategias de promoción y divulgación ATL y BTL para las diferentes producciones, coproducciones, eventos especiales, tejido institucional, alianzas y proyectos estratégicos y transmisiones de Capital en todas sus plataformas.</v>
          </cell>
          <cell r="AD103">
            <v>0</v>
          </cell>
          <cell r="AE103">
            <v>3</v>
          </cell>
          <cell r="AF103">
            <v>90</v>
          </cell>
          <cell r="AG103">
            <v>26700000</v>
          </cell>
          <cell r="AH103">
            <v>8900000</v>
          </cell>
          <cell r="AI103" t="str">
            <v>1. Diseñar, articular y gestionar flujos de trabajo y cronogramas para cumplir con los requerimientos de las estrategias de comunicación, promoción y divulgación ATL y BTL de las producciones, submarcas, productos y plataformas de Canal Capital. 2. Realizar seguimiento y control de calidad técnica y/o conceptual de los contenidos asignados, de tal forma que estén acordes a los lineamientos indicados por las líneas editoriales de Capital. 3. Realizar las actividades relacionadas con la gestión integral de las reuniones de tráfico para proponer tareas, responsables y fechas de entrega a los distintos miembros del equipo creativo atendiendo el principio de coordinación. 4. Apoyar la coordinación de las actividades del área convergente de promociones y los flujos respectivos para garantizar el cumplimiento de los objetivos del canal. 5. Asistir a los comités que Gerencia, Dirección Operativa, Coordinación de programación y/o Coordinación de Producción programen y encargarse de realizar los diferentes flujos de trabajo sobre los nuevos procedimientos o las decisiones que allí se tomen, en virtud del principio de coordinación. 6. Apoyar en la conceptualización de las piezas promocionales requeridas por Capital para todas las pantallas del sistema y sus redes sociales. 7. Realizar las demás actividades que resulten necesarias y esenciales para el cumplimiento del objeto contractual.</v>
          </cell>
          <cell r="AJ103" t="str">
            <v>DIRECTA</v>
          </cell>
          <cell r="AK103" t="str">
            <v xml:space="preserve">NO REQUIERE </v>
          </cell>
          <cell r="AL103" t="str">
            <v>NO</v>
          </cell>
          <cell r="AM103" t="str">
            <v>GERENTE GENERAL</v>
          </cell>
          <cell r="AN103" t="str">
            <v>CAMILO ANDRES PORRAS GALINDO</v>
          </cell>
          <cell r="AO103" t="str">
            <v xml:space="preserve">619 / </v>
          </cell>
          <cell r="AP103" t="str">
            <v xml:space="preserve">42450208 / </v>
          </cell>
          <cell r="AQ103" t="str">
            <v xml:space="preserve">Servicios prestados a las empresas
y servicios de producción / </v>
          </cell>
          <cell r="AR103" t="str">
            <v xml:space="preserve">630 / </v>
          </cell>
          <cell r="AS103">
            <v>619</v>
          </cell>
          <cell r="AT103">
            <v>42450208</v>
          </cell>
          <cell r="AU103" t="str">
            <v>Servicios prestados a las empresas
y servicios de producción</v>
          </cell>
          <cell r="AV103" t="str">
            <v xml:space="preserve"> </v>
          </cell>
          <cell r="AW103">
            <v>630</v>
          </cell>
          <cell r="AX103">
            <v>45331</v>
          </cell>
          <cell r="AY103">
            <v>26700000</v>
          </cell>
          <cell r="BB103" t="e">
            <v>#N/A</v>
          </cell>
          <cell r="BC103" t="str">
            <v xml:space="preserve"> </v>
          </cell>
          <cell r="CX103">
            <v>45423</v>
          </cell>
          <cell r="CY103">
            <v>26700000</v>
          </cell>
        </row>
        <row r="104">
          <cell r="A104" t="str">
            <v>0102-2024</v>
          </cell>
          <cell r="B104" t="str">
            <v>17 17. Contrato de Prestación de Servicios</v>
          </cell>
          <cell r="C104" t="str">
            <v>CC</v>
          </cell>
          <cell r="D104">
            <v>1033738130</v>
          </cell>
          <cell r="F104">
            <v>9</v>
          </cell>
          <cell r="G104">
            <v>2</v>
          </cell>
          <cell r="H104" t="str">
            <v>DIANA DEL PILAR ROMERO VARILA</v>
          </cell>
          <cell r="I104" t="str">
            <v>CL 67 B SUR 13 60</v>
          </cell>
          <cell r="J104" t="str">
            <v>ddpromero@gmail.com</v>
          </cell>
          <cell r="M104" t="str">
            <v>CO1.PCCNTR.5924592</v>
          </cell>
          <cell r="N104" t="str">
            <v>CPT-109-2024</v>
          </cell>
          <cell r="O104" t="str">
            <v>https://community.secop.gov.co/Public/Tendering/OpportunityDetail/Index?noticeUID=CO1.NTC.5631742&amp;isFromPublicArea=True&amp;isModal=False</v>
          </cell>
          <cell r="P104" t="str">
            <v>PROFESIONAL</v>
          </cell>
          <cell r="Q104" t="str">
            <v>ESPECIALIZACION UNIVERSITARIA</v>
          </cell>
          <cell r="R104" t="str">
            <v>FEMENINO</v>
          </cell>
          <cell r="T104" t="str">
            <v>CONTRATO DE PRESTACION DE SERVICIOS</v>
          </cell>
          <cell r="U104">
            <v>45331</v>
          </cell>
          <cell r="V104">
            <v>45334</v>
          </cell>
          <cell r="W104">
            <v>45423</v>
          </cell>
          <cell r="X104" t="str">
            <v>NESTOR FERNANDO AVELLA</v>
          </cell>
          <cell r="Y104" t="str">
            <v>OFICINA CONTROL INTERNO</v>
          </cell>
          <cell r="Z104">
            <v>74130571</v>
          </cell>
          <cell r="AA104">
            <v>0</v>
          </cell>
          <cell r="AB104">
            <v>0</v>
          </cell>
          <cell r="AC104" t="str">
            <v>CI-5 Proveer, de manera autónoma e independiente, los servicios profesionales en la Oficina de Control Interno, para apoyar la ejecución del Plan Anual de Auditoría en desarrollo de las evaluaciones, seguimientos y demás actividades asignadas. ALCANCE DEL OBJETO: N/A</v>
          </cell>
          <cell r="AD104">
            <v>0</v>
          </cell>
          <cell r="AE104">
            <v>3</v>
          </cell>
          <cell r="AF104">
            <v>90</v>
          </cell>
          <cell r="AG104">
            <v>17310000</v>
          </cell>
          <cell r="AH104">
            <v>5770000</v>
          </cell>
          <cell r="AI104" t="str">
            <v>1. Realizar y apoyar la planeación, ejecución y comunicación de los resultados de las diferentes auditorías y verificaciones especiales que le sean asignadas en cumplimiento del Plan Anual de Auditoría aprobado. 2. Apoyar a las diferentes dependencias en la formulación del Plan de Mejoramiento derivado de las auditorías internas, extremas y de los diferentes seguimientos efectuados por la Oficina de Control Interno. 3. Apoyar de manera articulada la revisión y análisis de la información soporte para el Seguimiento al Plan de Mejoramiento, Informe evaluación independiente del Sistema de Control Interno, Plan Anticorrupción, Atención al Ciudadano y demás informes programados y asignados en el Plan Anual de Auditorías de la vigencia. 4. Apoyar la verificación a la ejecución de los recursos del FUTIC en cumplimiento del Plan Anual de Auditoría y la normatividad vigente. 5. Apoyar a la Oficina de Control Interno en la proyección de las respuestas a los requerimientos formulados por organismos de control y ciudadanos, de acuerdo con las pautas y lineamientos del supervisor del contrato cuando se requiera. 6. Realizar el diseño e implementación de actividades orientadas a promover e implementar la cultura de autocontrol y acompañar y asesorar en el mejoramiento y desarrollo del sistema de Control Interno de Canal Capital. 7. Organizar y estructurar la evaluación a la Gestión de Riesgo Institucional de conformidad con lo establecido en el Plan Anual de Auditorías aprobado. 8. Efectuar el seguimiento, análisis y verificación del ciclo de ejecución, evaluación, control de los proyectos de inversión de las metas y comunicar los resultados junto con las recomendaciones correspondientes. 9. Participar en las reuniones, mesas de trabajo y capacitaciones que convoque la jefatura de la Oficina de Control Interno. 10. Realizar las demás actividades que resulten necesarias y esenciales para el cumplimiento del objeto contractual.</v>
          </cell>
          <cell r="AJ104" t="str">
            <v>DIRECTA</v>
          </cell>
          <cell r="AK104" t="str">
            <v xml:space="preserve">NO REQUIERE </v>
          </cell>
          <cell r="AL104" t="str">
            <v>NO</v>
          </cell>
          <cell r="AM104" t="str">
            <v>SECRETARIA GENERAL</v>
          </cell>
          <cell r="AN104" t="str">
            <v>LEIDY JULIETH CARRANZA SUAREZ</v>
          </cell>
          <cell r="AO104" t="str">
            <v xml:space="preserve">626 / </v>
          </cell>
          <cell r="AP104" t="str">
            <v xml:space="preserve">423011605560000007511 / </v>
          </cell>
          <cell r="AQ104" t="str">
            <v xml:space="preserve">Fortalecimiento de la capacidad administrativa y tecnológica para la gestión institucional de Capital / </v>
          </cell>
          <cell r="AR104" t="str">
            <v xml:space="preserve">629 / </v>
          </cell>
          <cell r="AS104">
            <v>626</v>
          </cell>
          <cell r="AT104" t="str">
            <v>423011605560000007511</v>
          </cell>
          <cell r="AU104" t="str">
            <v>Fortalecimiento de la capacidad administrativa y tecnológica para la gestión institucional de Capital</v>
          </cell>
          <cell r="AV104" t="str">
            <v xml:space="preserve"> </v>
          </cell>
          <cell r="AW104">
            <v>629</v>
          </cell>
          <cell r="AX104">
            <v>45331</v>
          </cell>
          <cell r="AY104">
            <v>17310000</v>
          </cell>
          <cell r="BB104" t="e">
            <v>#N/A</v>
          </cell>
          <cell r="BC104" t="str">
            <v xml:space="preserve"> </v>
          </cell>
          <cell r="CX104">
            <v>45423</v>
          </cell>
          <cell r="CY104">
            <v>17310000</v>
          </cell>
        </row>
        <row r="105">
          <cell r="A105" t="str">
            <v>0103-2024</v>
          </cell>
          <cell r="B105" t="str">
            <v>17 17. Contrato de Prestación de Servicios</v>
          </cell>
          <cell r="C105" t="str">
            <v>CC</v>
          </cell>
          <cell r="D105">
            <v>79938506</v>
          </cell>
          <cell r="F105">
            <v>9</v>
          </cell>
          <cell r="G105">
            <v>2</v>
          </cell>
          <cell r="H105" t="str">
            <v>CESAR RICARDO SANCHEZ RAMIREZ</v>
          </cell>
          <cell r="I105" t="str">
            <v>CL 19A 80A 51 TO 4 AP 306</v>
          </cell>
          <cell r="J105" t="str">
            <v>xtocreativo@gmail.com</v>
          </cell>
          <cell r="M105" t="str">
            <v>CO1.PCCNTR.5932629</v>
          </cell>
          <cell r="N105" t="str">
            <v>CPT-110-2024</v>
          </cell>
          <cell r="O105" t="str">
            <v>https://community.secop.gov.co/Public/Tendering/OpportunityDetail/Index?noticeUID=CO1.NTC.5641608&amp;isFromPublicArea=True&amp;isModal=False</v>
          </cell>
          <cell r="P105" t="str">
            <v>PROFESIONAL</v>
          </cell>
          <cell r="Q105" t="str">
            <v>UNIVERSITARIO</v>
          </cell>
          <cell r="R105" t="str">
            <v>MASCULINO</v>
          </cell>
          <cell r="T105" t="str">
            <v>CONTRATO DE PRESTACION DE SERVICIOS</v>
          </cell>
          <cell r="U105">
            <v>45336</v>
          </cell>
          <cell r="V105">
            <v>45337</v>
          </cell>
          <cell r="W105">
            <v>45426</v>
          </cell>
          <cell r="X105" t="str">
            <v>EDGARDO JOSE PAZ ESPINOSA</v>
          </cell>
          <cell r="Y105" t="str">
            <v>PROFESIONAL ESPECIALIZADO GRADO 03 DE PRENSA Y COMUNICACIONES</v>
          </cell>
          <cell r="Z105">
            <v>73576544</v>
          </cell>
          <cell r="AA105">
            <v>2</v>
          </cell>
          <cell r="AB105">
            <v>9</v>
          </cell>
          <cell r="AC105" t="str">
            <v>COM-1 Proveer, de manera autónoma e independiente, los servicios requeridos para realizar las actividades de diseño gráfico y animación de piezas fijas y audiovisuales de tipo convergente y promocional para las diferentes producciones, coproducciones, eventos especiales, convenios, transmisiones y tejido institucional para las distintas plataformas de Canal Capital.</v>
          </cell>
          <cell r="AD105">
            <v>0</v>
          </cell>
          <cell r="AE105">
            <v>3</v>
          </cell>
          <cell r="AF105">
            <v>90</v>
          </cell>
          <cell r="AG105">
            <v>15600000</v>
          </cell>
          <cell r="AH105">
            <v>5200000</v>
          </cell>
          <cell r="AI105" t="str">
            <v>1. Proponer y realizar diseños de composición gráfica que permitan enriquecer la narrativa de las piezas gráficas fijas o productos audiovisuales asignados para su publicación en las diferentes plataformas de divulgación de Canal Capital. 2. Producir las piezas gráficas fijas o animadas asignadas que cumplan con los requerimientos creativos, técnicos, estéticos y visuales requeridos para su divulgación en las diferentes plataformas de divulgación de Canal Capital. 3. Realizar la entrega de los productos graficados con los ajustes requeridos y los archivos editables de acuerdo con las especificaciones técnicas requeridas para cada una de las plataformas de divulgación de canal Capital. 4. Cumplir con los parámetros relacionados al tratamiento gráfico según indicaciones del equipo creativo para el desarrollo y entrega de las piezas asignadas. 5. Cumplir con el cronograma y tiempos de entrega planteados para el desarrollo de las piezas propuestas para cada una de las plataformas de divulgación de Canal Capital. 6. Informar al supervisor del contrato sobre las actividades realizadas, los pendientes y las novedades presentadas. 7. Velar y salvaguardar el hardware, software, amoblamientos y estructuras físicas que componen el lugar asignado por el canal para el desarrollo del objeto del contrato. 8. Usar adecuada y oportunamente las herramientas de seguridad informática con las que cuenta Canal Capital para evitar virus, malware y otras amenazas que pudieran poner en riesgo la integridad de la información y estar presentes en dispositivos de almacenamiento externo (USB, discos duros externos, etc.). 9. No descargar de internet material, ni utilizar software sin la respectiva licencia; en caso tal, los
costos que se deriven de ello deberán ser asumidos en su totalidad por el contratista.
10. Entregar la información de los productos graficados que sea solicitada por el supervisor, la
Dirección Operativa, la Gerencia General o quien éstos designen.
11. Asistir a las reuniones que sean convocadas de manera presencial o virtual por el área de Marca
y Comunicaciones, la Dirección Operativa, el área de producción, Gerencia General o quien estos
designen, en virtud del principio de coordinación.
12. Realizar las demás actividades que resulten necesarias y esenciales para el cumplimiento del
objeto contractual..</v>
          </cell>
          <cell r="AJ105" t="str">
            <v>DIRECTA</v>
          </cell>
          <cell r="AK105" t="str">
            <v xml:space="preserve">NO REQUIERE </v>
          </cell>
          <cell r="AL105" t="str">
            <v>NO</v>
          </cell>
          <cell r="AM105" t="str">
            <v>GERENTE GENERAL</v>
          </cell>
          <cell r="AN105" t="str">
            <v>EDWIN SÁNCHEZ PORRAS</v>
          </cell>
          <cell r="AO105" t="str">
            <v xml:space="preserve">577 / </v>
          </cell>
          <cell r="AP105" t="str">
            <v xml:space="preserve">42450208 / </v>
          </cell>
          <cell r="AQ105" t="str">
            <v xml:space="preserve">Servicios prestados a las empresas
y servicios de producción / </v>
          </cell>
          <cell r="AR105" t="str">
            <v xml:space="preserve">638 / </v>
          </cell>
          <cell r="AS105">
            <v>577</v>
          </cell>
          <cell r="AT105">
            <v>42450208</v>
          </cell>
          <cell r="AU105" t="str">
            <v>Servicios prestados a las empresas
y servicios de producción</v>
          </cell>
          <cell r="AV105" t="str">
            <v xml:space="preserve"> </v>
          </cell>
          <cell r="AW105">
            <v>638</v>
          </cell>
          <cell r="AX105">
            <v>45337</v>
          </cell>
          <cell r="AY105">
            <v>15600000</v>
          </cell>
          <cell r="BB105" t="e">
            <v>#N/A</v>
          </cell>
          <cell r="BC105" t="str">
            <v xml:space="preserve"> </v>
          </cell>
          <cell r="CX105">
            <v>45426</v>
          </cell>
          <cell r="CY105">
            <v>15600000</v>
          </cell>
        </row>
        <row r="106">
          <cell r="A106" t="str">
            <v>0104-2024</v>
          </cell>
          <cell r="B106" t="str">
            <v>17 17. Contrato de Prestación de Servicios</v>
          </cell>
          <cell r="C106" t="str">
            <v>CC</v>
          </cell>
          <cell r="D106">
            <v>52350815</v>
          </cell>
          <cell r="F106">
            <v>6</v>
          </cell>
          <cell r="G106">
            <v>5</v>
          </cell>
          <cell r="H106" t="str">
            <v>MONICA ALEJANDRA VIRGÜÉZ ROMERO</v>
          </cell>
          <cell r="I106" t="str">
            <v>KR 72 22 D 54 IN 43 AP 502</v>
          </cell>
          <cell r="J106" t="str">
            <v>monialejan@hotmail.com</v>
          </cell>
          <cell r="M106" t="str">
            <v>CO1.PCCNTR.5932642</v>
          </cell>
          <cell r="N106" t="str">
            <v>CPT-112-2024</v>
          </cell>
          <cell r="O106" t="str">
            <v>https://community.secop.gov.co/Public/Tendering/OpportunityDetail/Index?noticeUID=CO1.NTC.5641635&amp;isFromPublicArea=True&amp;isModal=False</v>
          </cell>
          <cell r="P106" t="str">
            <v>PROFESIONAL</v>
          </cell>
          <cell r="Q106" t="str">
            <v>ESPECIALIZACION UNIVERSITARIA</v>
          </cell>
          <cell r="R106" t="str">
            <v>FEMENINO</v>
          </cell>
          <cell r="T106" t="str">
            <v>CONTRATO DE PRESTACION DE SERVICIOS</v>
          </cell>
          <cell r="U106">
            <v>45335</v>
          </cell>
          <cell r="V106">
            <v>45337</v>
          </cell>
          <cell r="W106">
            <v>45426</v>
          </cell>
          <cell r="X106" t="str">
            <v>NESTOR FERNANDO AVELLA</v>
          </cell>
          <cell r="Y106" t="str">
            <v>OFICINA CONTROL INTERNO</v>
          </cell>
          <cell r="Z106">
            <v>74130571</v>
          </cell>
          <cell r="AA106">
            <v>0</v>
          </cell>
          <cell r="AB106">
            <v>0</v>
          </cell>
          <cell r="AC106" t="str">
            <v>CI-2 Proveer, de manera autónoma e independiente, los servicios profesionales en la Oficina de Control Interno ejecutando las actividades asignadas en el Plan Anual de Auditoría aprobado por el Comité Institucional de Coordinación de Control Interno para la vigencia.</v>
          </cell>
          <cell r="AD106">
            <v>0</v>
          </cell>
          <cell r="AE106">
            <v>3</v>
          </cell>
          <cell r="AF106">
            <v>90</v>
          </cell>
          <cell r="AG106">
            <v>22050000</v>
          </cell>
          <cell r="AH106">
            <v>7350000</v>
          </cell>
          <cell r="AI106" t="str">
            <v>1. Apoyar en la verificación de la planeación, ejecución y comunicación de los resultados de las diferentes auditorías y verificaciones especiales que le sean asignadas en cumplimiento del Plan Anual de Auditoría aprobado. 2. Apoyar a todas las dependencias en la formulación del Plan de Mejoramiento derivado de las auditorías y de los diferentes seguimientos efectuados por la Oficina de Control Interno o entes externos. 3. Apoyar y adelantar la documentación, revisión y verificación de la información soporte para el seguimiento al Plan de Mejoramiento, Plan Anticorrupción y Atención al Ciudadano y demás informes programados y asignados en el Plan Anual de Auditorías aprobado, de conformidad con los cronogramas elaborados para ello. 4. Realizar el seguimiento a la implementación y mantenimiento del Modelo Integrado de Planeación y Gestión y apoyar la ejecución de las acciones que se formulan para su fortalecimiento desde la Oficina de Control Interno. 5. Cumplir con la planeación, documentación, revisión, verificación de la información soporte relacionada con la evaluación y seguimiento del Sistema de Control Interno Contable de Canal Capital y a la presentación del respectivo informe. 6. Realizar seguimiento a las medidas de austeridad en el gasto adoptadas por el canal en cumplimiento de la normatividad vigente. 7. Hacer el acompañamiento a los responsables de la entidad, para la rendición de las cuentas a ser reportadas a la Contraloría de Bogotá. 8. Elaborar el diseño e implementación de actividades orientadas a promover e implementar la
cultura de autocontrol, y acompañar y asesorar en el mejoramiento y desarrollo del sistema de
Control Interno de Canal Capital.
9. Participar en las reuniones, mesas de trabajo y capacitaciones que convoque la jefatura de la
Oficina de Control Interno.
10. Realizar las demás actividades que resulten necesarias y esenciales para el cumplimiento del
objeto contractual.</v>
          </cell>
          <cell r="AJ106" t="str">
            <v>DIRECTA</v>
          </cell>
          <cell r="AK106" t="str">
            <v xml:space="preserve">NO REQUIERE </v>
          </cell>
          <cell r="AL106" t="str">
            <v>NO</v>
          </cell>
          <cell r="AM106" t="str">
            <v>SECRETARIA GENERAL</v>
          </cell>
          <cell r="AN106" t="str">
            <v>EDWIN SÁNCHEZ PORRAS</v>
          </cell>
          <cell r="AO106" t="str">
            <v xml:space="preserve">624 / </v>
          </cell>
          <cell r="AP106" t="str">
            <v xml:space="preserve">423011605560000007511 / </v>
          </cell>
          <cell r="AQ106" t="str">
            <v xml:space="preserve">Fortalecimiento de la capacidad administrativa y tecnológica para la gestión institucional de Capital / </v>
          </cell>
          <cell r="AR106" t="str">
            <v xml:space="preserve">637 / </v>
          </cell>
          <cell r="AS106">
            <v>624</v>
          </cell>
          <cell r="AT106" t="str">
            <v>423011605560000007511</v>
          </cell>
          <cell r="AU106" t="str">
            <v>Fortalecimiento de la capacidad administrativa y tecnológica para la gestión institucional de Capital</v>
          </cell>
          <cell r="AV106" t="str">
            <v xml:space="preserve"> </v>
          </cell>
          <cell r="AW106">
            <v>637</v>
          </cell>
          <cell r="AX106">
            <v>45336</v>
          </cell>
          <cell r="AY106">
            <v>22050000</v>
          </cell>
          <cell r="BB106" t="e">
            <v>#N/A</v>
          </cell>
          <cell r="BC106" t="str">
            <v xml:space="preserve"> </v>
          </cell>
          <cell r="CX106">
            <v>45426</v>
          </cell>
          <cell r="CY106">
            <v>22050000</v>
          </cell>
        </row>
        <row r="107">
          <cell r="A107" t="str">
            <v>0105-2024</v>
          </cell>
          <cell r="B107" t="str">
            <v>17 17. Contrato de Prestación de Servicios</v>
          </cell>
          <cell r="C107" t="str">
            <v>CC</v>
          </cell>
          <cell r="D107">
            <v>1019065222</v>
          </cell>
          <cell r="F107">
            <v>8</v>
          </cell>
          <cell r="G107">
            <v>3</v>
          </cell>
          <cell r="H107" t="str">
            <v>DEISY ASTRID MEDINA CARVAJAL</v>
          </cell>
          <cell r="I107" t="str">
            <v>KR 66 A 67 D 23</v>
          </cell>
          <cell r="J107" t="str">
            <v>dycmedina@gmail.com</v>
          </cell>
          <cell r="M107" t="str">
            <v>CO1.PCCNTR.5932635</v>
          </cell>
          <cell r="N107" t="str">
            <v>CPT-111-2024</v>
          </cell>
          <cell r="O107" t="str">
            <v>https://community.secop.gov.co/Public/Tendering/OpportunityDetail/Index?noticeUID=CO1.NTC.5641710&amp;isFromPublicArea=True&amp;isModal=False</v>
          </cell>
          <cell r="P107" t="str">
            <v>PROFESIONAL</v>
          </cell>
          <cell r="Q107" t="str">
            <v>UNIVERSITARIO</v>
          </cell>
          <cell r="R107" t="str">
            <v>FEMENINO</v>
          </cell>
          <cell r="T107" t="str">
            <v>CONTRATO DE PRESTACION DE SERVICIOS</v>
          </cell>
          <cell r="U107">
            <v>45334</v>
          </cell>
          <cell r="V107">
            <v>45338</v>
          </cell>
          <cell r="W107">
            <v>45427</v>
          </cell>
          <cell r="X107" t="str">
            <v>JERSON JUSSEF PARRA RAMÍREZ</v>
          </cell>
          <cell r="Y107" t="str">
            <v>DIRECTOR OPERATIVO</v>
          </cell>
          <cell r="Z107">
            <v>80022590</v>
          </cell>
          <cell r="AA107">
            <v>1</v>
          </cell>
          <cell r="AB107">
            <v>1</v>
          </cell>
          <cell r="AC107" t="str">
            <v>DO-144 DO-145 Proveer, de manera autónoma e independiente, los servicios requeridos para realizar la producción general de la estrategia promocional, de participación, programación y circulación digital para Eureka y Capital en todas sus plataformas, incluidos los proyectos para la resolución del plan de inversión 2024 del Fondo Único de Tecnologías de la Información y las Comunicaciones (FUTIC)</v>
          </cell>
          <cell r="AD107">
            <v>0</v>
          </cell>
          <cell r="AE107">
            <v>3</v>
          </cell>
          <cell r="AF107">
            <v>90</v>
          </cell>
          <cell r="AG107">
            <v>17130960</v>
          </cell>
          <cell r="AH107">
            <v>5710320</v>
          </cell>
          <cell r="AI107" t="str">
            <v>1. Diseñar, articular y gestionar metodologías, flujos de trabajo, cronogramas, y presupuestos de los equipos de promociones, digital, programación, participación, estrategias convergentes online y en territorio de acuerdo con las solicitudes y necesidades requeridas para cada una de las áreas. 2. Convocar y moderar las reuniones de tráfico para proponer tareas, responsables y fechas de entrega a los distintos miembros del equipo de promociones, digital, programación y participación. 3. Organizar, articular y delegar las actividades del equipo de trabajo y los flujos respectivos para garantizar el cumplimiento de los objetivos de cada área, en cumplimiento del principio de coordinación. 4. Participar en las reuniones de programación y contenido en conjunto con el equipo creativo para evaluar y aportar sobre las necesidades y solicitudes de promoción del proyecto, sus franjas y contenidos, en aplicación del principio de coordinación. 5. Entregar el cronograma mensual de trabajo de los equipos de promociones, digital, programación y participación. 6. Manejar, distribuir y ejecutar los recursos asignados para el proyecto de acuerdo con las necesidades logísticas, administrativas y de producción. 7. Entregar el reporte mensual de ejecución de presupuesto asignado para los gastos de logística
y las respectivas legalizaciones.
8. Garantizar que los proyectos, piezas, campañas y estrategias cumplan con los derechos de
autor y conexos, condiciones y recursos disponibles.
9. Elaborar y entregar reportes mensuales sobre los tipos, número de piezas, y campañas
producidas mensualmente por cada una de las áreas a cargo.
10. Entregar la carpeta actualizada con los entregables de las piezas audiovisuales producidas,
tales como autorización de imagen, autorización de locación, cue sheet, entre otros en los
formatos definidos por Capital.
11. Asistir en el marco del principio de coordinación a las reuniones necesarias para la correcta
ejecución del contrato.
12. Realizar los informes necesarios relacionados con la prestación de servicios.
13. Realizar las demás actividades que resulten necesarias y esenciales para el cumplimiento del
objeto contractual.</v>
          </cell>
          <cell r="AJ107" t="str">
            <v>DIRECTA</v>
          </cell>
          <cell r="AK107" t="str">
            <v xml:space="preserve">NO REQUIERE </v>
          </cell>
          <cell r="AL107" t="str">
            <v>NO</v>
          </cell>
          <cell r="AM107" t="str">
            <v>DIRECTOR OPERATIVO</v>
          </cell>
          <cell r="AN107" t="str">
            <v>EDWIN SÁNCHEZ PORRAS</v>
          </cell>
          <cell r="AO107" t="str">
            <v>642 / 644</v>
          </cell>
          <cell r="AP107" t="str">
            <v>423011605560000007505 / 42450209</v>
          </cell>
          <cell r="AQ107" t="str">
            <v>7505 - Fortalecimiento de la creación y cocreación de contenidos multiplataforma en ciudadanía, cultura y educación / Servicios para la comunidad, sociales y personales</v>
          </cell>
          <cell r="AR107" t="str">
            <v>632 / 631</v>
          </cell>
          <cell r="AS107">
            <v>642</v>
          </cell>
          <cell r="AT107" t="str">
            <v>423011605560000007505</v>
          </cell>
          <cell r="AU107" t="str">
            <v>7505 - Fortalecimiento de la creación y cocreación de contenidos multiplataforma en ciudadanía, cultura y educación</v>
          </cell>
          <cell r="AV107" t="str">
            <v>7505 FUTIC</v>
          </cell>
          <cell r="AW107">
            <v>632</v>
          </cell>
          <cell r="AX107">
            <v>45335</v>
          </cell>
          <cell r="AY107">
            <v>13704768</v>
          </cell>
          <cell r="AZ107">
            <v>644</v>
          </cell>
          <cell r="BA107">
            <v>42450209</v>
          </cell>
          <cell r="BB107" t="str">
            <v>Servicios para la comunidad, sociales y personales</v>
          </cell>
          <cell r="BC107" t="str">
            <v xml:space="preserve"> </v>
          </cell>
          <cell r="BD107">
            <v>631</v>
          </cell>
          <cell r="BE107">
            <v>45335</v>
          </cell>
          <cell r="BF107">
            <v>3426192</v>
          </cell>
          <cell r="CX107">
            <v>45427</v>
          </cell>
          <cell r="CY107">
            <v>17130960</v>
          </cell>
        </row>
        <row r="108">
          <cell r="A108" t="str">
            <v>0106-2024</v>
          </cell>
          <cell r="B108" t="str">
            <v>17 17. Contrato de Prestación de Servicios</v>
          </cell>
          <cell r="C108" t="str">
            <v>NIT</v>
          </cell>
          <cell r="D108">
            <v>890984107</v>
          </cell>
          <cell r="F108">
            <v>0</v>
          </cell>
          <cell r="G108">
            <v>0</v>
          </cell>
          <cell r="H108" t="str">
            <v>ACINPRO - ASOCIACIÓN COLOMBIANA DE INTÉRPRETES Y PRODUCTORES FONOGRÁFICOS</v>
          </cell>
          <cell r="I108" t="str">
            <v>CLL 80 12A - 11 PISO 2</v>
          </cell>
          <cell r="J108" t="str">
            <v>acinpro@acinpro.org.co</v>
          </cell>
          <cell r="K108" t="str">
            <v>ANTONIO JOSÉ
MONTOYA HOYOS</v>
          </cell>
          <cell r="L108">
            <v>70071871</v>
          </cell>
          <cell r="M108" t="str">
            <v>CO1.RECEIPT.21035874</v>
          </cell>
          <cell r="N108" t="str">
            <v>CPT-113-2024</v>
          </cell>
          <cell r="O108" t="str">
            <v>https://community.secop.gov.co/Public/Tendering/OpportunityDetail/Index?noticeUID=CO1.NTC.5663167&amp;isFromPublicArea=True&amp;isModal=False</v>
          </cell>
          <cell r="P108" t="str">
            <v>N/A</v>
          </cell>
          <cell r="Q108" t="str">
            <v>SIN ANIMO DE LUCRO</v>
          </cell>
          <cell r="R108" t="str">
            <v>PERSONA JURIDICA</v>
          </cell>
          <cell r="T108" t="str">
            <v>CONTRATO DE AUTORIZACIÓN DE LA COMUNICACIÓN PÚBLICA DE LA MÚSICA</v>
          </cell>
          <cell r="U108">
            <v>45334</v>
          </cell>
          <cell r="V108">
            <v>45334</v>
          </cell>
          <cell r="W108">
            <v>45657</v>
          </cell>
          <cell r="X108" t="str">
            <v>LUIS CARLOS URRUTIA PARRA</v>
          </cell>
          <cell r="Y108" t="str">
            <v>PROFESIONAL ESPECIALIZADO GRADO 03 DE PROGRAMACIÓN</v>
          </cell>
          <cell r="Z108">
            <v>79555310</v>
          </cell>
          <cell r="AA108">
            <v>8</v>
          </cell>
          <cell r="AB108">
            <v>3</v>
          </cell>
          <cell r="AC108" t="str">
            <v>DO-73 ACINPRO faculta y autoriza a Canal Capital a utilizar efectivamente o tener la posibilidad de realizar, durante la vigencia de este contrato, la ejecución pública o radiodifusión de los fonogramas, las interpretaciones artísticas o ejecuciones pertenecientes únicamente a sus afiliados de ACINPRO regido, además de lo dispuesto por las Leyes 23 de 1982 y 44 de 1993 y la autorización de la comunicación pública de la música, a través del canal principal y secundario, y del simulcasting del canal en las url ttps://www.canalcapital.gov.co/content/canal-
capital-vivo y https://www.canalcapital.gov.co/en-vivo-eureka y las páginas asociadas a la reproducción 
de la señal del canal, de conformidad con lo dispuesto en el Capítulo X de la Decisión Andina 351 de 1993.</v>
          </cell>
          <cell r="AD108">
            <v>20</v>
          </cell>
          <cell r="AE108">
            <v>10</v>
          </cell>
          <cell r="AF108">
            <v>320</v>
          </cell>
          <cell r="AG108">
            <v>140400000</v>
          </cell>
          <cell r="AH108" t="str">
            <v>N/A</v>
          </cell>
          <cell r="AI108" t="str">
            <v>A) Otorgar, en virtud de lo establecido en la Cláusula Primera del presente contrato al CANAL, la autorización para que se lleve a cabo la ejecución o comunicación pública de los fonogramas e interpretaciones de los repertorios que representa ACINPRO. B) Salir en defensa de cualquier reclamación individual o colectiva que se le formule al
CANAL por el pago de los derechos conexos provenientes de la ejecución o comunicación pública de los fonogramas e interpretaciones de los repertorios que representa ACINPRO durante la ejecución del contrato. C) Recibir el pago convenido de parte del CANAL. D) Expedir los correspondientes PAZ y SALVOS que CANAL CAPITAL le solicite, siempre y cuando el Canal haya cumplido con todas las obligaciones establecidas en el presente contrato.</v>
          </cell>
          <cell r="AJ108" t="str">
            <v>DIRECTA</v>
          </cell>
          <cell r="AK108" t="str">
            <v xml:space="preserve">NO REQUIERE </v>
          </cell>
          <cell r="AM108" t="str">
            <v>DIRECTOR OPERATIVO</v>
          </cell>
          <cell r="AN108" t="str">
            <v>CARLOS ALBERTO ORTIZ LOPEZ</v>
          </cell>
          <cell r="AO108" t="str">
            <v>633 / 550</v>
          </cell>
          <cell r="AP108" t="str">
            <v>42450209 / 42450209</v>
          </cell>
          <cell r="AQ108" t="str">
            <v>Servicios para la comunidad, sociales y personales / Servicios para la comunidad, sociales y personales</v>
          </cell>
          <cell r="AR108" t="str">
            <v>633 / 633</v>
          </cell>
          <cell r="AS108">
            <v>633</v>
          </cell>
          <cell r="AT108">
            <v>42450209</v>
          </cell>
          <cell r="AU108" t="str">
            <v>Servicios para la comunidad, sociales y personales</v>
          </cell>
          <cell r="AV108" t="str">
            <v xml:space="preserve"> </v>
          </cell>
          <cell r="AW108">
            <v>633</v>
          </cell>
          <cell r="AX108">
            <v>45335</v>
          </cell>
          <cell r="AY108">
            <v>140400000</v>
          </cell>
          <cell r="AZ108">
            <v>550</v>
          </cell>
          <cell r="BA108">
            <v>42450209</v>
          </cell>
          <cell r="BB108" t="str">
            <v>Servicios para la comunidad, sociales y personales</v>
          </cell>
          <cell r="BC108" t="str">
            <v xml:space="preserve"> </v>
          </cell>
          <cell r="BD108">
            <v>633</v>
          </cell>
          <cell r="BE108">
            <v>45335</v>
          </cell>
          <cell r="BF108">
            <v>140400000</v>
          </cell>
          <cell r="CX108">
            <v>45657</v>
          </cell>
          <cell r="CY108">
            <v>140400000</v>
          </cell>
        </row>
        <row r="109">
          <cell r="A109" t="str">
            <v>0107-2024</v>
          </cell>
          <cell r="B109" t="str">
            <v>17 17. Contrato de Prestación de Servicios</v>
          </cell>
          <cell r="C109" t="str">
            <v>NIT</v>
          </cell>
          <cell r="D109">
            <v>830365221</v>
          </cell>
          <cell r="F109">
            <v>9</v>
          </cell>
          <cell r="G109">
            <v>2</v>
          </cell>
          <cell r="H109" t="str">
            <v>ACTORES - ACTORES SOCIEDAD COLOMBIANA DE GESTIÓN</v>
          </cell>
          <cell r="I109" t="str">
            <v>AVENIDA CARRERA 15 NO. 103 – 37, LOCAL 103</v>
          </cell>
          <cell r="J109" t="str">
            <v>direccionejecutiva@actores.org.co</v>
          </cell>
          <cell r="K109" t="str">
            <v>SANTIAGO CABRERA SANTOS,</v>
          </cell>
          <cell r="L109">
            <v>1032356981</v>
          </cell>
          <cell r="M109" t="str">
            <v>CO1.RECEIPT.21038276</v>
          </cell>
          <cell r="N109" t="str">
            <v>CPT-114-2024</v>
          </cell>
          <cell r="O109" t="str">
            <v>https://community.secop.gov.co/Public/Tendering/OpportunityDetail/Index?noticeUID=CO1.NTC.5664162&amp;isFromPublicArea=True&amp;isModal=False</v>
          </cell>
          <cell r="P109" t="str">
            <v>N/A</v>
          </cell>
          <cell r="Q109" t="str">
            <v>SIN ANIMO DE LUCRO</v>
          </cell>
          <cell r="R109" t="str">
            <v>PERSONA JURIDICA</v>
          </cell>
          <cell r="T109" t="str">
            <v>CONTRATO DE AUTORIZACIÓN DE LA COMUNICACIÓN PÚBLICA DE LA MÚSICA</v>
          </cell>
          <cell r="U109">
            <v>45335</v>
          </cell>
          <cell r="V109">
            <v>45335</v>
          </cell>
          <cell r="W109">
            <v>45657</v>
          </cell>
          <cell r="X109" t="str">
            <v>LUIS CARLOS URRUTIA PARRA</v>
          </cell>
          <cell r="Y109" t="str">
            <v>PROFESIONAL ESPECIALIZADO GRADO 03 DE PROGRAMACIÓN</v>
          </cell>
          <cell r="Z109">
            <v>79555310</v>
          </cell>
          <cell r="AA109">
            <v>8</v>
          </cell>
          <cell r="AB109">
            <v>3</v>
          </cell>
          <cell r="AC109" t="str">
            <v>DO-77 Mediante el presente contrato, ACTORES S.C.G. y CANAL CAPITAL establecen las condiciones generales que han de presidir la efectividad de la tarifa general de ACTORES S.C.G. por el derecho de remuneración previsto en el artículo 168 de la Ley 23 de 1982, modificado por el artículo 1o de la Ley 1403 de 2010, por los actos de comunicación pública que realiza CANAL CAPITAL. Como contraprestación, CANAL CAPITAL deberá pagar las sumas descritas en la Cláusula Séptima, en las condiciones que allí se establecen.</v>
          </cell>
          <cell r="AD109">
            <v>19</v>
          </cell>
          <cell r="AE109">
            <v>10</v>
          </cell>
          <cell r="AF109">
            <v>319</v>
          </cell>
          <cell r="AG109">
            <v>3900000</v>
          </cell>
          <cell r="AH109" t="str">
            <v>N/A</v>
          </cell>
          <cell r="AI109" t="str">
            <v/>
          </cell>
          <cell r="AJ109" t="str">
            <v>DIRECTA</v>
          </cell>
          <cell r="AK109" t="str">
            <v xml:space="preserve">NO REQUIERE </v>
          </cell>
          <cell r="AM109" t="str">
            <v>DIRECTOR OPERATIVO</v>
          </cell>
          <cell r="AN109" t="str">
            <v>CARLOS ALBERTO ORTIZ LOPEZ</v>
          </cell>
          <cell r="AO109" t="str">
            <v xml:space="preserve">554 / </v>
          </cell>
          <cell r="AP109" t="str">
            <v xml:space="preserve">42450209 / </v>
          </cell>
          <cell r="AQ109" t="str">
            <v xml:space="preserve">Servicios para la comunidad, sociales y personales / </v>
          </cell>
          <cell r="AR109" t="str">
            <v xml:space="preserve">634 / </v>
          </cell>
          <cell r="AS109">
            <v>554</v>
          </cell>
          <cell r="AT109">
            <v>42450209</v>
          </cell>
          <cell r="AU109" t="str">
            <v>Servicios para la comunidad, sociales y personales</v>
          </cell>
          <cell r="AV109" t="str">
            <v xml:space="preserve"> </v>
          </cell>
          <cell r="AW109">
            <v>634</v>
          </cell>
          <cell r="AX109">
            <v>45335</v>
          </cell>
          <cell r="AY109">
            <v>3900000</v>
          </cell>
          <cell r="BB109" t="e">
            <v>#N/A</v>
          </cell>
          <cell r="BC109" t="str">
            <v xml:space="preserve"> </v>
          </cell>
          <cell r="CX109">
            <v>45657</v>
          </cell>
          <cell r="CY109">
            <v>3900000</v>
          </cell>
        </row>
        <row r="110">
          <cell r="A110" t="str">
            <v>0108-2024</v>
          </cell>
          <cell r="B110" t="str">
            <v>17 17. Contrato de Prestación de Servicios</v>
          </cell>
          <cell r="C110" t="str">
            <v>NIT</v>
          </cell>
          <cell r="D110">
            <v>901191163</v>
          </cell>
          <cell r="F110">
            <v>9</v>
          </cell>
          <cell r="G110">
            <v>2</v>
          </cell>
          <cell r="H110" t="str">
            <v>DIRECTORES AUDIOVISUALES DASC</v>
          </cell>
          <cell r="I110" t="str">
            <v>CALLE 114 # 47A - 8 (P2)</v>
          </cell>
          <cell r="J110" t="str">
            <v xml:space="preserve">contacto@directorescolombia.org </v>
          </cell>
          <cell r="K110" t="str">
            <v>VALENTINA DALMAU CORREDOR</v>
          </cell>
          <cell r="L110">
            <v>1020831156</v>
          </cell>
          <cell r="M110" t="str">
            <v>CO1.RECEIPT.21041434</v>
          </cell>
          <cell r="N110" t="str">
            <v>CPT-115-2024</v>
          </cell>
          <cell r="O110" t="str">
            <v>https://community.secop.gov.co/Public/Tendering/OpportunityDetail/Index?noticeUID=CO1.NTC.5664979&amp;isFromPublicArea=True&amp;isModal=False</v>
          </cell>
          <cell r="P110" t="str">
            <v>N/A</v>
          </cell>
          <cell r="Q110" t="str">
            <v>SIN ANIMO DE LUCRO</v>
          </cell>
          <cell r="R110" t="str">
            <v>PERSONA JURIDICA</v>
          </cell>
          <cell r="T110" t="str">
            <v>CONTRATO DE AUTORIZACIÓN DE LA COMUNICACIÓN PÚBLICA DE LA MÚSICA</v>
          </cell>
          <cell r="U110">
            <v>45335</v>
          </cell>
          <cell r="V110">
            <v>45335</v>
          </cell>
          <cell r="W110">
            <v>45657</v>
          </cell>
          <cell r="X110" t="str">
            <v>LUIS CARLOS URRUTIA PARRA</v>
          </cell>
          <cell r="Y110" t="str">
            <v>PROFESIONAL ESPECIALIZADO GRADO 03 DE PROGRAMACIÓN</v>
          </cell>
          <cell r="Z110">
            <v>79555310</v>
          </cell>
          <cell r="AA110">
            <v>8</v>
          </cell>
          <cell r="AB110">
            <v>3</v>
          </cell>
          <cell r="AC110" t="str">
            <v>DO-76- Mediante el presente contrato, Las Partes establecen la tarifa
de remuneración prevista en el artículo 98 de la Ley 23 de 1982, modificado por el artículo 1o de
la Ley 1835 de 2017 “Ley Pepe Sánchez”, que pagará CAPITAL durante la duración del presente
contrato por los actos de comunicación pública, puesta a disposición y alquiler comercial al público
que realice CAPITAL del repertorio de DASC en cualquiera de sus medios.</v>
          </cell>
          <cell r="AD110">
            <v>19</v>
          </cell>
          <cell r="AE110">
            <v>10</v>
          </cell>
          <cell r="AF110">
            <v>319</v>
          </cell>
          <cell r="AG110">
            <v>2600000</v>
          </cell>
          <cell r="AH110" t="str">
            <v>N/A</v>
          </cell>
          <cell r="AI110" t="str">
            <v/>
          </cell>
          <cell r="AJ110" t="str">
            <v>DIRECTA</v>
          </cell>
          <cell r="AK110" t="str">
            <v xml:space="preserve">NO REQUIERE </v>
          </cell>
          <cell r="AM110" t="str">
            <v>DIRECTOR OPERATIVO</v>
          </cell>
          <cell r="AN110" t="str">
            <v>CARLOS ALBERTO ORTIZ LOPEZ</v>
          </cell>
          <cell r="AO110" t="str">
            <v xml:space="preserve">553 / </v>
          </cell>
          <cell r="AP110" t="str">
            <v xml:space="preserve">42450209 / </v>
          </cell>
          <cell r="AQ110" t="str">
            <v xml:space="preserve">Servicios para la comunidad, sociales y personales / </v>
          </cell>
          <cell r="AR110" t="str">
            <v xml:space="preserve">635 / </v>
          </cell>
          <cell r="AS110">
            <v>553</v>
          </cell>
          <cell r="AT110">
            <v>42450209</v>
          </cell>
          <cell r="AU110" t="str">
            <v>Servicios para la comunidad, sociales y personales</v>
          </cell>
          <cell r="AV110" t="str">
            <v xml:space="preserve"> </v>
          </cell>
          <cell r="AW110">
            <v>635</v>
          </cell>
          <cell r="AX110">
            <v>45335</v>
          </cell>
          <cell r="AY110">
            <v>2600000</v>
          </cell>
          <cell r="BB110" t="e">
            <v>#N/A</v>
          </cell>
          <cell r="BC110" t="str">
            <v xml:space="preserve"> </v>
          </cell>
          <cell r="CX110">
            <v>45657</v>
          </cell>
          <cell r="CY110">
            <v>2600000</v>
          </cell>
        </row>
        <row r="111">
          <cell r="A111" t="str">
            <v>0109-2024</v>
          </cell>
          <cell r="B111" t="str">
            <v>17 17. Contrato de Prestación de Servicios</v>
          </cell>
          <cell r="C111" t="str">
            <v>CC</v>
          </cell>
          <cell r="D111">
            <v>1094248576</v>
          </cell>
          <cell r="F111">
            <v>9</v>
          </cell>
          <cell r="G111">
            <v>2</v>
          </cell>
          <cell r="H111" t="str">
            <v>JENNY STEPHANY FORERO RODRIGUEZ</v>
          </cell>
          <cell r="I111" t="str">
            <v>CR 7 B 153 A 75 AP 103 IN 5</v>
          </cell>
          <cell r="J111" t="str">
            <v>jeforo28@gmail.com</v>
          </cell>
          <cell r="M111" t="str">
            <v>CO1.PCCNTR.5939580</v>
          </cell>
          <cell r="N111" t="str">
            <v>CPT-116-2024</v>
          </cell>
          <cell r="O111" t="str">
            <v>https://community.secop.gov.co/Public/Tendering/OpportunityDetail/Index?noticeUID=CO1.NTC.5650705&amp;isFromPublicArea=True&amp;isModal=False</v>
          </cell>
          <cell r="P111" t="str">
            <v>PROFESIONAL</v>
          </cell>
          <cell r="Q111" t="str">
            <v>UNIVERSITARIO</v>
          </cell>
          <cell r="R111" t="str">
            <v>FEMENINO</v>
          </cell>
          <cell r="T111" t="str">
            <v>CONTRATO DE PRESTACION DE SERVICIOS</v>
          </cell>
          <cell r="U111">
            <v>45337</v>
          </cell>
          <cell r="V111">
            <v>45337</v>
          </cell>
          <cell r="W111">
            <v>45426</v>
          </cell>
          <cell r="X111" t="str">
            <v>EDGARDO JOSE PAZ ESPINOSA</v>
          </cell>
          <cell r="Y111" t="str">
            <v>PROFESIONAL ESPECIALIZADO GRADO 03 DE PRENSA Y COMUNICACIONES</v>
          </cell>
          <cell r="Z111">
            <v>73576544</v>
          </cell>
          <cell r="AA111">
            <v>2</v>
          </cell>
          <cell r="AB111">
            <v>9</v>
          </cell>
          <cell r="AC111" t="str">
            <v>COM-18 Proveer, de manera autónoma e independiente, los servicios requeridos para realizar la recolección, el tratamiento, la interpretación y el seguimiento de las audiencias en pantallas digitales, así como apoyar los procesos de análisis del proyecto Datos con propósito y otros indicadores de impacto de los contenidos de Capital en los diversos medios de emisión.</v>
          </cell>
          <cell r="AD111">
            <v>0</v>
          </cell>
          <cell r="AE111">
            <v>3</v>
          </cell>
          <cell r="AF111">
            <v>90</v>
          </cell>
          <cell r="AG111">
            <v>7875000</v>
          </cell>
          <cell r="AH111">
            <v>2625000</v>
          </cell>
          <cell r="AI111" t="str">
            <v>1. Apoyar los procesos de recolección, análisis e interpretación de los datos obtenidos por medio de las herramientas que miden los índices de audiencia en plataformas digitales de Canal Capital. 2. Realizar informes descriptivos en términos cuantitativos y cualitativos sobre el comportamiento de las audiencias digitales del canal. 3. Apoyar en la elaboración de los informes integrados de televisión abierta y plataformas digitales y sonoras, cuando se soliciten de las distintas áreas de Canal Capital. 4. Apoyar al supervisor del área en el desarrollo de informes dirigidos a agentes externos que lo soliciten. 5. Apoyar en la construcción e interpretación de informes periódicos bajo el modelo de datos con propósito, propuesto por la entidad. 6. Hacer entrega al supervisor de todos los informes que se produzcan en desarrollo del presente contrato, cada vez que se solicite y una vez este finalice bajo las directrices de gestión documental. 7. Asistir a las reuniones necesarias con el fin de acompañar y contextualizar el área de audiencias en las soluciones pertinentes a análisis específicos del área. 8. Trabajar de la mano con el área digital de manera que la interpretación y contexto de las estrategias estén claras al momento de la presentación de las cifras de audiencias. 9. Realizar las demás actividades que resulten necesarias y esenciales para el cumplimiento del objeto contractual</v>
          </cell>
          <cell r="AJ111" t="str">
            <v>DIRECTA</v>
          </cell>
          <cell r="AK111" t="str">
            <v xml:space="preserve">NO REQUIERE </v>
          </cell>
          <cell r="AL111" t="str">
            <v>NO</v>
          </cell>
          <cell r="AM111" t="str">
            <v>GERENTE GENERAL</v>
          </cell>
          <cell r="AN111" t="str">
            <v>LEIDY JULIETH CARRANZA SUAREZ</v>
          </cell>
          <cell r="AO111" t="str">
            <v xml:space="preserve">639 / </v>
          </cell>
          <cell r="AP111" t="str">
            <v xml:space="preserve">42450208 / </v>
          </cell>
          <cell r="AQ111" t="str">
            <v xml:space="preserve">Servicios prestados a las empresas
y servicios de producción / </v>
          </cell>
          <cell r="AR111" t="str">
            <v xml:space="preserve">639 / </v>
          </cell>
          <cell r="AS111">
            <v>639</v>
          </cell>
          <cell r="AT111">
            <v>42450208</v>
          </cell>
          <cell r="AU111" t="str">
            <v>Servicios prestados a las empresas
y servicios de producción</v>
          </cell>
          <cell r="AV111" t="str">
            <v xml:space="preserve"> </v>
          </cell>
          <cell r="AW111">
            <v>639</v>
          </cell>
          <cell r="AX111">
            <v>45337</v>
          </cell>
          <cell r="AY111">
            <v>7875000</v>
          </cell>
          <cell r="BB111" t="e">
            <v>#N/A</v>
          </cell>
          <cell r="BC111" t="str">
            <v xml:space="preserve"> </v>
          </cell>
          <cell r="CX111">
            <v>45426</v>
          </cell>
          <cell r="CY111">
            <v>7875000</v>
          </cell>
        </row>
        <row r="112">
          <cell r="A112" t="str">
            <v>0110-2024</v>
          </cell>
          <cell r="B112" t="str">
            <v>17 17. Contrato de Prestación de Servicios</v>
          </cell>
          <cell r="C112" t="str">
            <v>CC</v>
          </cell>
          <cell r="D112">
            <v>53118172</v>
          </cell>
          <cell r="F112">
            <v>1</v>
          </cell>
          <cell r="G112">
            <v>1</v>
          </cell>
          <cell r="H112" t="str">
            <v>LEIDY YOJANA CAMACHO APARICIO</v>
          </cell>
          <cell r="I112" t="str">
            <v>KR 86 F 50 05 SUR</v>
          </cell>
          <cell r="J112" t="str">
            <v>leidi_193@hotmail.com</v>
          </cell>
          <cell r="M112" t="str">
            <v>CO1.PCCNTR.5956260</v>
          </cell>
          <cell r="N112" t="str">
            <v>CPT-125-2024</v>
          </cell>
          <cell r="O112" t="str">
            <v>https://community.secop.gov.co/Public/Tendering/OpportunityDetail/Index?noticeUID=CO1.NTC.5669829&amp;isFromPublicArea=True&amp;isModal=False</v>
          </cell>
          <cell r="P112" t="str">
            <v>APOYO A LA GESTIÓN PROFESIONAL</v>
          </cell>
          <cell r="Q112" t="str">
            <v>TECNOLOGICA</v>
          </cell>
          <cell r="R112" t="str">
            <v>FEMENINO</v>
          </cell>
          <cell r="T112" t="str">
            <v>CONTRATO DE PRESTACION DE SERVICIOS</v>
          </cell>
          <cell r="U112">
            <v>45337</v>
          </cell>
          <cell r="V112">
            <v>45338</v>
          </cell>
          <cell r="W112">
            <v>45427</v>
          </cell>
          <cell r="X112" t="str">
            <v>URIEL DE JESUS BAYONA CHONA</v>
          </cell>
          <cell r="Y112" t="str">
            <v>SUBDIRECTOR ADMINISTRATIVO</v>
          </cell>
          <cell r="Z112">
            <v>13364379</v>
          </cell>
          <cell r="AA112">
            <v>5</v>
          </cell>
          <cell r="AB112">
            <v>6</v>
          </cell>
          <cell r="AC112" t="str">
            <v>SA-60 Proveer sus servicios de manera autónoma e independiente para realizar apoyo en las actividades técnico-archivísticas para el proceso de gestión documental y el sistema Interno de Gestión Documental y Archivo -SIGA.</v>
          </cell>
          <cell r="AD112">
            <v>0</v>
          </cell>
          <cell r="AE112">
            <v>3</v>
          </cell>
          <cell r="AF112">
            <v>90</v>
          </cell>
          <cell r="AG112">
            <v>6900000</v>
          </cell>
          <cell r="AH112">
            <v>2300000</v>
          </cell>
          <cell r="AI112" t="str">
            <v>1. Realizar el proceso de organización de archivos que implica la clasificación, ordenación y descripción documental y digitación en base de datos. 2. Realizar la recepción, envíos de cajas, expedientes y en general de toda la documentación del Archivo Central. 3. Realizar las solicitudes de préstamo y recolección a la empresa custodio de la información de los expedientes una vez sean devueltos al Archivo Central. 4. Apoyar el registro, respuesta, control y seguimiento de las solicitudes de consulta y préstamos de documentos. 5. Realizar el proceso de organización, clasificación, descripción, foliación y alistamiento documental. 6. Realizar el levantamiento de inventarios, rotulación y/o verificación de cajas o carpetas del Archivo. 7. Apoyar las actividades asignadas con relación a procesos con el Archivo Distrital, en especial las transferencias secundarias. 8. Realizar el proceso de escaneo y digitalización de los expedientes que se custodian en el Archivo Central conforme a lo estipulado en el Proyecto de Digitalización. 9. Apoyar en las actividades que se desarrollen en el Archivo Central, de conformidad con las indicaciones del líder del proceso y el supervisor del contrato. 10. Apoyar la verificación y recepción de las transferencias del canal. 11. Realizar la entrega de los archivos o documentos generados en razón al desarrollo del contrato al momento de la culminación del mismo. 12. Realizar actividades de socialización de la gestión documental. 13. Las demás que, por la naturaleza y esencia del contrato, sean necesarias para su buen desarrollo.</v>
          </cell>
          <cell r="AJ112" t="str">
            <v>DIRECTA</v>
          </cell>
          <cell r="AK112" t="str">
            <v xml:space="preserve">NO REQUIERE </v>
          </cell>
          <cell r="AL112" t="str">
            <v>NO</v>
          </cell>
          <cell r="AM112" t="str">
            <v>SECRETARIA GENERAL</v>
          </cell>
          <cell r="AN112" t="str">
            <v>NATHALY ACOSTA DIAZ</v>
          </cell>
          <cell r="AO112" t="str">
            <v xml:space="preserve">643 / </v>
          </cell>
          <cell r="AP112" t="str">
            <v xml:space="preserve">42450208 / </v>
          </cell>
          <cell r="AQ112" t="str">
            <v xml:space="preserve">Servicios prestados a las empresas
y servicios de producción / </v>
          </cell>
          <cell r="AR112" t="str">
            <v xml:space="preserve">654 / </v>
          </cell>
          <cell r="AS112">
            <v>643</v>
          </cell>
          <cell r="AT112">
            <v>42450208</v>
          </cell>
          <cell r="AU112" t="str">
            <v>Servicios prestados a las empresas
y servicios de producción</v>
          </cell>
          <cell r="AV112" t="str">
            <v xml:space="preserve"> </v>
          </cell>
          <cell r="AW112">
            <v>654</v>
          </cell>
          <cell r="AX112">
            <v>45338</v>
          </cell>
          <cell r="AY112">
            <v>6900000</v>
          </cell>
          <cell r="BB112" t="e">
            <v>#N/A</v>
          </cell>
          <cell r="BC112" t="str">
            <v xml:space="preserve"> </v>
          </cell>
          <cell r="CX112">
            <v>45427</v>
          </cell>
          <cell r="CY112">
            <v>6900000</v>
          </cell>
        </row>
        <row r="113">
          <cell r="A113" t="str">
            <v>0111-2024</v>
          </cell>
          <cell r="B113" t="e">
            <v>#N/A</v>
          </cell>
          <cell r="C113" t="str">
            <v>ANULADO</v>
          </cell>
          <cell r="D113" t="str">
            <v>ANULADO</v>
          </cell>
          <cell r="E113" t="str">
            <v>ANULADO</v>
          </cell>
          <cell r="F113" t="str">
            <v>ANULADO</v>
          </cell>
          <cell r="G113" t="str">
            <v>ANULADO</v>
          </cell>
          <cell r="H113" t="str">
            <v>ANULADO</v>
          </cell>
          <cell r="I113" t="str">
            <v>ANULADO</v>
          </cell>
          <cell r="J113" t="str">
            <v>ANULADO</v>
          </cell>
          <cell r="K113" t="str">
            <v>ANULADO</v>
          </cell>
          <cell r="L113" t="str">
            <v>ANULADO</v>
          </cell>
          <cell r="M113" t="str">
            <v>ANULADO</v>
          </cell>
          <cell r="N113" t="str">
            <v>ANULADO</v>
          </cell>
          <cell r="O113" t="str">
            <v>ANULADO</v>
          </cell>
          <cell r="P113" t="str">
            <v>ANULADO</v>
          </cell>
          <cell r="Q113" t="str">
            <v>ANULADO</v>
          </cell>
          <cell r="R113" t="str">
            <v>ANULADO</v>
          </cell>
          <cell r="S113" t="str">
            <v>ANULADO</v>
          </cell>
          <cell r="T113" t="str">
            <v>ANULADO</v>
          </cell>
          <cell r="U113" t="str">
            <v>ANULADO</v>
          </cell>
          <cell r="V113" t="str">
            <v>ANULADO</v>
          </cell>
          <cell r="W113" t="str">
            <v>ANULADO</v>
          </cell>
          <cell r="X113" t="str">
            <v>ANULADO</v>
          </cell>
          <cell r="Y113" t="str">
            <v>ANULADO</v>
          </cell>
          <cell r="Z113" t="str">
            <v>ANULADO</v>
          </cell>
          <cell r="AA113" t="str">
            <v>ANULADO</v>
          </cell>
          <cell r="AB113" t="str">
            <v>ANULADO</v>
          </cell>
          <cell r="AC113" t="str">
            <v>ANULADO</v>
          </cell>
          <cell r="AD113" t="str">
            <v>ANULADO</v>
          </cell>
          <cell r="AE113" t="str">
            <v>ANULADO</v>
          </cell>
          <cell r="AF113" t="str">
            <v>ANULADO</v>
          </cell>
          <cell r="AG113" t="str">
            <v>ANULADO</v>
          </cell>
          <cell r="AH113" t="str">
            <v>ANULADO</v>
          </cell>
          <cell r="AI113" t="str">
            <v>ANULADO</v>
          </cell>
          <cell r="AJ113" t="str">
            <v>ANULADO</v>
          </cell>
          <cell r="AK113" t="str">
            <v>ANULADO</v>
          </cell>
          <cell r="AL113" t="str">
            <v>ANULADO</v>
          </cell>
          <cell r="AM113" t="str">
            <v>ANULADO</v>
          </cell>
          <cell r="AN113" t="str">
            <v>ANULADO</v>
          </cell>
          <cell r="AO113" t="str">
            <v>ANULADO</v>
          </cell>
          <cell r="AP113" t="str">
            <v>ANULADO</v>
          </cell>
          <cell r="AQ113" t="str">
            <v>ANULADO</v>
          </cell>
          <cell r="AR113" t="str">
            <v>ANULADO</v>
          </cell>
          <cell r="AS113" t="str">
            <v>ANULADO</v>
          </cell>
          <cell r="AT113" t="str">
            <v>ANULADO</v>
          </cell>
          <cell r="AU113" t="str">
            <v>ANULADO</v>
          </cell>
          <cell r="AV113" t="str">
            <v>ANULADO</v>
          </cell>
          <cell r="AW113" t="str">
            <v>ANULADO</v>
          </cell>
          <cell r="AX113" t="str">
            <v>ANULADO</v>
          </cell>
          <cell r="AY113" t="str">
            <v>ANULADO</v>
          </cell>
          <cell r="AZ113" t="str">
            <v>ANULADO</v>
          </cell>
          <cell r="BA113" t="str">
            <v>ANULADO</v>
          </cell>
          <cell r="BB113" t="str">
            <v>ANULADO</v>
          </cell>
          <cell r="BC113" t="str">
            <v>ANULADO</v>
          </cell>
          <cell r="BD113" t="str">
            <v>ANULADO</v>
          </cell>
          <cell r="BE113" t="str">
            <v>ANULADO</v>
          </cell>
          <cell r="BF113" t="str">
            <v>ANULADO</v>
          </cell>
          <cell r="BG113" t="str">
            <v>ANULADO</v>
          </cell>
          <cell r="BH113" t="str">
            <v>ANULADO</v>
          </cell>
          <cell r="BI113" t="str">
            <v>ANULADO</v>
          </cell>
          <cell r="BJ113" t="str">
            <v>ANULADO</v>
          </cell>
          <cell r="BK113" t="str">
            <v>ANULADO</v>
          </cell>
          <cell r="BL113" t="str">
            <v>ANULADO</v>
          </cell>
          <cell r="BM113" t="str">
            <v>ANULADO</v>
          </cell>
          <cell r="BN113" t="str">
            <v>ANULADO</v>
          </cell>
          <cell r="BO113" t="str">
            <v>ANULADO</v>
          </cell>
          <cell r="BP113" t="str">
            <v>ANULADO</v>
          </cell>
          <cell r="BQ113" t="str">
            <v>ANULADO</v>
          </cell>
          <cell r="BR113" t="str">
            <v>ANULADO</v>
          </cell>
          <cell r="BS113" t="str">
            <v>ANULADO</v>
          </cell>
          <cell r="BT113" t="str">
            <v>ANULADO</v>
          </cell>
          <cell r="BU113" t="str">
            <v>ANULADO</v>
          </cell>
          <cell r="BV113" t="str">
            <v>ANULADO</v>
          </cell>
          <cell r="BW113" t="str">
            <v>ANULADO</v>
          </cell>
          <cell r="BX113" t="str">
            <v>ANULADO</v>
          </cell>
          <cell r="BY113" t="str">
            <v>ANULADO</v>
          </cell>
          <cell r="BZ113" t="str">
            <v>ANULADO</v>
          </cell>
          <cell r="CA113" t="str">
            <v>ANULADO</v>
          </cell>
          <cell r="CB113" t="str">
            <v>ANULADO</v>
          </cell>
          <cell r="CC113" t="str">
            <v>ANULADO</v>
          </cell>
          <cell r="CD113" t="str">
            <v>ANULADO</v>
          </cell>
          <cell r="CE113" t="str">
            <v>ANULADO</v>
          </cell>
          <cell r="CF113" t="str">
            <v>ANULADO</v>
          </cell>
          <cell r="CG113" t="str">
            <v>ANULADO</v>
          </cell>
          <cell r="CH113" t="str">
            <v>ANULADO</v>
          </cell>
          <cell r="CI113" t="str">
            <v>ANULADO</v>
          </cell>
          <cell r="CJ113" t="str">
            <v>ANULADO</v>
          </cell>
          <cell r="CK113" t="str">
            <v>ANULADO</v>
          </cell>
          <cell r="CL113" t="str">
            <v>ANULADO</v>
          </cell>
          <cell r="CM113" t="str">
            <v>ANULADO</v>
          </cell>
          <cell r="CS113" t="str">
            <v>ANULADO</v>
          </cell>
          <cell r="CT113" t="str">
            <v>ANULADO</v>
          </cell>
          <cell r="CU113" t="str">
            <v>ANULADO</v>
          </cell>
          <cell r="CV113" t="str">
            <v>ANULADO</v>
          </cell>
          <cell r="CW113" t="str">
            <v>ANULADO</v>
          </cell>
          <cell r="CX113" t="str">
            <v>ANULADO</v>
          </cell>
        </row>
        <row r="114">
          <cell r="A114" t="str">
            <v>0112-2024</v>
          </cell>
          <cell r="B114" t="str">
            <v>17 17. Contrato de Prestación de Servicios</v>
          </cell>
          <cell r="C114" t="str">
            <v>NIT</v>
          </cell>
          <cell r="D114">
            <v>901196949</v>
          </cell>
          <cell r="F114">
            <v>3</v>
          </cell>
          <cell r="G114">
            <v>8</v>
          </cell>
          <cell r="H114" t="str">
            <v>TU MENSAJERO EXPRESS S.A.S</v>
          </cell>
          <cell r="I114" t="str">
            <v>KR 23 53 D 52 IN 101</v>
          </cell>
          <cell r="J114" t="str">
            <v>info@tumensajeroexpress.com</v>
          </cell>
          <cell r="K114" t="str">
            <v>YINA SULIVETH GUTIERREZ BALLESTEROS</v>
          </cell>
          <cell r="L114">
            <v>1019028037</v>
          </cell>
          <cell r="M114" t="str">
            <v xml:space="preserve"> CO1.PCCNTR.5943251</v>
          </cell>
          <cell r="N114" t="str">
            <v>CPT-119-2024</v>
          </cell>
          <cell r="O114" t="str">
            <v>https://community.secop.gov.co/Public/Tendering/OpportunityDetail/Index?noticeUID=CO1.NTC.5654488&amp;isFromPublicArea=True&amp;isModal=False</v>
          </cell>
          <cell r="P114" t="str">
            <v>N/A</v>
          </cell>
          <cell r="Q114" t="str">
            <v>N/A</v>
          </cell>
          <cell r="R114" t="str">
            <v>PERSONA JURIDICA</v>
          </cell>
          <cell r="T114" t="str">
            <v>CONTRATO DE PRESTACION DE SERVICIOS</v>
          </cell>
          <cell r="U114">
            <v>45337</v>
          </cell>
          <cell r="V114">
            <v>45349</v>
          </cell>
          <cell r="W114">
            <v>45714</v>
          </cell>
          <cell r="X114" t="str">
            <v>WILSON FELIPE RIVERA RUNTA</v>
          </cell>
          <cell r="Y114" t="str">
            <v>TÉCNICO GRADO 2 DE SERVICIOS ADMINISTRATIVO</v>
          </cell>
          <cell r="Z114">
            <v>1014241966</v>
          </cell>
          <cell r="AA114">
            <v>5</v>
          </cell>
          <cell r="AB114">
            <v>6</v>
          </cell>
          <cell r="AC114" t="str">
            <v>SA-49 Proveer los servicios de mensajería de documentos y elementos menores que Canal Capital requiera trasladar a nivel urbano o nacional.</v>
          </cell>
          <cell r="AD114">
            <v>0</v>
          </cell>
          <cell r="AE114">
            <v>12</v>
          </cell>
          <cell r="AF114">
            <v>360</v>
          </cell>
          <cell r="AG114">
            <v>36800000</v>
          </cell>
          <cell r="AH114">
            <v>2900000</v>
          </cell>
          <cell r="AI114" t="str">
            <v>1. Cumplir con las condiciones específicas estipuladas en el anexo técnico que hace parte integral del contrato. 2. Suministrar un (1) mensajero motorizado fijo urbano para la ciudad de Bogotá y/o municipios aledaños en caso de requerirse, el cual debe contar con moto y él mismo deberá asumir los gastos correspondientes a i) Combustible. ii) Parqueaderos y iii) Mantenimiento de las motos. Se aclara que, Canal Capital no realizará pagos por este concepto en favor del contratista. La persona debe contar con los conocimientos básicos para el ejercicio de sus funciones. 3. Suministrar el servicio de mensajería de documentos u objetos postales en las zonas urbanas, circunvecinas, nacionales o internacionales en caso de ser requerido por Canal Capital. 4. El contratista deberá velar porque sus trabajadores asignados a Canal Capital se encuentren al día en el pago del Seguro Obligatorio de Accidentes de Tránsito SOAT, así como de la revisión técnico-mecánica durante el plazo de ejecución del contrato. 5. Contar con el personal idóneo para la ejecución del contrato, para lo cual, el contratista deberá garantizar la seguridad de los documentos, elementos o mercancía en el transcurso del traslado y deberá velar porque el personal asignado a la entidad cuente con su licencia de tránsito vigente. 6. Entregar mensualmente las planillas de trabajo del o los motorizados asignados a la entidad, las cuales, deben estar claramente diligenciadas. 7. Suplir en un término de tres (3) horas las ausencias, incapacidades, permisos, vacaciones o cualquier otro imprevisto que se presente durante la prestación del servicio y la vigencia del contrato. 8. Acreditar la afiliación obligatoria y pago actualizado del personal que requiera para el desarrollo del presente contrato, a la ARL y al sistema general de seguridad social, salud y pensiones conforme al artículo 182 de la Ley 100 de 1993, Ley 789 de 2002, Decreto 1703 de 2002, las Leyes 797 y 828 de 2003 y el Decreto 510 de 2003, so pena de hacerse acreedor a las sanciones establecidas en las normas citadas, y responder por el pago oportuno de los salarios, indemnizaciones y prestaciones sociales del personal empleado por el CONTRATISTA, quien es el empleador de sus trabajadores. 9. Suministrar la dotación al personal de acuerdo a la normatividad vigente y especialmente los elementos de protección personal para el personal motorizado. 10. Dar estricto cumplimiento a las políticas de seguridad de la información de la entidad. 11. Salvaguardar la información confidencial que obtenga o conozca en el desarrollo de sus actividades, salvo requerimiento expreso de la autoridad competente. 12. Responder por la pérdida de elementos o documentos entregados en caso de hallarse responsabilidad por parte del motorizado en un plazo no mayor a 15 días hábiles. 13. Cumplir con la normatividad vigente en materia de servicios postales y mensajería. 14. Atender a las indicaciones escritas dadas por el supervisor de contrato o quien haga sus veces. 15. Asistir a las reuniones programadas por Canal Capital durante la ejecución del objeto del contrato, previa coordinación con el supervisor. 16. Mantener y cumplir con las descripciones, unidades de medida y valores señalados en la
cotización a lo largo del contrato.
17. Cumplir con los protocolos de BIOSEGURIDAD expedidos por el Gobierno Nacional con ocasión
del COVID 19 para la prestación del servicio. Igualmente, entregar a su personal los elementos
de protección personal para evitar el contagio del COVID.
18. Las demás que resulten necesarias y esenciales para el cumplimiento del objeto contractual</v>
          </cell>
          <cell r="AJ114" t="str">
            <v>DIRECTA</v>
          </cell>
          <cell r="AK114" t="str">
            <v>REQUIERE LIQUIDACION</v>
          </cell>
          <cell r="AL114" t="str">
            <v>SI</v>
          </cell>
          <cell r="AM114" t="str">
            <v>SECRETARIA GENERAL</v>
          </cell>
          <cell r="AN114" t="str">
            <v>NATHALY ACOSTA DIAZ</v>
          </cell>
          <cell r="AO114" t="str">
            <v xml:space="preserve">635 / </v>
          </cell>
          <cell r="AP114" t="str">
            <v xml:space="preserve">42120202006 / </v>
          </cell>
          <cell r="AQ114" t="str">
            <v xml:space="preserve">Funcionamiento Canal Capital / </v>
          </cell>
          <cell r="AR114" t="str">
            <v xml:space="preserve">650 / </v>
          </cell>
          <cell r="AS114">
            <v>635</v>
          </cell>
          <cell r="AT114" t="str">
            <v>42120202006</v>
          </cell>
          <cell r="AU114" t="str">
            <v>Funcionamiento Canal Capital</v>
          </cell>
          <cell r="AV114" t="str">
            <v xml:space="preserve"> </v>
          </cell>
          <cell r="AW114">
            <v>650</v>
          </cell>
          <cell r="AX114">
            <v>45338</v>
          </cell>
          <cell r="AY114">
            <v>36800000</v>
          </cell>
          <cell r="BB114" t="e">
            <v>#N/A</v>
          </cell>
          <cell r="BC114" t="str">
            <v xml:space="preserve"> </v>
          </cell>
          <cell r="CX114">
            <v>45714</v>
          </cell>
          <cell r="CY114">
            <v>36800000</v>
          </cell>
        </row>
        <row r="115">
          <cell r="A115" t="str">
            <v>0113-2024</v>
          </cell>
          <cell r="B115" t="str">
            <v>17 17. Contrato de Prestación de Servicios</v>
          </cell>
          <cell r="C115" t="str">
            <v>CC</v>
          </cell>
          <cell r="D115">
            <v>52432379</v>
          </cell>
          <cell r="F115">
            <v>9</v>
          </cell>
          <cell r="G115">
            <v>2</v>
          </cell>
          <cell r="H115" t="str">
            <v>MARIA EUGENIA QUIROGA DÍAZ</v>
          </cell>
          <cell r="I115" t="str">
            <v>CARRERA 4ª NO. 65-36</v>
          </cell>
          <cell r="J115" t="str">
            <v>meqd77@gmail.com</v>
          </cell>
          <cell r="M115" t="str">
            <v>CO1.PCCNTR.5954074</v>
          </cell>
          <cell r="N115" t="str">
            <v>CPT-120-2024</v>
          </cell>
          <cell r="O115" t="str">
            <v>https://community.secop.gov.co/Public/Tendering/OpportunityDetail/Index?noticeUID=CO1.NTC.5666892&amp;isFromPublicArea=True&amp;isModal=False</v>
          </cell>
          <cell r="P115" t="str">
            <v>PROFESIONAL</v>
          </cell>
          <cell r="Q115" t="str">
            <v>UNIVERSITARIO</v>
          </cell>
          <cell r="R115" t="str">
            <v>FEMENINO</v>
          </cell>
          <cell r="T115" t="str">
            <v>CONTRATO DE PRESTACION DE SERVICIOS</v>
          </cell>
          <cell r="U115">
            <v>45337</v>
          </cell>
          <cell r="V115">
            <v>45339</v>
          </cell>
          <cell r="W115">
            <v>45428</v>
          </cell>
          <cell r="X115" t="str">
            <v>EDGARDO JOSE PAZ ESPINOSA</v>
          </cell>
          <cell r="Y115" t="str">
            <v>PROFESIONAL ESPECIALIZADO GRADO 03 DE PRENSA Y COMUNICACIONES</v>
          </cell>
          <cell r="Z115">
            <v>73576544</v>
          </cell>
          <cell r="AA115">
            <v>2</v>
          </cell>
          <cell r="AB115">
            <v>9</v>
          </cell>
          <cell r="AC115" t="str">
            <v>COM-17 Proveer, de manera autónoma e independiente, los servicios para realizar la identidad de marca y manual de marca del canal Eureka, como también el diseño gráfico, ilustración y producción de piezas gráficas de acuerdo con las estrategias y campañas de programación, promoción, participación y circulación digital creadas para Eureka y Capital en todas sus plataformas.</v>
          </cell>
          <cell r="AD115">
            <v>0</v>
          </cell>
          <cell r="AE115">
            <v>3</v>
          </cell>
          <cell r="AF115">
            <v>90</v>
          </cell>
          <cell r="AG115">
            <v>17130000</v>
          </cell>
          <cell r="AH115">
            <v>5710000</v>
          </cell>
          <cell r="AI115" t="str">
            <v>1. Proponer, diseñar y producir piezas gráficas en 2D y/o 3D y las ilustraciones que cumplan con los requerimientos creativos, técnicos, estéticos y visuales definidos, según los lineamientos creativos. 2. Realizar propuestas para crear y unificar la línea gráfica de las piezas del canal en todas las plataformas. 3. Ejecutar el cronograma y los requerimientos técnicos planteados por la supervisión del contrato. 4. Atender y ejecutar las correcciones que se soliciten dentro de los tiempos de producción acordados. 5. Garantizar la calidad técnica requerida para la emisión y/o publicación de las piezas gráficas, de acuerdo con los parámetros técnicos establecidos. 6. Mantener una comunicación eficiente con cada uno de los miembros del equipo creativo sobre la administración de archivos y garantizar la organización y clasificación de todas las piezas terminadas y aprobadas según los criterios según el orden de carpetas establecido por producción, para la clara y eficiente búsqueda y consulta actual y posterior. 7. Realizar backup o copia de cada una de las piezas finalizadas y aprobadas por la dirección creativa, así como los archivos abiertos (editables) y los demás insumos asociados. 8. Poner a disposición el hardware y software necesario, compatible y suficiente para el cumplimiento de las distintas obligaciones. 9. Participar en la construcción y actualización del manual de marca de eureka. 10. Participar en las reuniones necesarias para la correcta ejecución del contrato en virtud del
principio de coordinación.
11. Realizar los informes necesarios relacionados con la prestación de servicios.
12. Realizar las demás actividades que resulten necesarias y esenciales para el cumplimiento del
objeto contractual.</v>
          </cell>
          <cell r="AJ115" t="str">
            <v>DIRECTA</v>
          </cell>
          <cell r="AK115" t="str">
            <v xml:space="preserve">NO REQUIERE </v>
          </cell>
          <cell r="AL115" t="str">
            <v>NO</v>
          </cell>
          <cell r="AM115" t="str">
            <v>GERENTE GENERAL</v>
          </cell>
          <cell r="AN115" t="str">
            <v>EDWIN SÁNCHEZ PORRAS</v>
          </cell>
          <cell r="AO115" t="str">
            <v xml:space="preserve">638 / </v>
          </cell>
          <cell r="AP115" t="str">
            <v xml:space="preserve">42450208 / </v>
          </cell>
          <cell r="AQ115" t="str">
            <v xml:space="preserve">Servicios prestados a las empresas
y servicios de producción / </v>
          </cell>
          <cell r="AR115" t="str">
            <v xml:space="preserve">655 / </v>
          </cell>
          <cell r="AS115">
            <v>638</v>
          </cell>
          <cell r="AT115">
            <v>42450208</v>
          </cell>
          <cell r="AU115" t="str">
            <v>Servicios prestados a las empresas
y servicios de producción</v>
          </cell>
          <cell r="AV115" t="str">
            <v xml:space="preserve"> </v>
          </cell>
          <cell r="AW115">
            <v>655</v>
          </cell>
          <cell r="AX115">
            <v>45338</v>
          </cell>
          <cell r="AY115">
            <v>17130000</v>
          </cell>
          <cell r="BB115" t="e">
            <v>#N/A</v>
          </cell>
          <cell r="BC115" t="str">
            <v xml:space="preserve"> </v>
          </cell>
          <cell r="CX115">
            <v>45428</v>
          </cell>
          <cell r="CY115">
            <v>17130000</v>
          </cell>
        </row>
        <row r="116">
          <cell r="A116" t="str">
            <v>0114-2024</v>
          </cell>
          <cell r="B116" t="str">
            <v>17 17. Contrato de Prestación de Servicios</v>
          </cell>
          <cell r="C116" t="str">
            <v>CC</v>
          </cell>
          <cell r="D116">
            <v>80071753</v>
          </cell>
          <cell r="F116">
            <v>2</v>
          </cell>
          <cell r="G116">
            <v>9</v>
          </cell>
          <cell r="H116" t="str">
            <v>GONZALO ALEXANDER SALGUERO BOYACA</v>
          </cell>
          <cell r="I116" t="str">
            <v>CL 46 SUR 23 B 45</v>
          </cell>
          <cell r="J116" t="str">
            <v>gonzaloalexander@gmail.com</v>
          </cell>
          <cell r="M116" t="str">
            <v>CO1.PCCNTR.5947523</v>
          </cell>
          <cell r="N116" t="str">
            <v>CPT-121-2024</v>
          </cell>
          <cell r="O116" t="str">
            <v>https://community.secop.gov.co/Public/Tendering/OpportunityDetail/Index?noticeUID=CO1.NTC.5659651&amp;isFromPublicArea=True&amp;isModal=False</v>
          </cell>
          <cell r="P116" t="str">
            <v>PROFESIONAL</v>
          </cell>
          <cell r="Q116" t="str">
            <v>UNIVERSITARIO</v>
          </cell>
          <cell r="R116" t="str">
            <v>MASCULINO</v>
          </cell>
          <cell r="T116" t="str">
            <v>CONTRATO DE PRESTACION DE SERVICIOS</v>
          </cell>
          <cell r="U116">
            <v>45337</v>
          </cell>
          <cell r="V116">
            <v>45337</v>
          </cell>
          <cell r="W116">
            <v>45426</v>
          </cell>
          <cell r="X116" t="str">
            <v>JOSE MIGUEL AYALA DURAN</v>
          </cell>
          <cell r="Y116" t="str">
            <v>PROFESIONAL ESPECIALIZADO GRADO 3 DEL ÁREA TÉCNICA</v>
          </cell>
          <cell r="Z116">
            <v>74186482</v>
          </cell>
          <cell r="AA116">
            <v>4</v>
          </cell>
          <cell r="AB116">
            <v>7</v>
          </cell>
          <cell r="AC116" t="str">
            <v>DO-155 Proveer de manera autónoma e independiente, los servicios de asistencia y soporte técnico en las diferentes actividades de producción, postproducción y emisión que requiera el área técnica de Canal Capital</v>
          </cell>
          <cell r="AD116">
            <v>0</v>
          </cell>
          <cell r="AE116">
            <v>3</v>
          </cell>
          <cell r="AF116">
            <v>90</v>
          </cell>
          <cell r="AG116">
            <v>8382000</v>
          </cell>
          <cell r="AH116">
            <v>2794000</v>
          </cell>
          <cell r="AI116" t="str">
            <v>1. Apoyar y dar soporte técnico sobre la infraestructura de televisión (software y equipos), a los diferentes usuarios (productores, operadores, periodistas y equipo programación). 2. Apoyar a los ingenieros del área con la realización y/o actualización de los planos técnicos de toda la infraestructura tecnológica del Canal. 3. Acompañar en la ejecución de los planes de contingencia que garanticen la continuidad de la operación. 4. Recibir las señales externas de audio y video que sean enviadas como contribuciones para los diferentes programas que se producen en vivo o pregrabados, coordinando el envío con quien envía el contenido y realizando la grabación, monitoreo y control de calidad. 5. Enviar “bitácora técnica” mediante correo electrónico en el cual debe registrar los nombres de los contenidos recibidos, las actividades realizadas y/o novedades técnicas presentadas durante el desarrollo de sus actividades diarias. 6. Apoyar las diferentes actividades de mantenimiento preventivo y/o correctivo de hardware y software de acuerdo con el cronograma establecido en el Área Técnica de Canal Capital. 7. Conocer, respetar y hacer cumplir las políticas internas y de seguridad de la información de la entidad. 8. Cumplir con las actividades establecidas en la programación realizada por el Área técnica y las demás actividades requeridas por la supervisión con el fin de cumplir las obligaciones y el objeto contractual. 9. Asistir y apoyar en las tareas gestionadas por el equipo de ingenieros de Canal Capital. 10. Realizar las demás actividades que resulten necesarias y esenciales para el cumplimiento del objeto contractual.</v>
          </cell>
          <cell r="AJ116" t="str">
            <v>DIRECTA</v>
          </cell>
          <cell r="AK116" t="str">
            <v xml:space="preserve">NO REQUIERE </v>
          </cell>
          <cell r="AL116" t="str">
            <v>NO</v>
          </cell>
          <cell r="AM116" t="str">
            <v>DIRECTOR OPERATIVO</v>
          </cell>
          <cell r="AN116" t="str">
            <v>LEIDY JULIETH CARRANZA SUAREZ</v>
          </cell>
          <cell r="AO116" t="str">
            <v xml:space="preserve">659 / </v>
          </cell>
          <cell r="AP116" t="str">
            <v xml:space="preserve">42450209 / </v>
          </cell>
          <cell r="AQ116" t="str">
            <v xml:space="preserve">Servicios para la comunidad, sociales y personales / </v>
          </cell>
          <cell r="AR116" t="str">
            <v xml:space="preserve">649 / </v>
          </cell>
          <cell r="AS116">
            <v>659</v>
          </cell>
          <cell r="AT116">
            <v>42450209</v>
          </cell>
          <cell r="AU116" t="str">
            <v>Servicios para la comunidad, sociales y personales</v>
          </cell>
          <cell r="AV116" t="str">
            <v xml:space="preserve"> </v>
          </cell>
          <cell r="AW116">
            <v>649</v>
          </cell>
          <cell r="AX116">
            <v>45337</v>
          </cell>
          <cell r="AY116">
            <v>8382000</v>
          </cell>
          <cell r="BB116" t="e">
            <v>#N/A</v>
          </cell>
          <cell r="BC116" t="str">
            <v xml:space="preserve"> </v>
          </cell>
          <cell r="CX116">
            <v>45426</v>
          </cell>
          <cell r="CY116">
            <v>8382000</v>
          </cell>
        </row>
        <row r="117">
          <cell r="A117" t="str">
            <v>0115-2024</v>
          </cell>
          <cell r="B117" t="str">
            <v>17 17. Contrato de Prestación de Servicios</v>
          </cell>
          <cell r="C117" t="str">
            <v>CC</v>
          </cell>
          <cell r="D117">
            <v>1022339406</v>
          </cell>
          <cell r="F117">
            <v>4</v>
          </cell>
          <cell r="G117">
            <v>7</v>
          </cell>
          <cell r="H117" t="str">
            <v>LAURA VASQUEZ MORENO</v>
          </cell>
          <cell r="I117" t="str">
            <v>KR 13 38 76 AP 14 04</v>
          </cell>
          <cell r="J117" t="str">
            <v>laur.saturno@gmail.com</v>
          </cell>
          <cell r="M117" t="str">
            <v>CO1.PCCNTR.5952525</v>
          </cell>
          <cell r="N117" t="str">
            <v>CPT-122-2024</v>
          </cell>
          <cell r="O117" t="str">
            <v>https://community.secop.gov.co/Public/Tendering/OpportunityDetail/Index?noticeUID=CO1.NTC.5664970&amp;isFromPublicArea=True&amp;isModal=False</v>
          </cell>
          <cell r="P117" t="str">
            <v>PROFESIONAL</v>
          </cell>
          <cell r="Q117" t="str">
            <v>ESPECIALIZACION UNIVERSITARIA</v>
          </cell>
          <cell r="R117" t="str">
            <v>FEMENINO</v>
          </cell>
          <cell r="T117" t="str">
            <v>CONTRATO DE PRESTACION DE SERVICIOS</v>
          </cell>
          <cell r="U117">
            <v>45337</v>
          </cell>
          <cell r="V117">
            <v>45341</v>
          </cell>
          <cell r="W117">
            <v>45430</v>
          </cell>
          <cell r="X117" t="str">
            <v>EDGARDO JOSE PAZ ESPINOSA</v>
          </cell>
          <cell r="Y117" t="str">
            <v>PROFESIONAL ESPECIALIZADO GRADO 03 DE PRENSA Y COMUNICACIONES</v>
          </cell>
          <cell r="Z117">
            <v>73576544</v>
          </cell>
          <cell r="AA117">
            <v>2</v>
          </cell>
          <cell r="AB117">
            <v>9</v>
          </cell>
          <cell r="AC117" t="str">
            <v>COM-25 Proveer, de manera autónoma e independiente, sus servicios profesionales para realizar, en el marco del plan y la estrategia de comunicaciones, el diseño y diagramación de piezas gráficas, presentaciones, boletines y demás publicaciones del área de Marca y Comunicaciones de Capital Sistema de Comunicación Pública.</v>
          </cell>
          <cell r="AD117">
            <v>0</v>
          </cell>
          <cell r="AE117">
            <v>3</v>
          </cell>
          <cell r="AF117">
            <v>90</v>
          </cell>
          <cell r="AG117">
            <v>12000000</v>
          </cell>
          <cell r="AH117">
            <v>4000000</v>
          </cell>
          <cell r="AI117" t="str">
            <v xml:space="preserve">1. Realizar el diseño y diagramación de informes, manuales, piezas editoriales, boletines, presentaciones, comunicados, volantes, afiches, piezas para whatsapp, banners, piezas institucionales, invitaciones, entre otras y demás piezas gráficas o documentos relacionados con el objeto del contrato, así como realizar los ajustes a los que haya lugar, para el área de Marca y Comunicaciones. 2. Revisar y verificar el uso apropiado de la marca Capital y sus submarcas en piezas internas, externas y/o estratégicas requeridas por el área de Prensa y Comunicaciones, teniendo como base el manual de uso de marca y submarcas del Sistema. 3. Apoyar y acompañar los procesos de producción e impresión de piezas institucionales y/o promocionales para el área de Marca y Comunicaciones. 4. Mantener una constante articulación con la subárea In House de Marca y Comunicaciones para apoyar los procesos conceptuales, estratégicos y creativos de campañas y propuestas en diseño y/o diagramaciones requeridas por el área y la Gerencia General; todo bajo la sombrilla del Plan de Marca y Comunicaciones y la Política de Comunicaciones de Capital. 5. Proponer y diseñar, de acuerdo con los requerimientos de comunicaciones internas, productos gráficos que permitan una comunicación efectiva y oportuna, a la vez de una presencia de marca, al interior de la entidad, en concordancia con los objetivos y el Plan de Acción Estratégico de Marca y Comunicaciones de Capital. 6. Realizar las demás actividades que resulten necesarias y esenciales para el cumplimiento del objeto
contractual.
</v>
          </cell>
          <cell r="AJ117" t="str">
            <v>DIRECTA</v>
          </cell>
          <cell r="AK117" t="str">
            <v xml:space="preserve">NO REQUIERE </v>
          </cell>
          <cell r="AL117" t="str">
            <v>NO</v>
          </cell>
          <cell r="AM117" t="str">
            <v>GERENTE GENERAL</v>
          </cell>
          <cell r="AN117" t="str">
            <v>CAMILO ANDRES PORRAS GALINDO</v>
          </cell>
          <cell r="AO117" t="str">
            <v xml:space="preserve">665 / </v>
          </cell>
          <cell r="AP117" t="str">
            <v xml:space="preserve">42450208 / </v>
          </cell>
          <cell r="AQ117" t="str">
            <v xml:space="preserve">Servicios prestados a las empresas
y servicios de producción / </v>
          </cell>
          <cell r="AR117" t="str">
            <v xml:space="preserve">652 / </v>
          </cell>
          <cell r="AS117">
            <v>665</v>
          </cell>
          <cell r="AT117">
            <v>42450208</v>
          </cell>
          <cell r="AU117" t="str">
            <v>Servicios prestados a las empresas
y servicios de producción</v>
          </cell>
          <cell r="AV117" t="str">
            <v xml:space="preserve"> </v>
          </cell>
          <cell r="AW117">
            <v>652</v>
          </cell>
          <cell r="AX117">
            <v>45338</v>
          </cell>
          <cell r="AY117">
            <v>12000000</v>
          </cell>
          <cell r="BB117" t="e">
            <v>#N/A</v>
          </cell>
          <cell r="BC117" t="str">
            <v xml:space="preserve"> </v>
          </cell>
          <cell r="CX117">
            <v>45430</v>
          </cell>
          <cell r="CY117">
            <v>12000000</v>
          </cell>
        </row>
        <row r="118">
          <cell r="A118" t="str">
            <v>0116-2024</v>
          </cell>
          <cell r="B118" t="str">
            <v>17 17. Contrato de Prestación de Servicios</v>
          </cell>
          <cell r="C118" t="str">
            <v>CC</v>
          </cell>
          <cell r="D118">
            <v>1010222665</v>
          </cell>
          <cell r="F118">
            <v>8</v>
          </cell>
          <cell r="G118">
            <v>3</v>
          </cell>
          <cell r="H118" t="str">
            <v>LAURA URSKE BUSTOS GONZALEZ</v>
          </cell>
          <cell r="I118" t="str">
            <v>KR 2 16 A 38 TO 2 AP 1302</v>
          </cell>
          <cell r="J118" t="str">
            <v>lalauraske@gmail.com</v>
          </cell>
          <cell r="M118" t="str">
            <v>CO1.PCCNTR.5954953</v>
          </cell>
          <cell r="N118" t="str">
            <v>CPT-123-2024</v>
          </cell>
          <cell r="O118" t="str">
            <v>https://community.secop.gov.co/Public/Tendering/OpportunityDetail/Index?noticeUID=CO1.NTC.5665421&amp;isFromPublicArea=True&amp;isModal=False</v>
          </cell>
          <cell r="P118" t="str">
            <v>APOYO A LA GESTIÓN PROFESIONAL</v>
          </cell>
          <cell r="Q118" t="str">
            <v>UNIVERSITARIO</v>
          </cell>
          <cell r="R118" t="str">
            <v>FEMENINO</v>
          </cell>
          <cell r="T118" t="str">
            <v>CONTRATO DE PRESTACION DE SERVICIOS</v>
          </cell>
          <cell r="U118">
            <v>45337</v>
          </cell>
          <cell r="V118">
            <v>45341</v>
          </cell>
          <cell r="W118">
            <v>45430</v>
          </cell>
          <cell r="X118" t="str">
            <v>EDGARDO JOSE PAZ ESPINOSA</v>
          </cell>
          <cell r="Y118" t="str">
            <v>PROFESIONAL ESPECIALIZADO GRADO 03 DE PRENSA Y COMUNICACIONES</v>
          </cell>
          <cell r="Z118">
            <v>73576544</v>
          </cell>
          <cell r="AA118">
            <v>2</v>
          </cell>
          <cell r="AB118">
            <v>9</v>
          </cell>
          <cell r="AC118" t="str">
            <v>COM-23 Proveer, de manera autónoma e independiente, los servicios para
realizar la implementación y seguimiento de la Estrategia de Comunicación Interna contemplada en el
Plan de Comunicaciones de Capital Sistema de Comunicación Pública.</v>
          </cell>
          <cell r="AD118">
            <v>0</v>
          </cell>
          <cell r="AE118">
            <v>3</v>
          </cell>
          <cell r="AF118">
            <v>90</v>
          </cell>
          <cell r="AG118">
            <v>9000000</v>
          </cell>
          <cell r="AH118">
            <v>3000000</v>
          </cell>
          <cell r="AI118" t="str">
            <v>1. Presentar una estrategia de comunicación interna y un plan de acción estratégico - PAE, acorde con el Plan de Marca y Comunicaciones del Sistema, en el que se detallen las temáticas, canales y tiempos para la divulgación de estas acciones. 2. Brindar acompañamiento a las distintas áreas internas y/o transversales de Capital, propendiendo por una comunicación efectiva y acorde con los intereses de cada una de ellas. 3. Fortalecer los canales de comunicación existentes y/o plantear la creación de nuevos de acuerdo con las nuevas tendencias y avances tecnológicos de la comunicación organizacional. 4. Apoyar los envíos de mailing y el relacionamiento continuo con medios universitarios, locales y comunitarios. 5. Reportar al Asesor de Marca y Comunicaciones los avances y logros obtenidos en el desarrollo de la estrategia y el plan, así como en el Informe de Gestión Mensual del área. 6. Acompañar los procesos de divulgación, fortalecimiento y consolidación de la identidad e imagen corporativa de Capital, a través de los canales internos, y hacer seguimiento a la presencia de marca en las actividades y eventos institucionales presenciales que se desarrollen como parte de la misionalidad del Sistema (seminarios, foros, capacitaciones, reuniones, etc.). 7. Acompañar la gestión de alianzas de marca que adelante el área, realizando el brief y seguimiento de obligaciones de las partes, asistiendo a los eventos cuando se requiera, a través de correos y llamadas telefónicas, e informar constantemente al Asesor de Marca y Comunicaciones de dichos avances. 8. Realizar las demás actividades que resulten necesarias y esenciales para el cumplimiento del objeto contractual.</v>
          </cell>
          <cell r="AJ118" t="str">
            <v>DIRECTA</v>
          </cell>
          <cell r="AK118" t="str">
            <v xml:space="preserve">NO REQUIERE </v>
          </cell>
          <cell r="AL118" t="str">
            <v>NO</v>
          </cell>
          <cell r="AM118" t="str">
            <v>GERENTE GENERAL</v>
          </cell>
          <cell r="AN118" t="str">
            <v>CAMILO ANDRES PORRAS GALINDO</v>
          </cell>
          <cell r="AO118" t="str">
            <v xml:space="preserve">657 / </v>
          </cell>
          <cell r="AP118" t="str">
            <v xml:space="preserve">42450208 / </v>
          </cell>
          <cell r="AQ118" t="str">
            <v xml:space="preserve">Servicios prestados a las empresas
y servicios de producción / </v>
          </cell>
          <cell r="AR118" t="str">
            <v xml:space="preserve">651 / </v>
          </cell>
          <cell r="AS118">
            <v>657</v>
          </cell>
          <cell r="AT118">
            <v>42450208</v>
          </cell>
          <cell r="AU118" t="str">
            <v>Servicios prestados a las empresas
y servicios de producción</v>
          </cell>
          <cell r="AV118" t="str">
            <v xml:space="preserve"> </v>
          </cell>
          <cell r="AW118">
            <v>651</v>
          </cell>
          <cell r="AX118">
            <v>45338</v>
          </cell>
          <cell r="AY118">
            <v>9000000</v>
          </cell>
          <cell r="BB118" t="e">
            <v>#N/A</v>
          </cell>
          <cell r="BC118" t="str">
            <v xml:space="preserve"> </v>
          </cell>
          <cell r="CX118">
            <v>45430</v>
          </cell>
          <cell r="CY118">
            <v>9000000</v>
          </cell>
        </row>
        <row r="119">
          <cell r="A119" t="str">
            <v>0117-2024</v>
          </cell>
          <cell r="B119" t="str">
            <v>17 17. Contrato de Prestación de Servicios</v>
          </cell>
          <cell r="C119" t="str">
            <v>CC</v>
          </cell>
          <cell r="D119">
            <v>1023892238</v>
          </cell>
          <cell r="F119">
            <v>7</v>
          </cell>
          <cell r="G119">
            <v>4</v>
          </cell>
          <cell r="H119" t="str">
            <v>JIZETH HAEL GONZÁLEZ RAMÍREZ</v>
          </cell>
          <cell r="I119" t="str">
            <v>KR 39 B 4 45 CA 6</v>
          </cell>
          <cell r="J119" t="str">
            <v>haelgo@hotmail.com</v>
          </cell>
          <cell r="M119" t="str">
            <v>CO1.PCCNTR.5953503</v>
          </cell>
          <cell r="N119" t="str">
            <v>CPT-124-2024</v>
          </cell>
          <cell r="O119" t="str">
            <v>https://community.secop.gov.co/Public/Tendering/OpportunityDetail/Index?noticeUID=CO1.NTC.5666327&amp;isFromPublicArea=True&amp;isModal=False</v>
          </cell>
          <cell r="P119" t="str">
            <v>PROFESIONAL</v>
          </cell>
          <cell r="Q119" t="str">
            <v>UNIVERSITARIO</v>
          </cell>
          <cell r="R119" t="str">
            <v>FEMENINO</v>
          </cell>
          <cell r="S119" t="str">
            <v>NO</v>
          </cell>
          <cell r="T119" t="str">
            <v>CONTRATO DE PRESTACION DE SERVICIOS</v>
          </cell>
          <cell r="U119">
            <v>45337</v>
          </cell>
          <cell r="V119">
            <v>45339</v>
          </cell>
          <cell r="W119">
            <v>45428</v>
          </cell>
          <cell r="X119" t="str">
            <v>NESTOR FERNANDO AVELLA</v>
          </cell>
          <cell r="Y119" t="str">
            <v>OFICINA CONTROL INTERNO</v>
          </cell>
          <cell r="Z119">
            <v>74130571</v>
          </cell>
          <cell r="AA119">
            <v>0</v>
          </cell>
          <cell r="AB119">
            <v>0</v>
          </cell>
          <cell r="AC119" t="str">
            <v>CI-1 Proveer de manera autónoma e independiente, los servicios profesionales
requeridos por la Oficina de Control Interno para apoyar y acompañar la realización de las actividades
definidas en el Plan Anual de Auditorías aprobado.</v>
          </cell>
          <cell r="AD119">
            <v>0</v>
          </cell>
          <cell r="AE119">
            <v>3</v>
          </cell>
          <cell r="AF119">
            <v>90</v>
          </cell>
          <cell r="AG119">
            <v>17310000</v>
          </cell>
          <cell r="AH119">
            <v>5770000</v>
          </cell>
          <cell r="AI119" t="str">
            <v>1. Realizar y apoyar la ejecución de las auditorías que sean asignadas en el Plan Anual de Auditoría aprobado. 2. Colaborar a los líderes de procesos y dependencias en la formulación del Plan de Mejoramiento derivado de las auditorías y seguimientos internos o externos 3. Gestionar proactivamente la planeación, revisión y verificación de la información soporte para la elaboración del Informe Pormenorizado del Sistema de Control Interno; el Seguimiento al Mapa de Riesgos de la Entidad; el Seguimiento a los Planes de Mejoramiento de la Entidad; el Seguimiento al Plan Anticorrupción y Atención al Ciudadano de la vigencia, de conformidad con el Plan Anual de Auditorías aprobado. 4. Colaborar con la Oficina en la proyección de las respuestas a los requerimientos asignados a la Oficina de Control Interno, de acuerdo con las pautas y lineamientos del supervisor del contrato. 5. Colaborar con el diseño y ejecución de las actividades orientadas a promover e implementar la cultura de autocontrol y acompañar y asesorar en el mejoramiento y desarrollo del sistema de Control Interno de Canal Capital. 6. Liderar la revisión y actualización cuando sea necesaria de los documentos del proceso de Control, Seguimiento y evaluación. 7. Realizar la verificación a la ejecución de los recursos asignados por el FUTIC de conformidad con lo establecido en el Plan Anual de Auditoría y la normatividad vigente. 8. Gestionar el archivo de gestión y apoyar las transferencias al archivo central, de acuerdo con el procedimiento establecido y mantener las bases de datos actualizadas 9. Participar en las reuniones, mesas de trabajo y capacitaciones que convoque la jefatura de la oficina
de control interno.
10. Realizar las demás actividades que resulten necesarias y esenciales para el cumplimiento del objeto
contractual.</v>
          </cell>
          <cell r="AJ119" t="str">
            <v>DIRECTA</v>
          </cell>
          <cell r="AK119" t="str">
            <v xml:space="preserve">NO REQUIERE </v>
          </cell>
          <cell r="AL119" t="str">
            <v>NO</v>
          </cell>
          <cell r="AM119" t="str">
            <v>SECRETARIA GENERAL</v>
          </cell>
          <cell r="AN119" t="str">
            <v>CAMILO ANDRES PORRAS GALINDO</v>
          </cell>
          <cell r="AO119" t="str">
            <v xml:space="preserve">623 / </v>
          </cell>
          <cell r="AP119" t="str">
            <v xml:space="preserve">423011605560000007511 / </v>
          </cell>
          <cell r="AQ119" t="str">
            <v xml:space="preserve">Fortalecimiento de la capacidad administrativa y tecnológica para la gestión institucional de Capital / </v>
          </cell>
          <cell r="AR119" t="str">
            <v xml:space="preserve">653 / </v>
          </cell>
          <cell r="AS119">
            <v>623</v>
          </cell>
          <cell r="AT119" t="str">
            <v>423011605560000007511</v>
          </cell>
          <cell r="AU119" t="str">
            <v>Fortalecimiento de la capacidad administrativa y tecnológica para la gestión institucional de Capital</v>
          </cell>
          <cell r="AV119" t="str">
            <v xml:space="preserve"> </v>
          </cell>
          <cell r="AW119">
            <v>653</v>
          </cell>
          <cell r="AX119">
            <v>45338</v>
          </cell>
          <cell r="AY119">
            <v>17310000</v>
          </cell>
          <cell r="BB119" t="e">
            <v>#N/A</v>
          </cell>
          <cell r="BC119" t="str">
            <v xml:space="preserve"> </v>
          </cell>
          <cell r="CX119">
            <v>45428</v>
          </cell>
          <cell r="CY119">
            <v>17310000</v>
          </cell>
        </row>
        <row r="120">
          <cell r="A120" t="str">
            <v>0118-2024</v>
          </cell>
          <cell r="B120" t="str">
            <v>17 17. Contrato de Prestación de Servicios</v>
          </cell>
          <cell r="C120" t="str">
            <v>CC</v>
          </cell>
          <cell r="D120">
            <v>52340785</v>
          </cell>
          <cell r="F120">
            <v>0</v>
          </cell>
          <cell r="G120">
            <v>0</v>
          </cell>
          <cell r="H120" t="str">
            <v>PAULA JIMENA LOPEZ GOMEZ</v>
          </cell>
          <cell r="I120" t="str">
            <v>KR 97 146D 32</v>
          </cell>
          <cell r="J120" t="str">
            <v>lopezgomezpaula@gmail.com</v>
          </cell>
          <cell r="M120" t="str">
            <v>CO1.PCCNTR.6016107</v>
          </cell>
          <cell r="N120" t="str">
            <v>CPT-126-2024</v>
          </cell>
          <cell r="O120" t="str">
            <v>https://community.secop.gov.co/Public/Tendering/OpportunityDetail/Index?noticeUID=CO1.NTC.5742748&amp;isFromPublicArea=True&amp;isModal=False</v>
          </cell>
          <cell r="P120" t="str">
            <v>PROFESIONAL</v>
          </cell>
          <cell r="Q120" t="str">
            <v>UNIVERSITARIO</v>
          </cell>
          <cell r="R120" t="str">
            <v>FEMENINO</v>
          </cell>
          <cell r="T120" t="str">
            <v>CONTRATO DE PRESTACION DE SERVICIOS</v>
          </cell>
          <cell r="U120">
            <v>45350</v>
          </cell>
          <cell r="V120">
            <v>45351</v>
          </cell>
          <cell r="W120">
            <v>45440</v>
          </cell>
          <cell r="X120" t="str">
            <v>JERSON JUSSEF PARRA RAMÍREZ</v>
          </cell>
          <cell r="Y120" t="str">
            <v>DIRECTOR OPERATIVO</v>
          </cell>
          <cell r="Z120">
            <v>80022590</v>
          </cell>
          <cell r="AA120">
            <v>1</v>
          </cell>
          <cell r="AB120">
            <v>1</v>
          </cell>
          <cell r="AC120" t="str">
            <v>DO-157 DO-158 Proveer, de manera autónoma e independiente, sus servicios
para la investigación de los contenidos y piezas audiovisuales que se generen para programación,
promoción, participación y circulación digital para eureka y la franja infantil de Capital en todas sus
plataformas, incluidos los proyectos para la resolución del plan de inversión 2024 del Fondo Único de
Tecnologías de la Información y las Comunicaciones (FUTIC).</v>
          </cell>
          <cell r="AD120">
            <v>0</v>
          </cell>
          <cell r="AE120">
            <v>3</v>
          </cell>
          <cell r="AF120">
            <v>90</v>
          </cell>
          <cell r="AG120">
            <v>13704768</v>
          </cell>
          <cell r="AH120">
            <v>4568256</v>
          </cell>
          <cell r="AI120" t="str">
            <v>1. Proponer temáticas, personajes que correspondan al contenido y necesidades de los contenidos a producir y a las estrategias de comunicación del canal. 2. Contactar personajes y realizar las respectivas entrevistas para alimentar las reseñas de investigación para los diferentes contenidos, las piezas audiovisuales diseñadas para programación, promoción, participación, circulación digital, estrategias convergentes online y en territorio para la franja infantil de los Canales Capital y Eureka, en todas sus plataformas. 3. Realizar la presentación y sustentación de personajes y enfoques en las reuniones creativas. 4. Escribir las reseñas y/o fichas de investigación de cada uno de los contenidos, con su respectivo enfoque, propuesta de personajes, locaciones, material audiovisual o archivo, etc. 5. Vigilar que las temáticas y enfoques propuesto dentro de las reseñas de investigación correspondan a los temas planteados y el enfoque dado a cada uno. 6. Apoyar la producción de las actividades del consejo asesor de niños y niñas, Generación eureka y demás actividades de participación de las estrategias convergentes online y en territorio. 7. Mantener comunicación con el equipo de promoción, digital, participación y producción de contenidos para cumplir con las especificaciones de los productos y solucionar inquietudes sobre el enfoque de las piezas. 8. Participar en la actualización de los sistemas de información y las bases de datos del canal, bajo los criterios establecidos en política de tratamiento de protección de datos de Canal Capital. 9. Asistir a las reuniones necesarias para la correcta ejecución del contrato. 10. Realizar los informes necesarios relacionados con la prestación de servicios.11. Realizar las demás actividades que resulten necesarias y esenciales para el cumplimiento del
objeto contractual.</v>
          </cell>
          <cell r="AJ120" t="str">
            <v>DIRECTA</v>
          </cell>
          <cell r="AK120" t="str">
            <v xml:space="preserve">NO REQUIERE </v>
          </cell>
          <cell r="AL120" t="str">
            <v>NO</v>
          </cell>
          <cell r="AM120" t="str">
            <v>DIRECTOR OPERATIVO</v>
          </cell>
          <cell r="AN120" t="str">
            <v>EDWIN SÁNCHEZ PORRAS</v>
          </cell>
          <cell r="AO120" t="str">
            <v>660 / 663</v>
          </cell>
          <cell r="AP120" t="str">
            <v>423011605560000007505 / 42450209</v>
          </cell>
          <cell r="AQ120" t="str">
            <v>7505 - Fortalecimiento de la creación y cocreación de contenidos multiplataforma en ciudadanía, cultura y educación / Servicios para la comunidad, sociales y personales</v>
          </cell>
          <cell r="AR120" t="str">
            <v>682 / 683</v>
          </cell>
          <cell r="AS120">
            <v>660</v>
          </cell>
          <cell r="AT120" t="str">
            <v>423011605560000007505</v>
          </cell>
          <cell r="AU120" t="str">
            <v>7505 - Fortalecimiento de la creación y cocreación de contenidos multiplataforma en ciudadanía, cultura y educación</v>
          </cell>
          <cell r="AV120" t="str">
            <v>7505 FUTIC</v>
          </cell>
          <cell r="AW120">
            <v>682</v>
          </cell>
          <cell r="AX120">
            <v>45350</v>
          </cell>
          <cell r="AY120">
            <v>10963814</v>
          </cell>
          <cell r="AZ120">
            <v>663</v>
          </cell>
          <cell r="BA120">
            <v>42450209</v>
          </cell>
          <cell r="BB120" t="str">
            <v>Servicios para la comunidad, sociales y personales</v>
          </cell>
          <cell r="BC120" t="str">
            <v xml:space="preserve"> </v>
          </cell>
          <cell r="BD120">
            <v>683</v>
          </cell>
          <cell r="BE120">
            <v>45350</v>
          </cell>
          <cell r="BF120">
            <v>2740954</v>
          </cell>
          <cell r="CX120">
            <v>45440</v>
          </cell>
          <cell r="CY120">
            <v>13704768</v>
          </cell>
        </row>
        <row r="121">
          <cell r="A121" t="str">
            <v>0119-2024</v>
          </cell>
          <cell r="B121" t="str">
            <v>17 17. Contrato de Prestación de Servicios</v>
          </cell>
          <cell r="C121" t="str">
            <v>NIT</v>
          </cell>
          <cell r="D121">
            <v>901295540</v>
          </cell>
          <cell r="F121">
            <v>1</v>
          </cell>
          <cell r="G121">
            <v>1</v>
          </cell>
          <cell r="H121" t="str">
            <v>RED COLOMIBIANA DE ESCRITORES AUDIOVISUALES SOCIEDAD DE GESTIÓN COLECTIVA</v>
          </cell>
          <cell r="I121" t="str">
            <v>CL 84 18 38 OF 302</v>
          </cell>
          <cell r="J121" t="str">
            <v>presidenciaredesacr@gmail.com</v>
          </cell>
          <cell r="K121" t="str">
            <v>SANTIAGO NARVÁEZ CAMPOS,</v>
          </cell>
          <cell r="L121">
            <v>79474132</v>
          </cell>
          <cell r="M121" t="str">
            <v>CO1.BDOS.5696514</v>
          </cell>
          <cell r="N121" t="str">
            <v>CPT-127-2024</v>
          </cell>
          <cell r="O121" t="str">
            <v>https://community.secop.gov.co/Public/Tendering/OpportunityDetail/Index?noticeUID=CO1.NTC.5704530&amp;isFromPublicArea=True&amp;isModal=False</v>
          </cell>
          <cell r="P121" t="str">
            <v>N/A</v>
          </cell>
          <cell r="Q121" t="str">
            <v>SIN ANIMO DE LUCRO</v>
          </cell>
          <cell r="R121" t="str">
            <v>PERSONA JURIDICA</v>
          </cell>
          <cell r="T121" t="str">
            <v>CONTRATO POR EL QUE SE REGULAN LAS CONDICIONES PARA LA EFECTIVIDAD DEL DERECHO DE REMUNERACIÓN POR COMUNICACIÓN PÚBLICA, PUESTA A DISPOSICIÓN Y ALQUILER COMERCIAL A LOS ESCRITORES DE OBRAS AUDIOVISUALES</v>
          </cell>
          <cell r="U121">
            <v>45341</v>
          </cell>
          <cell r="V121">
            <v>45341</v>
          </cell>
          <cell r="W121">
            <v>45657</v>
          </cell>
          <cell r="X121" t="str">
            <v>LUIS CARLOS URRUTIA PARRA</v>
          </cell>
          <cell r="Y121" t="str">
            <v>PROFESIONAL ESPECIALIZADO GRADO 03 DE PROGRAMACIÓN</v>
          </cell>
          <cell r="Z121">
            <v>79555310</v>
          </cell>
          <cell r="AA121">
            <v>8</v>
          </cell>
          <cell r="AB121">
            <v>3</v>
          </cell>
          <cell r="AC121" t="str">
            <v>DO- 75 Mediante el presente contrato, Las Partes establecen la tarifa de remuneración prevista en el artículo 98 de la Ley 23 de 1982, modificado por el artículo 1o de la Ley 1835 de 2017 “Ley Pepe Sánchez”, que pagará CAPITAL durante la duración del presente contrato por los actos de comunicación pública, puesta a disposición y alquiler comercial al público que realice CAPITAL del  repertorio de REDES SGC en cualquiera de sus medios.</v>
          </cell>
          <cell r="AD121">
            <v>13</v>
          </cell>
          <cell r="AE121">
            <v>10</v>
          </cell>
          <cell r="AF121">
            <v>313</v>
          </cell>
          <cell r="AG121">
            <v>2600000</v>
          </cell>
          <cell r="AH121" t="str">
            <v>N/A</v>
          </cell>
          <cell r="AI121" t="str">
            <v>será responsable ante las autoridades, ante terceros o ante sus representados por los actos u
omisiones a que haya lugar en el ejercicio de la legitimación que como Sociedad de Gestión
Colectiva le atribuye la ley, quedando CAPITAL indemne frente a cualquier reclamación judicial
o extrajudicial en esta materia.
En este sentido, REDES SGC se compromete a asumir y hacer frente a cualquier reclamación de
cualquier escritor cuya obra se encuentre comprendida dentro del repertorio por el cual REDES
SGC ha recibido la remuneración por parte de CAPITAL y que pretenda hacer efectivo
individualmente el derecho a la remuneración objeto del presente contrato frente a CAPITAL.
A tal efecto, CAPITAL se compromete frente a REDES SGC a notificarle fehacientemente y en
tiempo oportuno toda reclamación individual que, a partir de la fecha de la firma del presente
contrato, intente frente a ellos cualquier escritor. En consecuencia, REDES SGC exonera a
CAPITAL de cualquier responsabilidad que pudiera derivarse de dicha reclamación individual en
concreto.Además, en caso de que la reclamación se realice a través de medios judiciales, CAPITAL deberá
realizar la denuncia del pleito o el llamamiento en garantía dentro del correspondiente proceso
conforme a las normas procesales vigentes en el territorio colombiano.</v>
          </cell>
          <cell r="AJ121" t="str">
            <v>DIRECTA</v>
          </cell>
          <cell r="AK121" t="str">
            <v xml:space="preserve">NO REQUIERE </v>
          </cell>
          <cell r="AL121" t="str">
            <v>NO</v>
          </cell>
          <cell r="AM121" t="str">
            <v>DIRECTOR OPERATIVO</v>
          </cell>
          <cell r="AN121" t="str">
            <v>CARLOS ALBERTO ORTIZ LOPEZ</v>
          </cell>
          <cell r="AO121" t="str">
            <v xml:space="preserve">552 / </v>
          </cell>
          <cell r="AP121" t="str">
            <v xml:space="preserve">42450209 / </v>
          </cell>
          <cell r="AQ121" t="str">
            <v xml:space="preserve">Servicios para la comunidad, sociales y personales / </v>
          </cell>
          <cell r="AR121" t="str">
            <v xml:space="preserve">660 / </v>
          </cell>
          <cell r="AS121">
            <v>552</v>
          </cell>
          <cell r="AT121">
            <v>42450209</v>
          </cell>
          <cell r="AU121" t="str">
            <v>Servicios para la comunidad, sociales y personales</v>
          </cell>
          <cell r="AV121" t="str">
            <v xml:space="preserve"> </v>
          </cell>
          <cell r="AW121">
            <v>660</v>
          </cell>
          <cell r="AX121">
            <v>45343</v>
          </cell>
          <cell r="AY121">
            <v>26000000</v>
          </cell>
          <cell r="BB121" t="e">
            <v>#N/A</v>
          </cell>
          <cell r="BC121" t="str">
            <v xml:space="preserve"> </v>
          </cell>
          <cell r="CX121">
            <v>45657</v>
          </cell>
          <cell r="CY121">
            <v>2600000</v>
          </cell>
        </row>
        <row r="122">
          <cell r="A122" t="str">
            <v>0120-2024</v>
          </cell>
          <cell r="B122" t="e">
            <v>#N/A</v>
          </cell>
          <cell r="C122" t="str">
            <v>ANULADO</v>
          </cell>
          <cell r="D122" t="str">
            <v>ANULADO</v>
          </cell>
          <cell r="E122" t="str">
            <v>ANULADO</v>
          </cell>
          <cell r="F122" t="str">
            <v>ANULADO</v>
          </cell>
          <cell r="G122" t="str">
            <v>ANULADO</v>
          </cell>
          <cell r="H122" t="str">
            <v>ANULADO</v>
          </cell>
          <cell r="I122" t="str">
            <v>ANULADO</v>
          </cell>
          <cell r="J122" t="str">
            <v>ANULADO</v>
          </cell>
          <cell r="K122" t="str">
            <v>ANULADO</v>
          </cell>
          <cell r="L122" t="str">
            <v>ANULADO</v>
          </cell>
          <cell r="M122" t="str">
            <v>ANULADO</v>
          </cell>
          <cell r="N122" t="str">
            <v>ANULADO</v>
          </cell>
          <cell r="O122" t="str">
            <v>ANULADO</v>
          </cell>
          <cell r="P122" t="str">
            <v>ANULADO</v>
          </cell>
          <cell r="Q122" t="str">
            <v>ANULADO</v>
          </cell>
          <cell r="R122" t="str">
            <v>ANULADO</v>
          </cell>
          <cell r="S122" t="str">
            <v>ANULADO</v>
          </cell>
          <cell r="T122" t="str">
            <v>ANULADO</v>
          </cell>
          <cell r="U122" t="str">
            <v>ANULADO</v>
          </cell>
          <cell r="V122" t="str">
            <v>ANULADO</v>
          </cell>
          <cell r="W122" t="str">
            <v>ANULADO</v>
          </cell>
          <cell r="X122" t="str">
            <v>ANULADO</v>
          </cell>
          <cell r="Y122" t="str">
            <v>ANULADO</v>
          </cell>
          <cell r="Z122" t="str">
            <v>ANULADO</v>
          </cell>
          <cell r="AA122" t="str">
            <v>ANULADO</v>
          </cell>
          <cell r="AB122" t="str">
            <v>ANULADO</v>
          </cell>
          <cell r="AC122" t="str">
            <v>ANULADO</v>
          </cell>
          <cell r="AD122" t="str">
            <v>ANULADO</v>
          </cell>
          <cell r="AE122" t="str">
            <v>ANULADO</v>
          </cell>
          <cell r="AF122" t="str">
            <v>ANULADO</v>
          </cell>
          <cell r="AG122" t="str">
            <v>ANULADO</v>
          </cell>
          <cell r="AH122" t="str">
            <v>ANULADO</v>
          </cell>
          <cell r="AI122" t="str">
            <v>ANULADO</v>
          </cell>
          <cell r="AJ122" t="str">
            <v>ANULADO</v>
          </cell>
          <cell r="AK122" t="str">
            <v>ANULADO</v>
          </cell>
          <cell r="AL122" t="str">
            <v>ANULADO</v>
          </cell>
          <cell r="AM122" t="str">
            <v>ANULADO</v>
          </cell>
          <cell r="AN122" t="str">
            <v>ANULADO</v>
          </cell>
          <cell r="AO122" t="str">
            <v>ANULADO</v>
          </cell>
          <cell r="AP122" t="str">
            <v>ANULADO</v>
          </cell>
          <cell r="AQ122" t="str">
            <v>ANULADO</v>
          </cell>
          <cell r="AR122" t="str">
            <v>ANULADO</v>
          </cell>
          <cell r="AS122" t="str">
            <v>ANULADO</v>
          </cell>
          <cell r="AT122" t="str">
            <v>ANULADO</v>
          </cell>
          <cell r="AU122" t="str">
            <v>ANULADO</v>
          </cell>
          <cell r="AV122" t="str">
            <v>ANULADO</v>
          </cell>
          <cell r="AW122" t="str">
            <v>ANULADO</v>
          </cell>
          <cell r="AX122" t="str">
            <v>ANULADO</v>
          </cell>
          <cell r="AY122" t="str">
            <v>ANULADO</v>
          </cell>
          <cell r="AZ122" t="str">
            <v>ANULADO</v>
          </cell>
          <cell r="BA122" t="str">
            <v>ANULADO</v>
          </cell>
          <cell r="BB122" t="str">
            <v>ANULADO</v>
          </cell>
          <cell r="BC122" t="str">
            <v>ANULADO</v>
          </cell>
          <cell r="BD122" t="str">
            <v>ANULADO</v>
          </cell>
          <cell r="BE122" t="str">
            <v>ANULADO</v>
          </cell>
          <cell r="BF122" t="str">
            <v>ANULADO</v>
          </cell>
          <cell r="BG122" t="str">
            <v>ANULADO</v>
          </cell>
          <cell r="BH122" t="str">
            <v>ANULADO</v>
          </cell>
          <cell r="BI122" t="str">
            <v>ANULADO</v>
          </cell>
          <cell r="BJ122" t="str">
            <v>ANULADO</v>
          </cell>
          <cell r="BK122" t="str">
            <v>ANULADO</v>
          </cell>
          <cell r="BL122" t="str">
            <v>ANULADO</v>
          </cell>
          <cell r="BM122" t="str">
            <v>ANULADO</v>
          </cell>
          <cell r="BN122" t="str">
            <v>ANULADO</v>
          </cell>
          <cell r="BO122" t="str">
            <v>ANULADO</v>
          </cell>
          <cell r="BP122" t="str">
            <v>ANULADO</v>
          </cell>
          <cell r="BQ122" t="str">
            <v>ANULADO</v>
          </cell>
          <cell r="BR122" t="str">
            <v>ANULADO</v>
          </cell>
          <cell r="BS122" t="str">
            <v>ANULADO</v>
          </cell>
          <cell r="BT122" t="str">
            <v>ANULADO</v>
          </cell>
          <cell r="BU122" t="str">
            <v>ANULADO</v>
          </cell>
          <cell r="BV122" t="str">
            <v>ANULADO</v>
          </cell>
          <cell r="BW122" t="str">
            <v>ANULADO</v>
          </cell>
          <cell r="BX122" t="str">
            <v>ANULADO</v>
          </cell>
          <cell r="BY122" t="str">
            <v>ANULADO</v>
          </cell>
          <cell r="BZ122" t="str">
            <v>ANULADO</v>
          </cell>
          <cell r="CA122" t="str">
            <v>ANULADO</v>
          </cell>
          <cell r="CB122" t="str">
            <v>ANULADO</v>
          </cell>
          <cell r="CC122" t="str">
            <v>ANULADO</v>
          </cell>
          <cell r="CD122" t="str">
            <v>ANULADO</v>
          </cell>
          <cell r="CE122" t="str">
            <v>ANULADO</v>
          </cell>
          <cell r="CF122" t="str">
            <v>ANULADO</v>
          </cell>
          <cell r="CG122" t="str">
            <v>ANULADO</v>
          </cell>
          <cell r="CH122" t="str">
            <v>ANULADO</v>
          </cell>
          <cell r="CI122" t="str">
            <v>ANULADO</v>
          </cell>
          <cell r="CJ122" t="str">
            <v>ANULADO</v>
          </cell>
          <cell r="CK122" t="str">
            <v>ANULADO</v>
          </cell>
          <cell r="CL122" t="str">
            <v>ANULADO</v>
          </cell>
          <cell r="CM122" t="str">
            <v>ANULADO</v>
          </cell>
          <cell r="CS122" t="str">
            <v>ANULADO</v>
          </cell>
          <cell r="CT122" t="str">
            <v>ANULADO</v>
          </cell>
          <cell r="CU122" t="str">
            <v>ANULADO</v>
          </cell>
          <cell r="CV122" t="str">
            <v>ANULADO</v>
          </cell>
          <cell r="CW122" t="str">
            <v>ANULADO</v>
          </cell>
          <cell r="CX122" t="str">
            <v>ANULADO</v>
          </cell>
        </row>
        <row r="123">
          <cell r="A123" t="str">
            <v>0121-2024</v>
          </cell>
          <cell r="B123" t="str">
            <v>17 17. Contrato de Prestación de Servicios</v>
          </cell>
          <cell r="C123" t="str">
            <v>NIT</v>
          </cell>
          <cell r="D123">
            <v>900378086</v>
          </cell>
          <cell r="F123">
            <v>0</v>
          </cell>
          <cell r="G123">
            <v>0</v>
          </cell>
          <cell r="H123" t="str">
            <v>WEBSOLUTIONS TI SAS</v>
          </cell>
          <cell r="I123" t="str">
            <v>CL 11 SUR 35 23</v>
          </cell>
          <cell r="J123" t="str">
            <v>contacto@websolution.com.</v>
          </cell>
          <cell r="K123" t="str">
            <v>JUAN RICARDO OJEDA JIMENEZ</v>
          </cell>
          <cell r="L123">
            <v>79649548</v>
          </cell>
          <cell r="M123" t="str">
            <v>CO1.PCCNTR.5992250</v>
          </cell>
          <cell r="N123" t="str">
            <v>CPT-129-2024</v>
          </cell>
          <cell r="O123" t="str">
            <v>https://community.secop.gov.co/Public/Tendering/OpportunityDetail/Index?noticeUID=CO1.NTC.5714394&amp;isFromPublicArea=True&amp;isModal=False</v>
          </cell>
          <cell r="P123" t="str">
            <v>N/A</v>
          </cell>
          <cell r="Q123" t="str">
            <v>N/A</v>
          </cell>
          <cell r="R123" t="str">
            <v>PERSONA JURIDICA</v>
          </cell>
          <cell r="T123" t="str">
            <v>CONTRATO DE PRESTACION DE SERVICIOS</v>
          </cell>
          <cell r="U123">
            <v>45345</v>
          </cell>
          <cell r="V123">
            <v>45349</v>
          </cell>
          <cell r="W123">
            <v>45683</v>
          </cell>
          <cell r="X123" t="str">
            <v>MAURIS ANTONIO AVILA VELASQUEZ</v>
          </cell>
          <cell r="Y123" t="str">
            <v>PROFESIONAL ESPECIALIZADO GRADO 2 DE SISTEMAS</v>
          </cell>
          <cell r="Z123">
            <v>79976558</v>
          </cell>
          <cell r="AA123">
            <v>3</v>
          </cell>
          <cell r="AB123">
            <v>8</v>
          </cell>
          <cell r="AC123" t="str">
            <v>SA-54 Prestar los servicios de mantenimiento preventivo y correctivo de la infraestructura TI de Canal Capital.</v>
          </cell>
          <cell r="AD123">
            <v>0</v>
          </cell>
          <cell r="AE123">
            <v>11</v>
          </cell>
          <cell r="AF123">
            <v>330</v>
          </cell>
          <cell r="AG123">
            <v>126724000</v>
          </cell>
          <cell r="AH123">
            <v>11520363</v>
          </cell>
          <cell r="AI123" t="str">
            <v>1. Brindar mantenimiento preventivo y correctivo a los equipos mencionados en el anexo técnico, incluyendo soporte nivel 3 y soporte telefónico. 2. Brindar soporte técnico a los servicios contratados, de manera presencial o remota, cumpliendo en todo caso con los acuerdos de niveles de servicio SLA. 3. Realizar un cronograma y plan de mantenimiento preventivo para la Infraestructura TI de Canal Capital, incluyendo el procedimiento, materiales a usar y el estado en el que se encuentran los equipos, y entregarlo al supervisor del contrato dentro de los quince (15) días calendario siguientes al inicio de la ejecución del contrato. 4. Entregar al supervisor del contrato las hojas de vida de 2 técnicos y 1 ingeniero que harán parte del equipo de trabajo para la correcta prestación del servicio, junto con los documentos soportes que acrediten la siguiente idoneidad y experiencia, previo al inicio de ejecución del contrato - Ingeniero de Soporte Nivel 3 (Soporte servidores y virtualización Vmware). - Técnico certificado en virtualización de servidores. - Técnico de soporte y/o mantenimiento preventivo. Por lo tanto debe allegar hoja de vida y los respectivos soportes. 5. Realizar soporte Nivel 3 (7x24) a los diferentes requerimientos que sean solicitados por el área de sistemas, relacionados con la administración, configuración, operación y parametrización de la Infraestructura TI de Canal Capital. 6. Acatar los Acuerdos de Niveles de Servicio establecidos en la cláusula de forma de pago. 7. Las demás que, por la naturaleza y esencia del contrato, sean necesarias para su ejecución.</v>
          </cell>
          <cell r="AJ123" t="str">
            <v>DIRECTA</v>
          </cell>
          <cell r="AK123" t="str">
            <v xml:space="preserve">NO REQUIERE </v>
          </cell>
          <cell r="AL123" t="str">
            <v>NO</v>
          </cell>
          <cell r="AM123" t="str">
            <v>SECRETARIA GENERAL</v>
          </cell>
          <cell r="AN123" t="str">
            <v>NATHALY ACOSTA DIAZ</v>
          </cell>
          <cell r="AO123" t="str">
            <v xml:space="preserve">632 / </v>
          </cell>
          <cell r="AP123" t="str">
            <v xml:space="preserve">42120202008 / </v>
          </cell>
          <cell r="AQ123" t="str">
            <v xml:space="preserve">Servicios prestados a las empresas
y servicios de producción / </v>
          </cell>
          <cell r="AR123" t="str">
            <v xml:space="preserve">666 / </v>
          </cell>
          <cell r="AS123">
            <v>632</v>
          </cell>
          <cell r="AT123">
            <v>42120202008</v>
          </cell>
          <cell r="AU123" t="str">
            <v>Servicios prestados a las empresas
y servicios de producción</v>
          </cell>
          <cell r="AV123" t="str">
            <v xml:space="preserve"> </v>
          </cell>
          <cell r="AW123">
            <v>666</v>
          </cell>
          <cell r="AX123">
            <v>45345</v>
          </cell>
          <cell r="AY123">
            <v>126724000</v>
          </cell>
          <cell r="BB123" t="e">
            <v>#N/A</v>
          </cell>
          <cell r="BC123" t="str">
            <v xml:space="preserve"> </v>
          </cell>
          <cell r="CX123">
            <v>45683</v>
          </cell>
          <cell r="CY123">
            <v>126724000</v>
          </cell>
        </row>
        <row r="124">
          <cell r="A124" t="str">
            <v>0122-2024</v>
          </cell>
          <cell r="B124" t="str">
            <v>17 17. Contrato de Prestación de Servicios</v>
          </cell>
          <cell r="C124" t="str">
            <v>NIT</v>
          </cell>
          <cell r="D124">
            <v>800105405</v>
          </cell>
          <cell r="F124">
            <v>3</v>
          </cell>
          <cell r="G124">
            <v>8</v>
          </cell>
          <cell r="H124" t="str">
            <v>ACODEM - ASOCIACION COLOMBIANA DE EDITORES DE MUSICA</v>
          </cell>
          <cell r="I124" t="str">
            <v>KR 15A N° 121-12 OFC 401</v>
          </cell>
          <cell r="J124" t="str">
            <v>administrativo@acodem.org</v>
          </cell>
          <cell r="K124" t="str">
            <v xml:space="preserve">CAMILO ENRIQUE RAMIREZ AYALA </v>
          </cell>
          <cell r="L124">
            <v>80105405</v>
          </cell>
          <cell r="M124" t="str">
            <v>CO1.BDOS.5708326</v>
          </cell>
          <cell r="N124" t="str">
            <v>CPT-130-2024</v>
          </cell>
          <cell r="O124" t="str">
            <v>https://community.secop.gov.co/Public/Tendering/ContractNoticePhases/View?PPI=CO1.PPI.30103769&amp;isFromPublicArea=True&amp;isModal=False</v>
          </cell>
          <cell r="P124" t="str">
            <v>N/A</v>
          </cell>
          <cell r="Q124" t="str">
            <v>SIN ANIMO DE LUCRO</v>
          </cell>
          <cell r="R124" t="str">
            <v>PERSONA JURIDICA</v>
          </cell>
          <cell r="T124" t="str">
            <v>CONTRATO DE LICENCIA PARA FIJACIÓN INCIDENTAL DE OBRAS MUSICALES EN TELEVISION Y CIERTAS PLATAFORMAS DIGITALES Y OFICIALES</v>
          </cell>
          <cell r="U124">
            <v>45343</v>
          </cell>
          <cell r="V124">
            <v>45343</v>
          </cell>
          <cell r="W124">
            <v>45657</v>
          </cell>
          <cell r="X124" t="str">
            <v>LUIS CARLOS URRUTIA PARRA</v>
          </cell>
          <cell r="Y124" t="str">
            <v>PROFESIONAL ESPECIALIZADO GRADO 03 DE PROGRAMACIÓN</v>
          </cell>
          <cell r="Z124">
            <v>79555310</v>
          </cell>
          <cell r="AA124">
            <v>8</v>
          </cell>
          <cell r="AB124">
            <v>3</v>
          </cell>
          <cell r="AC124" t="str">
            <v>DO-78 El presente contrato tiene por objeto conceder una autorización no exclusiva a la LICENCIATARIA para la fijación de obras musicales del repertorio de LAS LICENCIANTES, en los términos descritos en el presente contrato, para la inclusión de las obras musicales del repertorio en la modalidad de uso incidental en las producciones audiovisuales realizadas por la LICENCIATARIA o por un tercero y de las cuales LAS LICENCIANTES sean titulares de derechos patrimoniales de autor y sean transmitidas a través de la señal del Canal, así como cuando se fijen en ciertas plataformas digitales oficiales. Quedan expresamente excluidas de esta autorización las utilizaciones de obras musicales como tema de presentación de la obra audiovisual (cabezote), introducción a cada capítulo e introducción y salida de cortes a mensajes comerciales. En estos casos, LA LICENCIATARIA deberá solicitar la respectiva autorización especial, que estará sujeta a las condiciones y tarifas de LA LICENCIANTE.</v>
          </cell>
          <cell r="AD124">
            <v>11</v>
          </cell>
          <cell r="AE124">
            <v>10</v>
          </cell>
          <cell r="AF124">
            <v>311</v>
          </cell>
          <cell r="AG124">
            <v>40000000</v>
          </cell>
          <cell r="AH124" t="str">
            <v>N/A</v>
          </cell>
          <cell r="AI124" t="str">
            <v>1. Otorgar a Capital la autorización para que se lleve a cabo la sincronización de obras musicales
por ellos representados.
2. Enviar una liquidación de manera trimestral por el uso de las obras musicales utilizadas en las
producciones de Capital, de acuerdo con los parámetros estipulados en el contrato.
3. Salir en defensa de cualquier reclamación individual o colectiva se le formule al CANAL por el
pago del derecho de sincronización de las obras que representa ACODEM durante la ejecución
del contrato.
4. Recibir el pago convenido de parte del CANAL.
5. Expedir los correspondientes PAZ y SALVOS que Capital le solicite, siempre y cuando haya
cumplido con todas las obligaciones establecidas en el contrato.</v>
          </cell>
          <cell r="AJ124" t="str">
            <v>DIRECTA</v>
          </cell>
          <cell r="AK124" t="str">
            <v xml:space="preserve">NO REQUIERE </v>
          </cell>
          <cell r="AL124" t="str">
            <v>NO</v>
          </cell>
          <cell r="AM124" t="str">
            <v>DIRECTOR OPERATIVO</v>
          </cell>
          <cell r="AN124" t="str">
            <v>CARLOS ALBERTO ORTIZ LOPEZ</v>
          </cell>
          <cell r="AO124" t="str">
            <v xml:space="preserve">555 / </v>
          </cell>
          <cell r="AP124" t="str">
            <v xml:space="preserve">42450209 / </v>
          </cell>
          <cell r="AQ124" t="str">
            <v xml:space="preserve">Servicios para la comunidad, sociales y personales / </v>
          </cell>
          <cell r="AR124" t="str">
            <v xml:space="preserve">661 / </v>
          </cell>
          <cell r="AS124">
            <v>555</v>
          </cell>
          <cell r="AT124">
            <v>42450209</v>
          </cell>
          <cell r="AU124" t="str">
            <v>Servicios para la comunidad, sociales y personales</v>
          </cell>
          <cell r="AV124" t="str">
            <v xml:space="preserve"> </v>
          </cell>
          <cell r="AW124">
            <v>661</v>
          </cell>
          <cell r="AX124">
            <v>45343</v>
          </cell>
          <cell r="AY124">
            <v>40000000</v>
          </cell>
          <cell r="BB124" t="e">
            <v>#N/A</v>
          </cell>
          <cell r="BC124" t="str">
            <v xml:space="preserve"> </v>
          </cell>
          <cell r="CX124">
            <v>45657</v>
          </cell>
          <cell r="CY124">
            <v>40000000</v>
          </cell>
        </row>
        <row r="125">
          <cell r="A125" t="str">
            <v>0123-2024</v>
          </cell>
          <cell r="B125" t="str">
            <v>17 17. Contrato de Prestación de Servicios</v>
          </cell>
          <cell r="C125" t="str">
            <v>CC</v>
          </cell>
          <cell r="D125">
            <v>52445547</v>
          </cell>
          <cell r="F125">
            <v>6</v>
          </cell>
          <cell r="G125">
            <v>5</v>
          </cell>
          <cell r="H125" t="str">
            <v>ADRIANA MILENA GUTIERREZ TORRES</v>
          </cell>
          <cell r="I125" t="str">
            <v>CARRERA 77 NO. 19 – 87 INT 1 APTO 1302</v>
          </cell>
          <cell r="J125" t="str">
            <v>adguti@gmail.com</v>
          </cell>
          <cell r="M125" t="str">
            <v>CO1.PCCNTR.5992076</v>
          </cell>
          <cell r="N125" t="str">
            <v>CPT-131-2024</v>
          </cell>
          <cell r="O125" t="str">
            <v>https://community.secop.gov.co/Public/Tendering/OpportunityDetail/Index?noticeUID=CO1.NTC.5714367&amp;isFromPublicArea=True&amp;isModal=False</v>
          </cell>
          <cell r="P125" t="str">
            <v>PROFESIONAL</v>
          </cell>
          <cell r="Q125" t="str">
            <v>ESPECIALIZACION UNIVERSITARIA</v>
          </cell>
          <cell r="R125" t="str">
            <v>FEMENINO</v>
          </cell>
          <cell r="T125" t="str">
            <v>CONTRATO DE PRESTACION DE SERVICIOS</v>
          </cell>
          <cell r="U125">
            <v>45344</v>
          </cell>
          <cell r="V125">
            <v>45345</v>
          </cell>
          <cell r="W125">
            <v>45397</v>
          </cell>
          <cell r="X125" t="str">
            <v>ALBA JANETTE GOMEZ ARIAS</v>
          </cell>
          <cell r="Y125" t="str">
            <v>PROFESIONAL ESPECIALIZADA DE PRODUCCIÓN GRADO 3</v>
          </cell>
          <cell r="Z125">
            <v>51904355</v>
          </cell>
          <cell r="AA125">
            <v>5</v>
          </cell>
          <cell r="AB125">
            <v>6</v>
          </cell>
          <cell r="AC125" t="str">
            <v>DO-158 Proveer, de manera autónoma e independiente, sus servicios profesionales para realizar la producción de contenidos de las transmisiones culturales y deportivas y seguimiento del proyecto de opinión de los proyectos del Plan de inversión de 2024 del Fondo Único de Tecnologías de la Información y las Comunicaciones (FUTIC).</v>
          </cell>
          <cell r="AD125">
            <v>24</v>
          </cell>
          <cell r="AE125">
            <v>1</v>
          </cell>
          <cell r="AF125">
            <v>54</v>
          </cell>
          <cell r="AG125">
            <v>17352925</v>
          </cell>
          <cell r="AH125">
            <v>9640525</v>
          </cell>
          <cell r="AI125" t="str">
            <v>1. Realizar la producción de contenidos de las transmisiones culturales y deportivas. 2. Realizar el seguimiento y control de la calidad técnica y/o conceptual de los proyectos determinados, de tal forma que estén acordes a las exigidas por la entidad. 3. Proyectar y ejecutar los diseños de producción de los proyectos asignados por el área de Producción. 4. Velar por la correcta, eficiente y oportuna ejecución de los cronogramas y planes de grabación de los proyectos asignados. 5. Gestionar y apoyar la supervisión y hacer seguimiento a los acuerdos de colaboración y contratos suscritos por Canal Capital, asignados. 6. Realizar estudios de mercado requeridos para el diseño de invitaciones o convocatorias al mercado audiovisual. 7. Asistir a las reuniones que sean necesarias para la realización de sus actividades. 8. Entregar informes parciales, informes de cierre contractual y liquidaciones de los proyectos que le sean asignados. 9. Informar a su supervisor las novedades, inconvenientes o sugerencias que se presenten en la
ejecución de los proyectos adelantados por la Dirección Operativa y el área de producción.
10. Prestar servicios de apoyo a la supervisión en los casos que sea requerido de los contratos suscritos
por el área de Producción de Canal Capital.
11. Realizar las demás actividades que resulten necesarias y esenciales para el cumplimiento del objeto
contractual.</v>
          </cell>
          <cell r="AJ125" t="str">
            <v>DIRECTA</v>
          </cell>
          <cell r="AK125" t="str">
            <v xml:space="preserve">NO REQUIERE </v>
          </cell>
          <cell r="AL125" t="str">
            <v>NO</v>
          </cell>
          <cell r="AM125" t="str">
            <v>DIRECTOR OPERATIVO</v>
          </cell>
          <cell r="AN125" t="str">
            <v>LEIDY JULIETH CARRANZA SUAREZ</v>
          </cell>
          <cell r="AO125" t="str">
            <v xml:space="preserve">661 / </v>
          </cell>
          <cell r="AP125" t="str">
            <v xml:space="preserve">423011605560000007505 / </v>
          </cell>
          <cell r="AQ125" t="str">
            <v xml:space="preserve">7505 - Fortalecimiento de la creación y cocreación de contenidos multiplataforma en ciudadanía, cultura y educación / </v>
          </cell>
          <cell r="AR125" t="str">
            <v xml:space="preserve">664 / </v>
          </cell>
          <cell r="AS125">
            <v>661</v>
          </cell>
          <cell r="AT125" t="str">
            <v>423011605560000007505</v>
          </cell>
          <cell r="AU125" t="str">
            <v>7505 - Fortalecimiento de la creación y cocreación de contenidos multiplataforma en ciudadanía, cultura y educación</v>
          </cell>
          <cell r="AV125" t="str">
            <v>7505 FUTIC</v>
          </cell>
          <cell r="AW125">
            <v>664</v>
          </cell>
          <cell r="AX125">
            <v>45345</v>
          </cell>
          <cell r="AY125">
            <v>17352925</v>
          </cell>
          <cell r="BB125" t="e">
            <v>#N/A</v>
          </cell>
          <cell r="BC125" t="str">
            <v xml:space="preserve"> </v>
          </cell>
          <cell r="CX125">
            <v>45397</v>
          </cell>
          <cell r="CY125">
            <v>17352925</v>
          </cell>
        </row>
        <row r="126">
          <cell r="A126" t="str">
            <v>0124-2024</v>
          </cell>
          <cell r="B126" t="str">
            <v>17 17. Contrato de Prestación de Servicios</v>
          </cell>
          <cell r="C126" t="str">
            <v>CC</v>
          </cell>
          <cell r="D126">
            <v>1014290314</v>
          </cell>
          <cell r="F126">
            <v>2</v>
          </cell>
          <cell r="G126">
            <v>9</v>
          </cell>
          <cell r="H126" t="str">
            <v>NIKOLLE KYLIE VEGA RAMIREZ</v>
          </cell>
          <cell r="I126" t="str">
            <v>CALLE 69 # 105 - 42</v>
          </cell>
          <cell r="J126" t="str">
            <v>nicolle.vega@canalcapital.gov.co</v>
          </cell>
          <cell r="M126" t="str">
            <v>CO1.PCCNTR.5993404</v>
          </cell>
          <cell r="N126" t="str">
            <v>CPT-132-2024</v>
          </cell>
          <cell r="O126" t="str">
            <v>https://community.secop.gov.co/Public/Tendering/OpportunityDetail/Index?noticeUID=CO1.NTC.5716050&amp;isFromPublicArea=True&amp;isModal=False--</v>
          </cell>
          <cell r="P126" t="str">
            <v>PROFESIONAL</v>
          </cell>
          <cell r="Q126" t="str">
            <v>UNIVERSITARIO</v>
          </cell>
          <cell r="R126" t="str">
            <v>FEMENINO</v>
          </cell>
          <cell r="T126" t="str">
            <v>CONTRATO DE PRESTACION DE SERVICIOS</v>
          </cell>
          <cell r="U126">
            <v>45345</v>
          </cell>
          <cell r="V126">
            <v>45346</v>
          </cell>
          <cell r="W126">
            <v>45401</v>
          </cell>
          <cell r="X126" t="str">
            <v>LUIS CARLOS URRUTIA PARRA</v>
          </cell>
          <cell r="Y126" t="str">
            <v>PROFESIONAL ESPECIALIZADO GRADO 03 DE PROGRAMACIÓN</v>
          </cell>
          <cell r="Z126">
            <v>79555310</v>
          </cell>
          <cell r="AA126">
            <v>8</v>
          </cell>
          <cell r="AB126">
            <v>3</v>
          </cell>
          <cell r="AC126" t="str">
            <v>DO-170 Proveer, de manera autónoma e independiente, sus servicios para llevar a cabo el apoyo a la gestión y el seguimiento de la logística, producción de campo, actividades administrativas y otras actividades relacionadas con los procesos de producción del área Digital de Canal Capital incluyendo los proyectos del Plan de inversión 2024 del Fondo Único de Tecnologías de la Información y las Comunicaciones (FUTIC).</v>
          </cell>
          <cell r="AD126">
            <v>27</v>
          </cell>
          <cell r="AE126">
            <v>1</v>
          </cell>
          <cell r="AF126">
            <v>57</v>
          </cell>
          <cell r="AG126">
            <v>6705042</v>
          </cell>
          <cell r="AH126">
            <v>3528978</v>
          </cell>
          <cell r="AI126" t="str">
            <v>1. Realizar la logística, los trámites pertinentes para la consecución del transporte requerido en el desarrollo de las actividades y consecución de equipos que son necesarios para el desarrollo de las acciones del equipo Digital. 2. Realizar la consecución de locaciones, estudios, material de archivo y logística que sea requerida por el equipo Digital. 3. Apoyar y participar en la producción de campo, creación y realización de contenidos de video y fotografía para las pantallas de Capital y sus proyectos informativos convergentes. 4. Organizar y agendar las entrevistas y producción en campo que sean solicitadas por el equipo Digital. 5. Apoyar los trámites administrativos de la entidad con el fin de gestionar las cesiones de derechos a realizar en el marco del desarrollo de las piezas del equipo Digital. 6. Apoyar la elaboración de propuestas, revisión de cotizaciones y contratos con terceros cuando el Canal ofrece servicios.7. Apoyar la proyección, realización y ejecución de los diseños de producción de los proyectos y piezas que requiera el equipo Digital. 8.Elaborar los reportes de métricas digitales (web y social media) en informes previamente acordados con quienes estructuran proyectos y las audiencias digitales. 9. Realizar la grabación y edición de piezas audiovisuales (video y fotografía) para las plataformas digitales de Capital, como redes sociales y sitio web, a través de un lenguaje digital acorde a las necesidades comunicacionales que requiera cada una de las producciones o los productos informativos convergentes. 10. Entregar y cargar contenidos en video según las características necesarias para su óptima visualización en las distintas plataformas digitales. 11. Fragmentar contenidos en clips y adaptar contenido de otras pantallas (abierta y sonora) para su óptima distribución y consumo en las plataformas de Capital, incluida la elaboración de elementos gráficos, como miniaturas y end cards, que respondan a las lógicas de los proyectos informativos convergentes. 12. Producir video streaming y operar las herramientas necesarias para su producción en vivo. 13. Realizar las demás actividades que resulten necesarias y esenciales para el cumplimiento del objeto contractual requerida para la normal ejecución del objeto contractual. 3. Vigilar, supervisar y/o controlar la ejecución
idónea y oportuna del objeto del contrat</v>
          </cell>
          <cell r="AJ126" t="str">
            <v>DIRECTA</v>
          </cell>
          <cell r="AK126" t="str">
            <v xml:space="preserve">NO REQUIERE </v>
          </cell>
          <cell r="AL126" t="str">
            <v>NO</v>
          </cell>
          <cell r="AM126" t="str">
            <v>DIRECTOR OPERATIVO</v>
          </cell>
          <cell r="AN126" t="str">
            <v>LEIDY JULIETH CARRANZA SUAREZ</v>
          </cell>
          <cell r="AO126" t="str">
            <v xml:space="preserve">685 / </v>
          </cell>
          <cell r="AP126" t="str">
            <v xml:space="preserve">423011605560000007505 / </v>
          </cell>
          <cell r="AQ126" t="str">
            <v xml:space="preserve">7505 - Fortalecimiento de la creación y cocreación de contenidos multiplataforma en ciudadanía, cultura y educación / </v>
          </cell>
          <cell r="AR126" t="str">
            <v xml:space="preserve">665 / </v>
          </cell>
          <cell r="AS126">
            <v>685</v>
          </cell>
          <cell r="AT126" t="str">
            <v>423011605560000007505</v>
          </cell>
          <cell r="AU126" t="str">
            <v>7505 - Fortalecimiento de la creación y cocreación de contenidos multiplataforma en ciudadanía, cultura y educación</v>
          </cell>
          <cell r="AV126" t="str">
            <v>7505 FUTIC</v>
          </cell>
          <cell r="AW126">
            <v>665</v>
          </cell>
          <cell r="AX126">
            <v>45345</v>
          </cell>
          <cell r="AY126">
            <v>6705042</v>
          </cell>
          <cell r="BB126" t="e">
            <v>#N/A</v>
          </cell>
          <cell r="BC126" t="str">
            <v xml:space="preserve"> </v>
          </cell>
          <cell r="CX126">
            <v>45401</v>
          </cell>
          <cell r="CY126">
            <v>6705042</v>
          </cell>
        </row>
        <row r="127">
          <cell r="A127" t="str">
            <v>0125-2024</v>
          </cell>
          <cell r="B127" t="str">
            <v>17 17. Contrato de Prestación de Servicios</v>
          </cell>
          <cell r="C127" t="str">
            <v>CC</v>
          </cell>
          <cell r="D127">
            <v>79946077</v>
          </cell>
          <cell r="F127">
            <v>4</v>
          </cell>
          <cell r="G127">
            <v>7</v>
          </cell>
          <cell r="H127" t="str">
            <v>RODRIGO ALFONSO GUTIERREZ RIVEROS</v>
          </cell>
          <cell r="I127" t="str">
            <v>KR 22 137 55 AP 304</v>
          </cell>
          <cell r="J127" t="str">
            <v>rgrodrigor@gmail.com</v>
          </cell>
          <cell r="M127" t="str">
            <v>CO1.PCCNTR.6007866</v>
          </cell>
          <cell r="N127" t="str">
            <v>CPT-133-2024</v>
          </cell>
          <cell r="O127" t="str">
            <v>https://community.secop.gov.co/Public/Tendering/OpportunityDetail/Index?noticeUID=CO1.NTC.5732787&amp;isFromPublicArea=True&amp;isModal=False</v>
          </cell>
          <cell r="P127" t="str">
            <v>APOYO A LA GESTIÓN PROFESIONAL</v>
          </cell>
          <cell r="Q127" t="str">
            <v>EDUCACIÓN MEDIA (HASTA GRADO ONCE APROBADO)</v>
          </cell>
          <cell r="R127" t="str">
            <v>MASCULINO</v>
          </cell>
          <cell r="T127" t="str">
            <v>CONTRATO DE PRESTACION DE SERVICIOS</v>
          </cell>
          <cell r="U127">
            <v>45348</v>
          </cell>
          <cell r="V127">
            <v>45349</v>
          </cell>
          <cell r="W127">
            <v>45469</v>
          </cell>
          <cell r="X127" t="str">
            <v>JERSON JUSSEF PARRA RAMÍREZ</v>
          </cell>
          <cell r="Y127" t="str">
            <v>DIRECTOR OPERATIVO</v>
          </cell>
          <cell r="Z127">
            <v>80022590</v>
          </cell>
          <cell r="AA127">
            <v>1</v>
          </cell>
          <cell r="AB127">
            <v>1</v>
          </cell>
          <cell r="AC127" t="str">
            <v>DO-180-182 Proveer, de manera autónoma e independiente, los servicios requeridos para estructurar y desarrollar la estrategia convergente en plataformas digitales del Canal Capital incluidos los proyectos del Plan de inversión y los Proyectos adicionales 2024 del Fondo único de Tecnologías de la Información y las Comunicaciones (FUTIC).</v>
          </cell>
          <cell r="AD127">
            <v>0</v>
          </cell>
          <cell r="AE127">
            <v>4</v>
          </cell>
          <cell r="AF127">
            <v>120</v>
          </cell>
          <cell r="AG127">
            <v>52000000</v>
          </cell>
          <cell r="AH127">
            <v>13000000</v>
          </cell>
          <cell r="AI127" t="str">
            <v>1. Evolucionar e implementar la estrategia convergente en plataformas digitales de Canal Capital, en trabajo colaborativo con los líderes editoriales y operativos que intervienen en el sistema de medios de comunicación pública. 2. Realizar las actividades encaminadas a la evolución e implementación del plan de acción de los componentes creativos, narrativos y estéticos de la estrategia convergente en plataformas digitales del Canal Capital. 3. Evolucionar la conceptualización, redacción e implementación de los siguientes componentes de la estrategia convergente en plataformas digitales del Canal Capital (a) plan de circulación convergente general y por hito (táctico, creativo y estratégico) (b) Descripción de formatos para la producción de contenidos nativos digitales (c) presentación de resultados respecto a las metas planteadas para cada hito en términos de estrategia convergente en plataformas digitales (d) Propuesta de acciones que propicien la interacción con los públicos objetivos y aporten a la formación y fidelización de comunidades digitales (e) componentes y objetivos de innovación en los casos que aplique. 4. Apoyar el diseño e implementación del plan de acción operativo de los componentes de la estrategia convergente en plataformas digitales del Canal Capital. 5. Realizar las actividades encaminadas a la evolución e implementación de los procesos y procedimientos de los planes de acción asociados a estrategias convergentes en plataformas digitales de Canal Capital. 6. Apoyar la evolución e implementación de la propuesta editorial de los contenidos nativos digitales en coherencia con la estrategia convergente en plataformas digitales de Canal Capital. 7. Apoyar la evolución y seguimiento de los indicadores de gestión e impacto de la estrategia convergente en plataformas digitales. 8. Apoyar el control de calidad editorial, técnica y estética de los contenidos que conforman la estrategia convergente en plataformas digitales de Canal Capital. 9. Implementar evoluciones de la estrategia de monetización digital en coherencia con la estrategia
de convergencia de Canal Capital, en coordinación con el área de proyectos estratégicos.
10. Apoyar los procesos relacionados con la adquisición y administración de recursos técnicos para
la producción y circulación de contenidos digitales, así como, el diseño y producción de desarrollos
tecnológicos que impacten la realización y circulación de contenidos digitales en coordinación con
las dependencias especializadas del canal y en coherencia con la estrategia de convergencia en
plataformas digitales de Canal Capital.
11. Evolucionar los perfiles del recurso humano que directamente inciden operativamente en la
implementación de la estrategia convergente en plataformas digitales de Canal Capital en
coherencia con las necesidades editoriales, de línea de negocio y operativos de la entidad,
consecuente con los organigramas aprobados por la Dirección Operativa y/o Gerencia.
12. Ejercer el apoyo a la supervisión de los contratos asignados por la Dirección Operativa y/o
Gerencia, relacionados con el proyecto convergente en plataformas digitales de Canal Capital.
13. Asistir a las reuniones que sean necesarias para la prestación del servicio en virtud del principio
de coordinación.
14. Elaborar los informes de gestión que sean encargados.
15. Realizar las demás actividades que resulten necesarias y esenciales para el cumplimiento del
objeto contractual.</v>
          </cell>
          <cell r="AJ127" t="str">
            <v>DIRECTA</v>
          </cell>
          <cell r="AK127" t="str">
            <v xml:space="preserve">NO REQUIERE </v>
          </cell>
          <cell r="AL127" t="str">
            <v>NO</v>
          </cell>
          <cell r="AM127" t="str">
            <v>DIRECTOR OPERATIVO</v>
          </cell>
          <cell r="AN127" t="str">
            <v>LEIDY JULIETH CARRANZA SUAREZ</v>
          </cell>
          <cell r="AO127" t="str">
            <v>699 / 698</v>
          </cell>
          <cell r="AP127" t="str">
            <v>423011605560000007505 / 42450209</v>
          </cell>
          <cell r="AQ127" t="str">
            <v>7505 - Fortalecimiento de la creación y cocreación de contenidos multiplataforma en ciudadanía, cultura y educación / Servicios para la comunidad, sociales y personales</v>
          </cell>
          <cell r="AR127" t="str">
            <v>667 / 668</v>
          </cell>
          <cell r="AS127">
            <v>699</v>
          </cell>
          <cell r="AT127" t="str">
            <v>423011605560000007505</v>
          </cell>
          <cell r="AU127" t="str">
            <v>7505 - Fortalecimiento de la creación y cocreación de contenidos multiplataforma en ciudadanía, cultura y educación</v>
          </cell>
          <cell r="AV127" t="str">
            <v>7505 FUTIC</v>
          </cell>
          <cell r="AW127">
            <v>667</v>
          </cell>
          <cell r="AX127">
            <v>45348</v>
          </cell>
          <cell r="AY127">
            <v>46800000</v>
          </cell>
          <cell r="AZ127">
            <v>698</v>
          </cell>
          <cell r="BA127">
            <v>42450209</v>
          </cell>
          <cell r="BB127" t="str">
            <v>Servicios para la comunidad, sociales y personales</v>
          </cell>
          <cell r="BC127" t="str">
            <v xml:space="preserve"> </v>
          </cell>
          <cell r="BD127">
            <v>668</v>
          </cell>
          <cell r="BE127">
            <v>45348</v>
          </cell>
          <cell r="BF127">
            <v>5200000</v>
          </cell>
          <cell r="BG127">
            <v>1119</v>
          </cell>
          <cell r="BH127" t="str">
            <v>423011605560000007505</v>
          </cell>
          <cell r="BI127" t="str">
            <v>7505 - Fortalecimiento de la creación y cocreación de contenidos multiplataforma en ciudadanía, cultura y educación</v>
          </cell>
          <cell r="BJ127" t="str">
            <v>7505 FUTIC</v>
          </cell>
          <cell r="BK127">
            <v>1045</v>
          </cell>
          <cell r="BL127">
            <v>45442</v>
          </cell>
          <cell r="BM127">
            <v>22100000</v>
          </cell>
          <cell r="BN127">
            <v>1118</v>
          </cell>
          <cell r="BO127">
            <v>42450209</v>
          </cell>
          <cell r="BP127" t="str">
            <v>Servicios para la comunidad, sociales y personales</v>
          </cell>
          <cell r="BQ127" t="str">
            <v xml:space="preserve"> </v>
          </cell>
          <cell r="BR127">
            <v>1046</v>
          </cell>
          <cell r="BS127">
            <v>45442</v>
          </cell>
          <cell r="BT127">
            <v>3900000</v>
          </cell>
          <cell r="CI127" t="str">
            <v>ADICION Y PRORROGA</v>
          </cell>
          <cell r="CJ127">
            <v>45442</v>
          </cell>
          <cell r="CK127">
            <v>60</v>
          </cell>
          <cell r="CM127">
            <v>26000000</v>
          </cell>
          <cell r="CX127">
            <v>45469</v>
          </cell>
          <cell r="CY127">
            <v>78000000</v>
          </cell>
        </row>
        <row r="128">
          <cell r="A128" t="str">
            <v>0126-2024</v>
          </cell>
          <cell r="B128" t="str">
            <v>17 17. Contrato de Prestación de Servicios</v>
          </cell>
          <cell r="C128" t="str">
            <v>CC</v>
          </cell>
          <cell r="D128">
            <v>1030620532</v>
          </cell>
          <cell r="F128">
            <v>7</v>
          </cell>
          <cell r="G128">
            <v>4</v>
          </cell>
          <cell r="H128" t="str">
            <v>ANGGIE KATHERINE RODRIGUEZ AGUDELO</v>
          </cell>
          <cell r="I128" t="str">
            <v>CLL 42 G # 95 B 21</v>
          </cell>
          <cell r="J128" t="str">
            <v>anggiekrodriguez@hotmail.com</v>
          </cell>
          <cell r="M128" t="str">
            <v>CO1.PCCNTR.6009431</v>
          </cell>
          <cell r="N128" t="str">
            <v>CPT-134-2024</v>
          </cell>
          <cell r="O128" t="str">
            <v>https://community.secop.gov.co/Public/Tendering/OpportunityDetail/Index?noticeUID=CO1.NTC.5735015&amp;isFromPublicArea=True&amp;isModal=False</v>
          </cell>
          <cell r="P128" t="str">
            <v>APOYO A LA GESTIÓN PROFESIONAL</v>
          </cell>
          <cell r="Q128" t="str">
            <v>FORMACIÓN TÉCNICA PROFESIONAL</v>
          </cell>
          <cell r="R128" t="str">
            <v>FEMENINO</v>
          </cell>
          <cell r="T128" t="str">
            <v>CONTRATO DE PRESTACION DE SERVICIOS</v>
          </cell>
          <cell r="U128">
            <v>45349</v>
          </cell>
          <cell r="V128">
            <v>45350</v>
          </cell>
          <cell r="W128">
            <v>45399</v>
          </cell>
          <cell r="X128" t="str">
            <v>ALBA JANETTE GOMEZ ARIAS</v>
          </cell>
          <cell r="Y128" t="str">
            <v>PROFESIONAL ESPECIALIZADA DE PRODUCCIÓN GRADO 3</v>
          </cell>
          <cell r="Z128">
            <v>51904355</v>
          </cell>
          <cell r="AA128">
            <v>5</v>
          </cell>
          <cell r="AB128">
            <v>6</v>
          </cell>
          <cell r="AC128" t="str">
            <v>DO-159 Proveer, de manera autónoma e independiente, los servicios de asistencia administrativa para el área de Producción del Canal Capital.</v>
          </cell>
          <cell r="AD128">
            <v>21</v>
          </cell>
          <cell r="AE128">
            <v>1</v>
          </cell>
          <cell r="AF128">
            <v>51</v>
          </cell>
          <cell r="AG128">
            <v>5999250</v>
          </cell>
          <cell r="AH128">
            <v>3528978</v>
          </cell>
          <cell r="AI128" t="str">
            <v>1. Realizar la gestión administrativa de los documentos que requiera la profesional especializada de producción en el área de Producción.2. Informar a los aspirantes a contratistas, sobre el estado y trazabilidad de sus documentos y contratos, cuando estos se encuentren en trámite. 3. Verificar en las diferentes facturas las certificaciones de cumplimiento. 4. Apoyar en el seguimiento de la ejecución de los contratos que están a cargo del área de Producción. 5. Apoyar la revisión de las facturas, teniendo el control de la documentación del personal a cargo del área de Producción. 6. Apoyar en la proyección y redacción de cartas, certificaciones, oficios, memorandos y demás documentos administrativos del área de Producción.7. Apoyar la proyección de respuestas a las Peticiones, Quejas, Reclamos y Sugerencias (PQRS) que sean enviadas desde el área de Atención al Ciudadano al área de producción. 8. Recibir, organizar y archivar la correspondencia del área de Producción. 9. Apoyar cuando se requiera, la realización de certificaciones de pago de los contratistas, informes de cierre contractual, liquidaciones, así como la revisión de los documentos adicionales del trámite. 10. Informar al supervisor las novedades, inconvenientes o sugerencias que se generen en sus actividades diarias y que puedan afectar negativa o positivamente el normal desarrollo de las actividades de producción. 11. Realizar las demás actividades que se requieran inherentes al desarrollo del objeto del presente contrato.</v>
          </cell>
          <cell r="AJ128" t="str">
            <v>DIRECTA</v>
          </cell>
          <cell r="AK128" t="str">
            <v xml:space="preserve">NO REQUIERE </v>
          </cell>
          <cell r="AL128" t="str">
            <v>NO</v>
          </cell>
          <cell r="AM128" t="str">
            <v>DIRECTOR OPERATIVO</v>
          </cell>
          <cell r="AN128" t="str">
            <v>LEIDY JULIETH CARRANZA SUAREZ</v>
          </cell>
          <cell r="AO128" t="str">
            <v xml:space="preserve">662 / </v>
          </cell>
          <cell r="AP128" t="str">
            <v xml:space="preserve">42450209 / </v>
          </cell>
          <cell r="AQ128" t="str">
            <v xml:space="preserve">Servicios para la comunidad, sociales y personales / </v>
          </cell>
          <cell r="AR128" t="str">
            <v xml:space="preserve">674 / </v>
          </cell>
          <cell r="AS128">
            <v>662</v>
          </cell>
          <cell r="AT128">
            <v>42450209</v>
          </cell>
          <cell r="AU128" t="str">
            <v>Servicios para la comunidad, sociales y personales</v>
          </cell>
          <cell r="AV128" t="str">
            <v xml:space="preserve"> </v>
          </cell>
          <cell r="AW128">
            <v>674</v>
          </cell>
          <cell r="AX128">
            <v>45349</v>
          </cell>
          <cell r="AY128">
            <v>5999250</v>
          </cell>
          <cell r="BB128" t="e">
            <v>#N/A</v>
          </cell>
          <cell r="BC128" t="str">
            <v xml:space="preserve"> </v>
          </cell>
          <cell r="CX128">
            <v>45399</v>
          </cell>
          <cell r="CY128">
            <v>5999250</v>
          </cell>
        </row>
        <row r="129">
          <cell r="A129" t="str">
            <v>0127-2024</v>
          </cell>
          <cell r="B129" t="str">
            <v>17 17. Contrato de Prestación de Servicios</v>
          </cell>
          <cell r="C129" t="str">
            <v>CC</v>
          </cell>
          <cell r="D129">
            <v>1016077023</v>
          </cell>
          <cell r="F129">
            <v>1</v>
          </cell>
          <cell r="G129">
            <v>1</v>
          </cell>
          <cell r="H129" t="str">
            <v>JOHAN MAURICIO MARTINEZ GONZALEZ</v>
          </cell>
          <cell r="I129" t="str">
            <v xml:space="preserve"> CALLE 19A #80A - 51 </v>
          </cell>
          <cell r="J129" t="str">
            <v>johan.martinezg@gmail.com</v>
          </cell>
          <cell r="M129" t="str">
            <v>CO1.PCCNTR.6010747</v>
          </cell>
          <cell r="N129" t="str">
            <v>CPT-135-2024</v>
          </cell>
          <cell r="O129" t="str">
            <v>https://community.secop.gov.co/Public/Tendering/OpportunityDetail/Index?noticeUID=CO1.NTC.5735152&amp;isFromPublicArea=True&amp;isModal=False</v>
          </cell>
          <cell r="P129" t="str">
            <v>PROFESIONAL</v>
          </cell>
          <cell r="Q129" t="str">
            <v>UNIVERSITARIO</v>
          </cell>
          <cell r="R129" t="str">
            <v>MASCULINO</v>
          </cell>
          <cell r="T129" t="str">
            <v>CONTRATO DE PRESTACION DE SERVICIOS</v>
          </cell>
          <cell r="U129">
            <v>45349</v>
          </cell>
          <cell r="V129">
            <v>45350</v>
          </cell>
          <cell r="W129">
            <v>45405</v>
          </cell>
          <cell r="X129" t="str">
            <v>LUIS CARLOS URRUTIA PARRA</v>
          </cell>
          <cell r="Y129" t="str">
            <v>PROFESIONAL ESPECIALIZADO GRADO 03 DE PROGRAMACIÓN</v>
          </cell>
          <cell r="Z129">
            <v>79555310</v>
          </cell>
          <cell r="AA129">
            <v>8</v>
          </cell>
          <cell r="AB129">
            <v>3</v>
          </cell>
          <cell r="AC129" t="str">
            <v>DO-164 Proveer, de manera autónoma e independiente, los servicios requeridos para llevar a cabo el análisis y optimización de audiencias y de distribución de los contenidos digitales asociados a los proyectos y contenidos de Canal Capital, incluyendo los proyectos del Plan de inversión 2024 del Fondo Único de Tecnologías de la Información y las Comunicaciones (FUTIC).</v>
          </cell>
          <cell r="AD129">
            <v>27</v>
          </cell>
          <cell r="AE129">
            <v>1</v>
          </cell>
          <cell r="AF129">
            <v>57</v>
          </cell>
          <cell r="AG129">
            <v>10057562</v>
          </cell>
          <cell r="AH129">
            <v>5293466</v>
          </cell>
          <cell r="AI129" t="str">
            <v>1. Generar todas las políticas de content ID o reclamación de derechos en las plataformas digitales de Canal Capital. 2. Organizar los canales de distribución digital en video, para así, mediante procesos tácticos, garantizar la consecución de audiencias y optimizaciones de las mismas. 3. Presentar los informes de las plataformas digitales de video e interacciones que se requieran, para realizar el seguimiento de indicadores correspondientes. 4. Actuar como puente gestor entre el equipo Digital y el área de Programación para la emisión de transmisiones en vivo que se emitan en plataformas digitales de Canal Capital. 5. Administrar y gestionar las plataformas digitales, como YouTube, Facebook e Instagram, para garantizar el crecimiento y fidelización de comunidades. 6. Investigar y ejecutar las estrategias para la distribución efectiva de contenidos multimedia en las plataformas digitales. 7. Abstenerse de compartir, prestar, divulgar o transferir de cualquier forma o medio las contraseñas que le han sido entregadas de las redes y plataformas pertenecientes a Canal Capital (la cuenta de usuario es de uso del personal e intransferible, por lo que cualquier consecuencia adversa que derive de su mal uso, generado por descuido, negligencia o dolo, deberá ser asumida personalmente por el contratista al cual le fue otorgado el acceso a las plataformas y redes del Canal). 8. Realizar las demás actividades que resulten necesarias y esenciales para el cumplimiento del objeto contractual.</v>
          </cell>
          <cell r="AJ129" t="str">
            <v>DIRECTA</v>
          </cell>
          <cell r="AK129" t="str">
            <v xml:space="preserve">NO REQUIERE </v>
          </cell>
          <cell r="AL129" t="str">
            <v>NO</v>
          </cell>
          <cell r="AM129" t="str">
            <v>DIRECTOR OPERATIVO</v>
          </cell>
          <cell r="AN129" t="str">
            <v>EDWIN SÁNCHEZ PORRAS</v>
          </cell>
          <cell r="AO129" t="str">
            <v xml:space="preserve">673 / </v>
          </cell>
          <cell r="AP129" t="str">
            <v xml:space="preserve">423011605560000007505 / </v>
          </cell>
          <cell r="AQ129" t="str">
            <v xml:space="preserve">7505 - Fortalecimiento de la creación y cocreación de contenidos multiplataforma en ciudadanía, cultura y educación / </v>
          </cell>
          <cell r="AR129" t="str">
            <v xml:space="preserve">679 / </v>
          </cell>
          <cell r="AS129">
            <v>673</v>
          </cell>
          <cell r="AT129" t="str">
            <v>423011605560000007505</v>
          </cell>
          <cell r="AU129" t="str">
            <v>7505 - Fortalecimiento de la creación y cocreación de contenidos multiplataforma en ciudadanía, cultura y educación</v>
          </cell>
          <cell r="AV129" t="str">
            <v>7505 FUTIC</v>
          </cell>
          <cell r="AW129">
            <v>679</v>
          </cell>
          <cell r="AX129">
            <v>45350</v>
          </cell>
          <cell r="AY129">
            <v>10057562</v>
          </cell>
          <cell r="BB129" t="e">
            <v>#N/A</v>
          </cell>
          <cell r="BC129" t="str">
            <v xml:space="preserve"> </v>
          </cell>
          <cell r="CX129">
            <v>45405</v>
          </cell>
          <cell r="CY129">
            <v>10057562</v>
          </cell>
        </row>
        <row r="130">
          <cell r="A130" t="str">
            <v>0128-2024</v>
          </cell>
          <cell r="B130" t="str">
            <v>17 17. Contrato de Prestación de Servicios</v>
          </cell>
          <cell r="C130" t="str">
            <v>CC</v>
          </cell>
          <cell r="D130">
            <v>1010247856</v>
          </cell>
          <cell r="F130">
            <v>6</v>
          </cell>
          <cell r="G130">
            <v>5</v>
          </cell>
          <cell r="H130" t="str">
            <v>YADIRA HERMIDA JARAMILLO</v>
          </cell>
          <cell r="I130" t="str">
            <v>CL 60 A SUR 68 08</v>
          </cell>
          <cell r="J130" t="str">
            <v>yadirajaramillo.yj@gmail.com</v>
          </cell>
          <cell r="M130" t="str">
            <v>CO1.PCCNTR.6007880</v>
          </cell>
          <cell r="N130" t="str">
            <v>CPT-136-2024</v>
          </cell>
          <cell r="O130" t="str">
            <v>https://community.secop.gov.co/Public/Tendering/OpportunityDetail/Index?noticeUID=CO1.NTC.5733420&amp;isFromPublicArea=True&amp;isModal=False</v>
          </cell>
          <cell r="P130" t="str">
            <v>PROFESIONAL</v>
          </cell>
          <cell r="Q130" t="str">
            <v>UNIVERSITARIO</v>
          </cell>
          <cell r="R130" t="str">
            <v>FEMENINO</v>
          </cell>
          <cell r="T130" t="str">
            <v>CONTRATO DE PRESTACION DE SERVICIOS</v>
          </cell>
          <cell r="U130">
            <v>45349</v>
          </cell>
          <cell r="V130">
            <v>45350</v>
          </cell>
          <cell r="W130">
            <v>45403</v>
          </cell>
          <cell r="X130" t="str">
            <v>LUIS CARLOS URRUTIA PARRA</v>
          </cell>
          <cell r="Y130" t="str">
            <v>PROFESIONAL ESPECIALIZADO GRADO 03 DE PROGRAMACIÓN</v>
          </cell>
          <cell r="Z130">
            <v>79555310</v>
          </cell>
          <cell r="AA130">
            <v>8</v>
          </cell>
          <cell r="AB130">
            <v>3</v>
          </cell>
          <cell r="AC130" t="str">
            <v>DO-169 Proveer, de manera autónoma e independiente, sus servicios para llevar a cabo la construcción, distribución, programación y diseño estratégico de los contenidos digitales en las redes sociales de Canal Capital, incluyendo los proyectos del Plan de inversión 2024 del Fondo Único de Tecnologías de la Información y las Comunicaciones (FUTIC).</v>
          </cell>
          <cell r="AD130">
            <v>25</v>
          </cell>
          <cell r="AE130">
            <v>1</v>
          </cell>
          <cell r="AF130">
            <v>55</v>
          </cell>
          <cell r="AG130">
            <v>8626379</v>
          </cell>
          <cell r="AH130">
            <v>4705304</v>
          </cell>
          <cell r="AI130" t="str">
            <v>1. Realizar y apoyar la construcción o adaptación del contenido multimedia (texto, video, audio o imagen) que pueda ser difundido a través de los sitios web, cuentas digitales, redes sociales, la señal en televisión de Capital y las plataformas sonoras. 2. Realizar la publicación en las redes sociales y en las cuentas digitales de las transmisiones en vivo relacionadas con Capital. 3. Apoyar el manejo operativo de las redes sociales y de las cuentas digitales de Capital. 4. Apoyar el desarrollo de las estrategias digitales planteadas con aliados internos o externos de Capital aplicadas a sus redes sociales. 5. Apoyar e integrar los proyectos especiales de creación de contenido digital de Capital y sus acciones informativas convergentes, bien sea en su construcción estratégica, investigativa o desarrollo práctico. 6. Apoyar, identificar, participar y gestionar oportunidades de cocreación de contenidos con diferentes aliados de Capital y de “AHORA” para fomentar una dinámica colaborativa y multiformato que innove en agendas y formas de narrar las noticias e información que impacta a Bogotá y su región metropolitana. 7. Apoyar la gestión de comunidades digitales en plataformas de redes sociales y entregar reportes e informes que permitan el análisis de las mismas. 8. Abstenerse de compartir, prestar, divulgar o transferir de cualquier forma o medio las contraseñas que le han sido entregadas de las redes y plataformas pertenecientes a Capital (la cuenta de usuario del periodista es de uso personal e intransferible, por lo que cualquier consecuencia adversa que
derive de su mal uso, generado por descuido, negligencia o dolo, deberá ser asumida personalmente
por el contratista al cual le fue otorgado el acceso a las redes y plataformas del Canal).
9. Apoyar estrategias convergentes que conecten “AHORA” con los demás proyectos que
produzca Capital, incluidas las transmisiones, de cara a que el equipo Digital expanda los contenidos
informativos en diferentes formatos y pantallas.
10. Realizar las demás actividades que resulten necesarias y esenciales para el cumplimiento del objeto
contractual.</v>
          </cell>
          <cell r="AJ130" t="str">
            <v>DIRECTA</v>
          </cell>
          <cell r="AK130" t="str">
            <v xml:space="preserve">NO REQUIERE </v>
          </cell>
          <cell r="AL130" t="str">
            <v>NO</v>
          </cell>
          <cell r="AM130" t="str">
            <v>DIRECTOR OPERATIVO</v>
          </cell>
          <cell r="AN130" t="str">
            <v>CAMILO ANDRES PORRAS GALINDO</v>
          </cell>
          <cell r="AO130" t="str">
            <v xml:space="preserve">684 / </v>
          </cell>
          <cell r="AP130" t="str">
            <v xml:space="preserve">423011605560000007505 / </v>
          </cell>
          <cell r="AQ130" t="str">
            <v xml:space="preserve">7505 - Fortalecimiento de la creación y cocreación de contenidos multiplataforma en ciudadanía, cultura y educación / </v>
          </cell>
          <cell r="AR130" t="str">
            <v xml:space="preserve">672 / </v>
          </cell>
          <cell r="AS130">
            <v>684</v>
          </cell>
          <cell r="AT130" t="str">
            <v>423011605560000007505</v>
          </cell>
          <cell r="AU130" t="str">
            <v>7505 - Fortalecimiento de la creación y cocreación de contenidos multiplataforma en ciudadanía, cultura y educación</v>
          </cell>
          <cell r="AV130" t="str">
            <v>7505 FUTIC</v>
          </cell>
          <cell r="AW130">
            <v>672</v>
          </cell>
          <cell r="AX130">
            <v>45349</v>
          </cell>
          <cell r="AY130">
            <v>8626379</v>
          </cell>
          <cell r="BB130" t="e">
            <v>#N/A</v>
          </cell>
          <cell r="BC130" t="str">
            <v xml:space="preserve"> </v>
          </cell>
          <cell r="CX130">
            <v>45403</v>
          </cell>
          <cell r="CY130">
            <v>8626379</v>
          </cell>
        </row>
        <row r="131">
          <cell r="A131" t="str">
            <v>0129-2024</v>
          </cell>
          <cell r="B131" t="str">
            <v>17 17. Contrato de Prestación de Servicios</v>
          </cell>
          <cell r="C131" t="str">
            <v>CC</v>
          </cell>
          <cell r="D131">
            <v>80007346</v>
          </cell>
          <cell r="F131">
            <v>6</v>
          </cell>
          <cell r="G131">
            <v>5</v>
          </cell>
          <cell r="H131" t="str">
            <v>LUIS ANDRES ZABALA GARCIA</v>
          </cell>
          <cell r="I131" t="str">
            <v>TV 73 11B 33 CA 3</v>
          </cell>
          <cell r="J131" t="str">
            <v>lanzaga@hotmail.com</v>
          </cell>
          <cell r="M131" t="str">
            <v>CO1.PCCNTR.6009515</v>
          </cell>
          <cell r="N131" t="str">
            <v>CPT-137-2024</v>
          </cell>
          <cell r="O131" t="str">
            <v>https://community.secop.gov.co/Public/Tendering/OpportunityDetail/Index?noticeUID=CO1.NTC.5734780&amp;isFromPublicArea=True&amp;isModal=False</v>
          </cell>
          <cell r="P131" t="str">
            <v>PROFESIONAL</v>
          </cell>
          <cell r="Q131" t="str">
            <v>UNIVERSITARIO</v>
          </cell>
          <cell r="R131" t="str">
            <v>MASCULINO</v>
          </cell>
          <cell r="T131" t="str">
            <v>CONTRATO DE PRESTACION DE SERVICIOS</v>
          </cell>
          <cell r="U131">
            <v>45349</v>
          </cell>
          <cell r="V131">
            <v>45349</v>
          </cell>
          <cell r="W131">
            <v>45401</v>
          </cell>
          <cell r="X131" t="str">
            <v>JOSE MIGUEL AYALA DURAN</v>
          </cell>
          <cell r="Y131" t="str">
            <v>PROFESIONAL ESPECIALIZADO GRADO 3 DEL ÁREA TÉCNICA</v>
          </cell>
          <cell r="Z131">
            <v>74186482</v>
          </cell>
          <cell r="AA131">
            <v>4</v>
          </cell>
          <cell r="AB131">
            <v>7</v>
          </cell>
          <cell r="AC131" t="str">
            <v>DO-153 Proveer, de manera autónoma e independiente, los servicios profesionales de Ingeniería sobre la infraestructura técnica de televisión y la asociada a las Tecnologías de la Información para la producción, postproducción y emisión, en la realización y difusión de contenidos de Canal Capital.</v>
          </cell>
          <cell r="AD131">
            <v>24</v>
          </cell>
          <cell r="AE131">
            <v>1</v>
          </cell>
          <cell r="AF131">
            <v>54</v>
          </cell>
          <cell r="AG131">
            <v>10977120</v>
          </cell>
          <cell r="AH131">
            <v>6098400</v>
          </cell>
          <cell r="AI131" t="str">
            <v>1. Acompañar y emitir conceptos técnicos relacionados con en el diseño, la planimetría y la distribución de la infraestructura técnica a utilizarse por las unidades de producción en los diferentes eventos dentro y fuera del Canal Capital. 2. Garantizar de manera presencial y/o remota la funcionalidad de la infraestructura para la ejecución de las actividades de generación y difusión multiplataforma de contenidos. 3. Generar un correo denominado “bitácora” donde se registren las actividades realizadas, novedades técnicas y/u operativas presentadas, cambios realizados de manera informativa a todo el equipo de ingeniería del área sobre los procesos de producción, programación y emisión. 4. Garantizar el correcto funcionamiento de toda la infraestructura técnica requerida para la producción y emisión de contenidos en los diferentes eventos dentro y fuera de Canal Capital. 5. Velar por el correcto uso de los diferentes equipos que hacen parte de la infraestructura técnica utilizada por Canal Capital para la realización y producción de contenidos audiovisuales.6. Apoyar y articular técnicamente al equipo de producción, el equipo operativo, periodístico y demás colaboradores de Canal Capital velando por el buen ambiente laboral, la correcta operación y cuidado de los equipos.7. Establecer, garantizar, articular y optimizar los flujos de trabajo entre las diferentes áreas convergentes a la producción y emisión de contenidos. 8. Ejecutar y documentar los mantenimientos preventivos según programación y los mantenimientos correctivos según la necesidad, así mismo, realizar el acompañamiento y verificación de la correcta ejecución de los mantenimientos realizados por empresas contratistas y/o proveedores vigentes del área técnica, y generar reporte de los mismos. 9. Establecer y documentar planes de contingencia sobre la infraestructura tecnológica utilizada para la emisión, producción y postproducción de contenidos audiovisuales, que garanticen la continuidad de la operación de Canal Capital, minimizando los tiempos de falla. 10. Proponer iniciativas de mejora continua sobre los procesos y la plataforma tecnológica de las Unidades Móviles y la infraestructura tecnológica del Canal Capital. 11. Apoyar en la elaboración y/o diligenciamiento y/o actualización de documentos, procesos del área, Manuales operativos, manuales técnicos, informes de diagnóstico técnico, análisis de la infraestructura técnica, hojas de vida de equipos, reportes fuera del aire, planes de contingencia, planos técnicos. 12. Formular, orientar y garantizar que las mejores prácticas sean ejecutadas por las diferentes áreas tales como, producción, operación técnica, proyecto periodístico y las que lo requieran para la utilización de los diferentes equipos, sistemas o plataformas que hacen parte de los procesos técnicos para la producción y emisión de contenidos audiovisuales en sus diferentes plataformas de difusión. 13. Brindar apoyo a los procesos precontractuales y apoyar la supervisión de los contratos suscritos por el Área en los casos que sea requerido. 14. Apoyar en la elaboración y estructuración de los diferentes anexos técnicos en los casos que sea requerido por el supervisor del contrato. 15. Realizar las demás actividades que resulten necesarias y esenciales para el cumplimiento del objeto contractual.</v>
          </cell>
          <cell r="AJ131" t="str">
            <v>DIRECTA</v>
          </cell>
          <cell r="AK131" t="str">
            <v xml:space="preserve">NO REQUIERE </v>
          </cell>
          <cell r="AL131" t="str">
            <v>NO</v>
          </cell>
          <cell r="AM131" t="str">
            <v>DIRECTOR OPERATIVO</v>
          </cell>
          <cell r="AN131" t="str">
            <v>LEIDY JULIETH CARRANZA SUAREZ</v>
          </cell>
          <cell r="AO131" t="str">
            <v xml:space="preserve">658 / </v>
          </cell>
          <cell r="AP131" t="str">
            <v xml:space="preserve">42450209 / </v>
          </cell>
          <cell r="AQ131" t="str">
            <v xml:space="preserve">Servicios para la comunidad, sociales y personales / </v>
          </cell>
          <cell r="AR131" t="str">
            <v xml:space="preserve">673 / </v>
          </cell>
          <cell r="AS131">
            <v>658</v>
          </cell>
          <cell r="AT131">
            <v>42450209</v>
          </cell>
          <cell r="AU131" t="str">
            <v>Servicios para la comunidad, sociales y personales</v>
          </cell>
          <cell r="AV131" t="str">
            <v xml:space="preserve"> </v>
          </cell>
          <cell r="AW131">
            <v>673</v>
          </cell>
          <cell r="AX131">
            <v>45349</v>
          </cell>
          <cell r="AY131">
            <v>10977120</v>
          </cell>
          <cell r="BB131" t="e">
            <v>#N/A</v>
          </cell>
          <cell r="BC131" t="str">
            <v xml:space="preserve"> </v>
          </cell>
          <cell r="CX131">
            <v>45401</v>
          </cell>
          <cell r="CY131">
            <v>10977120</v>
          </cell>
        </row>
        <row r="132">
          <cell r="A132" t="str">
            <v>0130-2024</v>
          </cell>
          <cell r="B132" t="str">
            <v>17 17. Contrato de Prestación de Servicios</v>
          </cell>
          <cell r="C132" t="str">
            <v>CC</v>
          </cell>
          <cell r="D132">
            <v>52802099</v>
          </cell>
          <cell r="F132">
            <v>1</v>
          </cell>
          <cell r="G132">
            <v>1</v>
          </cell>
          <cell r="H132" t="str">
            <v>DORIS CONSUELO TORRES ROJAS</v>
          </cell>
          <cell r="I132" t="str">
            <v>CL 132 A 153 71 BRR SUBA LISBOA</v>
          </cell>
          <cell r="J132" t="str">
            <v>dorotty3000@gmail.com</v>
          </cell>
          <cell r="M132" t="str">
            <v>CO1.PCCNTR.6016249</v>
          </cell>
          <cell r="N132" t="str">
            <v>CPT-138-2024</v>
          </cell>
          <cell r="O132" t="str">
            <v>https://community.secop.gov.co/Public/Tendering/OpportunityDetail/Index?noticeUID=CO1.NTC.5743145&amp;isFromPublicArea=True&amp;isModal=False</v>
          </cell>
          <cell r="P132" t="str">
            <v>APOYO A LA GESTIÓN PROFESIONAL</v>
          </cell>
          <cell r="Q132" t="str">
            <v>EDUCACIÓN MEDIA (HASTA GRADO ONCE APROBADO)</v>
          </cell>
          <cell r="R132" t="str">
            <v>FEMENINO</v>
          </cell>
          <cell r="T132" t="str">
            <v>CONTRATO DE PRESTACION DE SERVICIOS</v>
          </cell>
          <cell r="U132">
            <v>45349</v>
          </cell>
          <cell r="V132">
            <v>45350</v>
          </cell>
          <cell r="W132">
            <v>45401</v>
          </cell>
          <cell r="X132" t="str">
            <v>JERSON JUSSEF PARRA RAMÍREZ</v>
          </cell>
          <cell r="Y132" t="str">
            <v>DIRECTOR OPERATIVO</v>
          </cell>
          <cell r="Z132">
            <v>80022590</v>
          </cell>
          <cell r="AA132">
            <v>1</v>
          </cell>
          <cell r="AB132">
            <v>1</v>
          </cell>
          <cell r="AC132" t="str">
            <v>DO-174 DO-175 Proveer, de manera autónoma e independiente, los servicios requeridos para apoyar las actividades de soporte administrativo del equipo digital de Canal Capital, incluyendo los proyectos del Plan de inversión 2024 del Fondo Único de Tecnologías de la Información y las Comunicaciones (FUTIC).</v>
          </cell>
          <cell r="AD132">
            <v>23</v>
          </cell>
          <cell r="AE132">
            <v>1</v>
          </cell>
          <cell r="AF132">
            <v>53</v>
          </cell>
          <cell r="AG132">
            <v>6234515</v>
          </cell>
          <cell r="AH132">
            <v>3528978</v>
          </cell>
          <cell r="AI132" t="str">
            <v>1. Apoyar al equipo Digital en el desarrollo de los procesos administrativos para su adecuada operación y, en caso de ser necesario, apoyar con estas actividades al Área de Programación. 2. Realizar la revisión de la certificación de pago, el informe de actividades y la certificación de cierre contractual de los contratistas supervisados por el equipo Digital. 3. Apoyar la proyección de comunicaciones, informes, oficios, memorandos y certificaciones que genere el equipo Digital. 4. Apoyar la proyección de respuestas de las Peticiones, Quejas, Reclamos y Sugerencias (PQRS) que sean enviadas desde el área de Atención al Ciudadano al equipo Digital. 5. Apoyar la etapa precontractual de los procesos de contratación que surjan del equipo Digital. 6. Apoyar la consolidación de la información para los informes trimestrales de las resoluciones MinTIC con las que se financia la producción de contenidos, tanto del plan de inversión como de los proyectos especiales. 7. Apoyar el seguimiento a los planes de mejoramiento, Plan Anticorrupción y de Atención al Ciudadano (PAAC) y Mapa de Riesgos de Corrupción. 8. Apoyar todas las solicitudes y requerimientos que provengan del área de Planeación de la entidad y que se remitan al equipo Digital. 9. Asistir a las reuniones que sean necesarias para la prestación del servicio y, de ser necesario, elaborar actas de las mismas. 10. Las demás que por la naturaleza y esencia del contrato, sean necesarias para su buen desarrollo.</v>
          </cell>
          <cell r="AJ132" t="str">
            <v>DIRECTA</v>
          </cell>
          <cell r="AK132" t="str">
            <v xml:space="preserve">NO REQUIERE </v>
          </cell>
          <cell r="AL132" t="str">
            <v>NO</v>
          </cell>
          <cell r="AM132" t="str">
            <v>DIRECTOR OPERATIVO</v>
          </cell>
          <cell r="AN132" t="str">
            <v>EDWIN SÁNCHEZ PORRAS</v>
          </cell>
          <cell r="AO132" t="str">
            <v>686 / 687</v>
          </cell>
          <cell r="AP132" t="str">
            <v>423011605560000007505 / 42450209</v>
          </cell>
          <cell r="AQ132" t="str">
            <v>7505 - Fortalecimiento de la creación y cocreación de contenidos multiplataforma en ciudadanía, cultura y educación / Servicios para la comunidad, sociales y personales</v>
          </cell>
          <cell r="AR132" t="str">
            <v>680 / 681</v>
          </cell>
          <cell r="AS132">
            <v>686</v>
          </cell>
          <cell r="AT132" t="str">
            <v>423011605560000007505</v>
          </cell>
          <cell r="AU132" t="str">
            <v>7505 - Fortalecimiento de la creación y cocreación de contenidos multiplataforma en ciudadanía, cultura y educación</v>
          </cell>
          <cell r="AV132" t="str">
            <v>7505 FUTIC</v>
          </cell>
          <cell r="AW132">
            <v>680</v>
          </cell>
          <cell r="AX132">
            <v>45350</v>
          </cell>
          <cell r="AY132">
            <v>5716932</v>
          </cell>
          <cell r="AZ132">
            <v>687</v>
          </cell>
          <cell r="BA132">
            <v>42450209</v>
          </cell>
          <cell r="BB132" t="str">
            <v>Servicios para la comunidad, sociales y personales</v>
          </cell>
          <cell r="BC132" t="str">
            <v xml:space="preserve"> </v>
          </cell>
          <cell r="BD132">
            <v>681</v>
          </cell>
          <cell r="BE132">
            <v>45350</v>
          </cell>
          <cell r="BF132">
            <v>517583</v>
          </cell>
          <cell r="CX132">
            <v>45401</v>
          </cell>
          <cell r="CY132">
            <v>6234515</v>
          </cell>
        </row>
        <row r="133">
          <cell r="A133" t="str">
            <v>0131-2024</v>
          </cell>
          <cell r="B133" t="str">
            <v>17 17. Contrato de Prestación de Servicios</v>
          </cell>
          <cell r="C133" t="str">
            <v>CC</v>
          </cell>
          <cell r="D133">
            <v>1098672367</v>
          </cell>
          <cell r="F133">
            <v>8</v>
          </cell>
          <cell r="G133">
            <v>3</v>
          </cell>
          <cell r="H133" t="str">
            <v>JOSE GABRIEL ROJAS MANRIQUE</v>
          </cell>
          <cell r="I133" t="str">
            <v>CL 120 11 B 11</v>
          </cell>
          <cell r="J133" t="str">
            <v>chemarojasmanrique@gmail.com</v>
          </cell>
          <cell r="M133" t="str">
            <v>CO1.PCCNTR.6020156</v>
          </cell>
          <cell r="N133" t="str">
            <v>CPT-139-2024</v>
          </cell>
          <cell r="O133" t="str">
            <v>https://community.secop.gov.co/Public/Tendering/OpportunityDetail/Index?noticeUID=CO1.NTC.5748540&amp;isFromPublicArea=True&amp;isModal=False</v>
          </cell>
          <cell r="P133" t="str">
            <v>PROFESIONAL</v>
          </cell>
          <cell r="Q133" t="str">
            <v>UNIVERSITARIO</v>
          </cell>
          <cell r="R133" t="str">
            <v>MASCULINO</v>
          </cell>
          <cell r="T133" t="str">
            <v>CONTRATO DE PRESTACION DE SERVICIOS</v>
          </cell>
          <cell r="U133">
            <v>45350</v>
          </cell>
          <cell r="V133">
            <v>45351</v>
          </cell>
          <cell r="W133">
            <v>45440</v>
          </cell>
          <cell r="X133" t="str">
            <v>LUIS CARLOS URRUTIA PARRA</v>
          </cell>
          <cell r="Y133" t="str">
            <v>PROFESIONAL ESPECIALIZADO GRADO 03 DE PROGRAMACIÓN</v>
          </cell>
          <cell r="Z133">
            <v>79555310</v>
          </cell>
          <cell r="AA133">
            <v>8</v>
          </cell>
          <cell r="AB133">
            <v>3</v>
          </cell>
          <cell r="AC133" t="str">
            <v>DO- 160 DO-161 Proveer, de manera autónoma e independiente, los servicios para el diseño, realización, presentación y edición de contenidos audiovisuales para la estrategia digital de eureka y la franja infantil de Capital en todas sus plataformas, incluyendo los proyectos del Plan de inversión 2024 del Fondo Único de Tecnologías de la Información y las Comunicaciones (FUTIC).</v>
          </cell>
          <cell r="AD133">
            <v>0</v>
          </cell>
          <cell r="AE133">
            <v>3</v>
          </cell>
          <cell r="AF133">
            <v>90</v>
          </cell>
          <cell r="AG133">
            <v>18150000</v>
          </cell>
          <cell r="AH133">
            <v>6050000</v>
          </cell>
          <cell r="AI133" t="str">
            <v>1. Realizar, presentar y grabar las piezas audiovisuales de eureka para las plataformas digitales de acuerdo con las campañas, alianzas, eventos, actividades en territorio y estrategias de participación a los lenguajes narrativos propios de cada red social, según las necesidades establecidas por el equipo creativo. 2. Realizar la edición y finalizar las piezas audiovisuales de eureka para las plataformas digitales, estructuradas coherente y creativamente de acuerdo con los requerimientos creativos, técnicos, estéticos y visuales acordados con el equipo creativo. 3. Participar activamente en el diseño y elaboración de la campaña anual de ciudadanía digital del Canal. 4. Plantear con el equipo creativo de eureka los parámetros y criterios estéticos y conceptuales de la realización de cada pieza audiovisual digital. 5. Diseñar insumos gráficos según las necesidades de las piezas audiovisuales de eureka. 6. Garantizar la calidad conceptual, creativa y técnica de las piezas audiovisuales de eureka a partir del concepto aprobado. 7. Apoyar la conceptualización y el desarrollo de estrategias y actividades de participación de eureka de acuerdo con lo establecido por el equipo creativo. 8. Fortalecer la audiencia de eureka, haciendo presencia como representante del canal en los eventos y alianzas dirigidas a público infantil y adolescente que acuerde CAPITAL y/o eureka. 9. Acoger las consideraciones y realizar los ajustes a los contenidos que solicite el equipo creativo de eureka 10. Asegurar la organización y clasificación de todas las piezas de eureka terminadas y aprobadas
según los protocolos de producción para la clara y eficiente búsqueda y consulta actual y
posterior.
11. Poner a disposición del proyecto los equipos necesarios para la grabación y edición de las piezas
audiovisuales digitales para las plataformas de eureka y la Franja eureka en Capital.
12. Entregar informes de los avances del proyecto cuando sean solicitados por el supervisor del
contrato.
13. Asistir en virtud del principio de coordinación a las reuniones necesarias para la correcta
ejecución del contrato.
14. Realizar los informes necesarios relacionados con la prestación de servicios.
15. Realizar las demás actividades que resulten necesarias y esenciales para el cumplimiento del
objeto contractual.</v>
          </cell>
          <cell r="AJ133" t="str">
            <v>DIRECTA</v>
          </cell>
          <cell r="AK133" t="str">
            <v xml:space="preserve">NO REQUIERE </v>
          </cell>
          <cell r="AL133" t="str">
            <v>NO</v>
          </cell>
          <cell r="AM133" t="str">
            <v>DIRECTOR OPERATIVO</v>
          </cell>
          <cell r="AN133" t="str">
            <v>EDWIN SÁNCHEZ PORRAS</v>
          </cell>
          <cell r="AO133" t="str">
            <v>669 / 670</v>
          </cell>
          <cell r="AP133" t="str">
            <v>423011605560000007505 / 42450209</v>
          </cell>
          <cell r="AQ133" t="str">
            <v>7505 - Fortalecimiento de la creación y cocreación de contenidos multiplataforma en ciudadanía, cultura y educación / Servicios para la comunidad, sociales y personales</v>
          </cell>
          <cell r="AR133" t="str">
            <v>684 / 685</v>
          </cell>
          <cell r="AS133">
            <v>669</v>
          </cell>
          <cell r="AT133" t="str">
            <v>423011605560000007505</v>
          </cell>
          <cell r="AU133" t="str">
            <v>7505 - Fortalecimiento de la creación y cocreación de contenidos multiplataforma en ciudadanía, cultura y educación</v>
          </cell>
          <cell r="AV133" t="str">
            <v>7505 FUTIC</v>
          </cell>
          <cell r="AW133">
            <v>684</v>
          </cell>
          <cell r="AX133">
            <v>45351</v>
          </cell>
          <cell r="AY133">
            <v>16335000</v>
          </cell>
          <cell r="AZ133">
            <v>670</v>
          </cell>
          <cell r="BA133">
            <v>42450209</v>
          </cell>
          <cell r="BB133" t="str">
            <v>Servicios para la comunidad, sociales y personales</v>
          </cell>
          <cell r="BC133" t="str">
            <v xml:space="preserve"> </v>
          </cell>
          <cell r="BD133">
            <v>685</v>
          </cell>
          <cell r="BE133">
            <v>45351</v>
          </cell>
          <cell r="BF133">
            <v>1815000</v>
          </cell>
          <cell r="CX133">
            <v>45440</v>
          </cell>
          <cell r="CY133">
            <v>18150000</v>
          </cell>
        </row>
        <row r="134">
          <cell r="A134" t="str">
            <v>0132-2024</v>
          </cell>
          <cell r="B134" t="str">
            <v>17 17. Contrato de Prestación de Servicios</v>
          </cell>
          <cell r="C134" t="str">
            <v>NIT</v>
          </cell>
          <cell r="D134">
            <v>860006810</v>
          </cell>
          <cell r="F134">
            <v>7</v>
          </cell>
          <cell r="G134">
            <v>4</v>
          </cell>
          <cell r="H134" t="str">
            <v>SAYCO - LA SOCIEDAD DE AUTORES Y COMPOSITORES DE COLOMBIA</v>
          </cell>
          <cell r="I134" t="str">
            <v>CALLE 95 N. 11 -31 BOGOTÁ, COLOMBIA</v>
          </cell>
          <cell r="J134" t="str">
            <v>radioytv@sayco.org</v>
          </cell>
          <cell r="K134" t="str">
            <v>CÉSAR AUGUSTO AHUMADA AVENDAÑO,</v>
          </cell>
          <cell r="L134">
            <v>79284117</v>
          </cell>
          <cell r="M134" t="str">
            <v>CO1.BDOS.5766357</v>
          </cell>
          <cell r="N134" t="str">
            <v>CPT-140-2024</v>
          </cell>
          <cell r="O134" t="str">
            <v>https://community.secop.gov.co/Public/Tendering/ContractNoticePhases/View?PPI=CO1.PPI.30311302&amp;isFromPublicArea=True&amp;isModal=False</v>
          </cell>
          <cell r="P134" t="str">
            <v>N/A</v>
          </cell>
          <cell r="Q134" t="str">
            <v>SIN ANIMO DE LUCRO</v>
          </cell>
          <cell r="R134" t="str">
            <v>PERSONA JURIDICA</v>
          </cell>
          <cell r="T134" t="str">
            <v>CONTRATO DE LICENCIA DE COMUNICACIÓN PÚBLICA DE OBRAS MUSICALES</v>
          </cell>
          <cell r="U134">
            <v>45352</v>
          </cell>
          <cell r="V134">
            <v>45352</v>
          </cell>
          <cell r="W134">
            <v>45657</v>
          </cell>
          <cell r="X134" t="str">
            <v>LUIS CARLOS URRUTIA PARRA</v>
          </cell>
          <cell r="Y134" t="str">
            <v>PROFESIONAL ESPECIALIZADO GRADO 03 DE PROGRAMACIÓN</v>
          </cell>
          <cell r="Z134">
            <v>79555310</v>
          </cell>
          <cell r="AA134">
            <v>8</v>
          </cell>
          <cell r="AB134">
            <v>3</v>
          </cell>
          <cell r="AC134" t="str">
            <v>DO-74 SAYCO otorga al USUARIO licencia de carácter general, de uso temporal, no exclusiva y onerosa de las obras musicales que hacen parte del catálogo que SAYCO representa y/o administra en las diferentes modalidades de comunicación pública en el territorio colombiano dentro de la programación dispuesta en la parrilla del canal regional, a través de medios análogos y/o plataformas digitales propias.</v>
          </cell>
          <cell r="AD134">
            <v>0</v>
          </cell>
          <cell r="AE134">
            <v>10</v>
          </cell>
          <cell r="AF134">
            <v>300</v>
          </cell>
          <cell r="AG134">
            <v>2000000</v>
          </cell>
          <cell r="AH134" t="str">
            <v>N/A</v>
          </cell>
          <cell r="AI134" t="str">
            <v>I. Cumplir con el objeto acordado.
II. Salvaguardar la información confidencial que obtenga en desarrollo de sus actividades,
salvo requerimiento de autoridad competente.
III. Las demás que por la naturaleza y esencia de la presente autorización sean necesarias
para su buen desarrollo.</v>
          </cell>
          <cell r="AJ134" t="str">
            <v>DIRECTA</v>
          </cell>
          <cell r="AK134" t="str">
            <v xml:space="preserve">NO REQUIERE </v>
          </cell>
          <cell r="AL134" t="str">
            <v>NO</v>
          </cell>
          <cell r="AM134" t="str">
            <v>DIRECTOR OPERATIVO</v>
          </cell>
          <cell r="AN134" t="str">
            <v>CARLOS ALBERTO ORTIZ LOPEZ</v>
          </cell>
          <cell r="AO134" t="str">
            <v xml:space="preserve">551 / </v>
          </cell>
          <cell r="AP134" t="str">
            <v xml:space="preserve">42450209 / </v>
          </cell>
          <cell r="AQ134" t="str">
            <v xml:space="preserve">Servicios para la comunidad, sociales y personales / </v>
          </cell>
          <cell r="AR134" t="str">
            <v xml:space="preserve">686 / </v>
          </cell>
          <cell r="AS134">
            <v>551</v>
          </cell>
          <cell r="AT134">
            <v>42450209</v>
          </cell>
          <cell r="AU134" t="str">
            <v>Servicios para la comunidad, sociales y personales</v>
          </cell>
          <cell r="AV134" t="str">
            <v xml:space="preserve"> </v>
          </cell>
          <cell r="AW134">
            <v>686</v>
          </cell>
          <cell r="AX134">
            <v>45352</v>
          </cell>
          <cell r="AY134">
            <v>2000000</v>
          </cell>
          <cell r="BB134" t="e">
            <v>#N/A</v>
          </cell>
          <cell r="BC134" t="str">
            <v xml:space="preserve"> </v>
          </cell>
          <cell r="CX134">
            <v>45657</v>
          </cell>
          <cell r="CY134">
            <v>2000000</v>
          </cell>
        </row>
        <row r="135">
          <cell r="A135" t="str">
            <v>0133-2024</v>
          </cell>
          <cell r="B135" t="str">
            <v>17 17. Contrato de Prestación de Servicios</v>
          </cell>
          <cell r="C135" t="str">
            <v>CC</v>
          </cell>
          <cell r="D135">
            <v>1077858176</v>
          </cell>
          <cell r="F135">
            <v>1</v>
          </cell>
          <cell r="G135">
            <v>10</v>
          </cell>
          <cell r="H135" t="str">
            <v>MARTHA YANITH SUAREZ PINILLA</v>
          </cell>
          <cell r="I135" t="str">
            <v>CRA 135 17 35 TO 2 AP 1409</v>
          </cell>
          <cell r="J135" t="str">
            <v>yanith-123@hotmail.com</v>
          </cell>
          <cell r="M135" t="str">
            <v>CO1.PCCNTR.6046739</v>
          </cell>
          <cell r="N135" t="str">
            <v>CPT-145-2024</v>
          </cell>
          <cell r="O135" t="str">
            <v>https://community.secop.gov.co/Public/Tendering/OpportunityDetail/Index?noticeUID=CO1.NTC.5778228&amp;isFromPublicArea=True&amp;isModal=False--</v>
          </cell>
          <cell r="P135" t="str">
            <v>PROFESIONAL</v>
          </cell>
          <cell r="Q135" t="str">
            <v>UNIVERSITARIO</v>
          </cell>
          <cell r="R135" t="str">
            <v>FEMENINO</v>
          </cell>
          <cell r="T135" t="str">
            <v>CONTRATO DE PRESTACION DE SERVICIOS</v>
          </cell>
          <cell r="U135">
            <v>45355</v>
          </cell>
          <cell r="V135">
            <v>45356</v>
          </cell>
          <cell r="W135">
            <v>45477</v>
          </cell>
          <cell r="X135" t="str">
            <v>JORGE ENRIQUE ANGARITA LOPEZ</v>
          </cell>
          <cell r="Y135" t="str">
            <v>SUBDIRECTOR FINANCIERO</v>
          </cell>
          <cell r="Z135">
            <v>80093324</v>
          </cell>
          <cell r="AA135">
            <v>0</v>
          </cell>
          <cell r="AB135">
            <v>0</v>
          </cell>
          <cell r="AC135" t="str">
            <v>SF-13 Proveer, de manera autónoma e independiente, los servicios profesionales requeridos para apoyar la revisión y trámite de las cuentas de cobro de proveedores, así como los demás procesos financieros requeridos por la Subdirección financiera de Canal Capital.</v>
          </cell>
          <cell r="AD135">
            <v>0</v>
          </cell>
          <cell r="AE135">
            <v>4</v>
          </cell>
          <cell r="AF135">
            <v>120</v>
          </cell>
          <cell r="AG135">
            <v>26957472</v>
          </cell>
          <cell r="AH135">
            <v>6739368</v>
          </cell>
          <cell r="AI135" t="str">
            <v>1. Apoyar en la preparación de informes del área financiera para los diferentes entes de control. 2. Apoyar a la Subdirección Financiera en la elaboración de oficios y memorandos mensuales a los entes de control. 3. Apoyar los requerimientos internos y externos solicitados para los cierres mensuales. 4. Revisar el cumplimiento de los requisitos establecidos, previos a los pagos de las cuentas y/o facturas para pago. 5. Actualizar la información de los contratistas en el sistema ORPAGO de Canal Capital. 6. Actualizar y subir en el SECOP II las órdenes de pago, de las cuentas de cobro y/o facturas de los contratistas de Canal Capital. 7. Brindar información a los usuarios internos y externos sobre el estado de pagos de las cuentas de cobro. 8. Apoyar la elaboración de órdenes de pago. 9. Apoyar mensualmente las conciliaciones de la Subdirección Financiera 10. Realizar seguimiento al plan de acción de la Subdirección Financiera y demás informes que requiera el sistema integrado de gestión. 11. Realizar seguimiento, revisión y cumplimiento de las acciones planteadas en los Planes de Mejoramiento de las actividades a desarrollar por la subdirección financiera y actividades solicitadas por las diferentes áreas del Canal como son acuerdos de gestión, plan anticorrupción, plan de fortalecimiento, plan estratégico institucional entre otros. 12. Apoyar la gestión documental de la Subdirección Financiera. 13. Apoyar la revisión y actualización de los procedimientos a cargo de la Subdirección Financiera 14. Realizar las demás actividades que resulten necesarias y esenciales para el cumplimiento del objeto contractual.</v>
          </cell>
          <cell r="AJ135" t="str">
            <v>DIRECTA</v>
          </cell>
          <cell r="AK135" t="str">
            <v xml:space="preserve">NO REQUIERE </v>
          </cell>
          <cell r="AL135" t="str">
            <v>NO</v>
          </cell>
          <cell r="AM135" t="str">
            <v>SECRETARIA GENERAL</v>
          </cell>
          <cell r="AN135" t="str">
            <v>CAMILO ANDRES PORRAS GALINDO</v>
          </cell>
          <cell r="AO135" t="str">
            <v xml:space="preserve">709 / </v>
          </cell>
          <cell r="AP135" t="str">
            <v xml:space="preserve">42120202008 / </v>
          </cell>
          <cell r="AQ135" t="str">
            <v xml:space="preserve">Servicios prestados a las empresas
y servicios de producción / </v>
          </cell>
          <cell r="AR135" t="str">
            <v xml:space="preserve">690 / </v>
          </cell>
          <cell r="AS135">
            <v>709</v>
          </cell>
          <cell r="AT135">
            <v>42120202008</v>
          </cell>
          <cell r="AU135" t="str">
            <v>Servicios prestados a las empresas
y servicios de producción</v>
          </cell>
          <cell r="AV135" t="str">
            <v xml:space="preserve"> </v>
          </cell>
          <cell r="AW135">
            <v>690</v>
          </cell>
          <cell r="AX135">
            <v>45356</v>
          </cell>
          <cell r="AY135">
            <v>26957472</v>
          </cell>
          <cell r="BB135" t="e">
            <v>#N/A</v>
          </cell>
          <cell r="BC135" t="str">
            <v xml:space="preserve"> </v>
          </cell>
          <cell r="CI135" t="str">
            <v>ADICION Y PRORROGA</v>
          </cell>
          <cell r="CJ135">
            <v>45477</v>
          </cell>
          <cell r="CK135">
            <v>60</v>
          </cell>
          <cell r="CM135">
            <v>13478736</v>
          </cell>
          <cell r="CX135">
            <v>45539</v>
          </cell>
          <cell r="CY135">
            <v>40436208</v>
          </cell>
        </row>
        <row r="136">
          <cell r="A136" t="str">
            <v>0134-2024</v>
          </cell>
          <cell r="B136" t="str">
            <v>17 17. Contrato de Prestación de Servicios</v>
          </cell>
          <cell r="C136" t="str">
            <v>CC</v>
          </cell>
          <cell r="D136">
            <v>1032409279</v>
          </cell>
          <cell r="F136">
            <v>2</v>
          </cell>
          <cell r="G136">
            <v>9</v>
          </cell>
          <cell r="H136" t="str">
            <v>DIANA ALEXANDRA MURILLO CELIS</v>
          </cell>
          <cell r="I136" t="str">
            <v>CALLE 2B #41-48 BARRIO EL JAZMÍN EN BOGOTÁ</v>
          </cell>
          <cell r="J136" t="str">
            <v>diana_alexmc.@hotmail.com</v>
          </cell>
          <cell r="M136" t="str">
            <v>CO1.PCCNTR.6046087</v>
          </cell>
          <cell r="N136" t="str">
            <v>CPT-144-2024</v>
          </cell>
          <cell r="O136" t="str">
            <v>https://community.secop.gov.co/Public/Tendering/OpportunityDetail/Index?noticeUID=CO1.NTC.5777488&amp;isFromPublicArea=True&amp;isModal=False</v>
          </cell>
          <cell r="P136" t="str">
            <v>PROFESIONAL</v>
          </cell>
          <cell r="Q136" t="str">
            <v>UNIVERSITARIO</v>
          </cell>
          <cell r="R136" t="str">
            <v>FEMENINO</v>
          </cell>
          <cell r="T136" t="str">
            <v>CONTRATO DE PRESTACION DE SERVICIOS</v>
          </cell>
          <cell r="U136">
            <v>45355</v>
          </cell>
          <cell r="V136">
            <v>45356</v>
          </cell>
          <cell r="W136">
            <v>45477</v>
          </cell>
          <cell r="X136" t="str">
            <v>JORGE ENRIQUE ANGARITA LOPEZ</v>
          </cell>
          <cell r="Y136" t="str">
            <v>SUBDIRECTOR FINANCIERO</v>
          </cell>
          <cell r="Z136">
            <v>80093324</v>
          </cell>
          <cell r="AA136">
            <v>0</v>
          </cell>
          <cell r="AB136">
            <v>0</v>
          </cell>
          <cell r="AC136" t="str">
            <v>SF-12 Proveer, de manera autónoma e independiente, los servicios requeridos para apoyar las actividades de todos los procedimientos contables, el seguimiento a los planes de mejoramiento, la revisión y actualización de los procesos, procedimientos, políticas e instructivos, entre otros, de la Subdirección Financiera de Canal Capital.</v>
          </cell>
          <cell r="AD136">
            <v>0</v>
          </cell>
          <cell r="AE136">
            <v>4</v>
          </cell>
          <cell r="AF136">
            <v>120</v>
          </cell>
          <cell r="AG136">
            <v>26957472</v>
          </cell>
          <cell r="AH136">
            <v>6739368</v>
          </cell>
          <cell r="AI136" t="str">
            <v>1. Apoyar en materia contable a la Subdirección Financiera de Canal Capital. 2. Apoyar al profesional de contabilidad en los cierres mensuales. 3. Elaborar la liquidación para la revisión de las cuentas por pagar en el aplicativo ORDPAGO, teniendo en cuenta la normatividad tributaria Nacional y Distrital vigente para los descuentos por concepto de retenciones aplicables. 4. Realizar mensualmente el análisis y depuración de las diferentes cuentas de los estados financieros bajo el marco normativo de las Normas Internacionales de Contabilidad para el Sector Público - NICSP, realizando los ajustes y reclasificaciones si hubiera lugar a ello 5. Apoyar en el registro de información necesaria para la elaboración de las declaraciones tributarias. 6. Apoyar mensualmente en la elaboración de los Estados Financieros bajo el marco normativo de las Normas Internacionales de Contabilidad para el Sector Público - NICSP para su publicación, de acuerdo con la normatividad Vigente Estado de situación financiera, Estado de resultado integral, Estado de Cambios en el Patrimonio, Estado de Flujos de Efectivo, Notas a los Estados Financieros contables básicos y sus revelaciones, Informes específicos solicitados, reportes contables, entre otros. 7. Apoyar en la elaboración de los reportes de medios magnéticos Distritales y Nacionales. 8. Realizar el análisis y las conciliaciones mensuales de la información suministrada de manera electrónica o física por cada una de las dependencias de la entidad, contra reportes y documentos de trabajo que detallan y consolidan la información contable. 9. Registrar los hechos económicos en la herramienta ofimática dispuesta por la entidad, con base en los soportes documentales y notas previamente elaboradas. 10. Realizar las gestiones respecto de la conciliación de operaciones recíprocas con las Entidades del Distrito y Nacionales. 11. Realizar la conciliación mensual de la ejecución de los recursos transferidos por las entidades del
orden Nacional y Distrital con lo ejecutado presupuestalmente.
12. Apoyar al profesional de contabilidad en las respuestas y soportes a requerimientos de
información recibidos de los entes de control externos e internos en materia contable.
13. Apoyar en el archivo de la documentación generada en el área contable, cumpliendo con las
especificaciones establecidas en las Tablas de Retención Documental — TRD y las normas de
archivo.
14. Apoyar en la elaboración de informes concernientes a reportes del área contable y financiera a
los entes internos y externos.
15. Realizar seguimiento, revisión y cumplimiento de las acciones planteadas en los Planes de
Mejoramiento de las actividades a desarrollar por la Subdirección Financiera y actividades
solicitadas por las diferentes áreas del Canal como son acuerdos de gestión, plan anticorrupción,
plan de fortalecimiento, plan estratégico institucional entre otros.
16. Realizar las demás actividades que resulten necesarias y esenciales para el cumplimiento del
objeto contractual</v>
          </cell>
          <cell r="AJ136" t="str">
            <v>DIRECTA</v>
          </cell>
          <cell r="AK136" t="str">
            <v xml:space="preserve">NO REQUIERE </v>
          </cell>
          <cell r="AL136" t="str">
            <v>NO</v>
          </cell>
          <cell r="AM136" t="str">
            <v>SECRETARIA GENERAL</v>
          </cell>
          <cell r="AN136" t="str">
            <v>EDWIN SÁNCHEZ PORRAS</v>
          </cell>
          <cell r="AO136" t="str">
            <v xml:space="preserve">708 / </v>
          </cell>
          <cell r="AP136" t="str">
            <v xml:space="preserve">42120202008 / </v>
          </cell>
          <cell r="AQ136" t="str">
            <v xml:space="preserve">Servicios prestados a las empresas
y servicios de producción / </v>
          </cell>
          <cell r="AR136" t="str">
            <v xml:space="preserve">688 / </v>
          </cell>
          <cell r="AS136">
            <v>708</v>
          </cell>
          <cell r="AT136">
            <v>42120202008</v>
          </cell>
          <cell r="AU136" t="str">
            <v>Servicios prestados a las empresas
y servicios de producción</v>
          </cell>
          <cell r="AV136" t="str">
            <v xml:space="preserve"> </v>
          </cell>
          <cell r="AW136">
            <v>688</v>
          </cell>
          <cell r="AX136">
            <v>45355</v>
          </cell>
          <cell r="AY136">
            <v>26957472</v>
          </cell>
          <cell r="BB136" t="e">
            <v>#N/A</v>
          </cell>
          <cell r="BC136" t="str">
            <v xml:space="preserve"> </v>
          </cell>
          <cell r="CX136">
            <v>45477</v>
          </cell>
          <cell r="CY136">
            <v>26957472</v>
          </cell>
        </row>
        <row r="137">
          <cell r="A137" t="str">
            <v>0135-2024</v>
          </cell>
          <cell r="B137" t="str">
            <v>17 17. Contrato de Prestación de Servicios</v>
          </cell>
          <cell r="C137" t="str">
            <v>CC</v>
          </cell>
          <cell r="D137">
            <v>1143152719</v>
          </cell>
          <cell r="F137">
            <v>9</v>
          </cell>
          <cell r="G137">
            <v>2</v>
          </cell>
          <cell r="H137" t="str">
            <v>ADRIANA MARCELA SAENZ POSADA</v>
          </cell>
          <cell r="I137" t="str">
            <v>KR 8 B SUR 46 58 BARRANQUILLA, ATLANTICO</v>
          </cell>
          <cell r="J137" t="str">
            <v>adrianamarcelasaenz@gmail.com</v>
          </cell>
          <cell r="M137" t="str">
            <v>CO1.PCCNTR.6045937</v>
          </cell>
          <cell r="N137" t="str">
            <v>CPT-143-2024</v>
          </cell>
          <cell r="O137" t="str">
            <v>https://community.secop.gov.co/Public/Tendering/OpportunityDetail/Index?noticeUID=CO1.NTC.5777368&amp;isFromPublicArea=True&amp;isModal=False</v>
          </cell>
          <cell r="P137" t="str">
            <v>PROFESIONAL</v>
          </cell>
          <cell r="Q137" t="str">
            <v>UNIVERSITARIO</v>
          </cell>
          <cell r="R137" t="str">
            <v>FEMENINO</v>
          </cell>
          <cell r="T137" t="str">
            <v>CONTRATO DE PRESTACION DE SERVICIOS</v>
          </cell>
          <cell r="U137">
            <v>45355</v>
          </cell>
          <cell r="V137">
            <v>45356</v>
          </cell>
          <cell r="W137">
            <v>45447</v>
          </cell>
          <cell r="X137" t="str">
            <v>LUIS CARLOS URRUTIA PARRA</v>
          </cell>
          <cell r="Y137" t="str">
            <v>PROFESIONAL ESPECIALIZADO GRADO 03 DE PROGRAMACIÓN</v>
          </cell>
          <cell r="Z137">
            <v>79555310</v>
          </cell>
          <cell r="AA137">
            <v>8</v>
          </cell>
          <cell r="AB137">
            <v>3</v>
          </cell>
          <cell r="AC137" t="str">
            <v>DO-184 Proveer, de manera autónoma e independiente, los servicios profesionales requeridos para realizar la recolección, interpretación y seguimiento de las mediciones de audiencias en señal abierta y TDT, así como apoyar los desarrollos relacionados con indicadores de impacto de los contenidos de Capital en las diversas plataformas.</v>
          </cell>
          <cell r="AD137">
            <v>0</v>
          </cell>
          <cell r="AE137">
            <v>3</v>
          </cell>
          <cell r="AF137">
            <v>90</v>
          </cell>
          <cell r="AG137">
            <v>12600000</v>
          </cell>
          <cell r="AH137">
            <v>4200000</v>
          </cell>
          <cell r="AI137" t="str">
            <v>1. Apoyar los procesos de recolección, análisis e interpretación de los datos obtenidos por medio de las herramientas que miden los índices de audiencia de señal abierta y TDT de Canal Capital. 2. Realizar informes descriptivos en términos cuantitativos y cualitativos sobre el comportamiento de las audiencias del canal en señal abierta y TDT. 3. Realizar análisis de la información suministrada por la investigaciones y mediciones de audiencias a las que tenga acceso Capital, conforme a las diferentes variables y conceptos de medición definidos por la entidad. 4. Descargar y consolidar la información diaria utilizando el reporte de la herramienta de medición a las que tenga acceso la entidad. 5. Elaborar los informes de audiencias de señal abierta y TDT solicitados por las áreas de Canal Capital para los procesos de facturación, ventas y demás, para los cierres de mes o cuando sean requeridos. 6. Apoyar la interpretación, análisis e integración de indicadores en coherencia con el modelo de datos con propósito diseñado por la entidad. 7. Apoyar el diseño y desarrollo de los indicadores relacionados con el consumo de audiencias en señal abierta y TDT. 8. Realizar las demás actividades que resulten necesarias y esenciales para el cumplimiento del objeto contractual. 9. Apoyar el desarrollo de informes dirigidos a agentes externos que lo soliciten, así como en la respuesta de requerimientos internos.</v>
          </cell>
          <cell r="AJ137" t="str">
            <v>DIRECTA</v>
          </cell>
          <cell r="AK137" t="str">
            <v xml:space="preserve">NO REQUIERE </v>
          </cell>
          <cell r="AL137" t="str">
            <v>NO</v>
          </cell>
          <cell r="AM137" t="str">
            <v>DIRECTOR OPERATIVO</v>
          </cell>
          <cell r="AN137" t="str">
            <v>JAVIER ROLANDO DELGADO FLORES</v>
          </cell>
          <cell r="AO137" t="str">
            <v xml:space="preserve">707 / </v>
          </cell>
          <cell r="AP137" t="str">
            <v xml:space="preserve">42450209 / </v>
          </cell>
          <cell r="AQ137" t="str">
            <v xml:space="preserve">Servicios para la comunidad, sociales y personales / </v>
          </cell>
          <cell r="AR137" t="str">
            <v xml:space="preserve">689 / </v>
          </cell>
          <cell r="AS137">
            <v>707</v>
          </cell>
          <cell r="AT137">
            <v>42450209</v>
          </cell>
          <cell r="AU137" t="str">
            <v>Servicios para la comunidad, sociales y personales</v>
          </cell>
          <cell r="AV137" t="str">
            <v xml:space="preserve"> </v>
          </cell>
          <cell r="AW137">
            <v>689</v>
          </cell>
          <cell r="AX137">
            <v>45356</v>
          </cell>
          <cell r="AY137">
            <v>12600000</v>
          </cell>
          <cell r="BB137" t="e">
            <v>#N/A</v>
          </cell>
          <cell r="BC137" t="str">
            <v xml:space="preserve"> </v>
          </cell>
          <cell r="CX137">
            <v>45447</v>
          </cell>
          <cell r="CY137">
            <v>12600000</v>
          </cell>
        </row>
        <row r="138">
          <cell r="A138" t="str">
            <v>0136-2024</v>
          </cell>
          <cell r="B138" t="str">
            <v>17 17. Contrato de Prestación de Servicios</v>
          </cell>
          <cell r="C138" t="str">
            <v>NIT</v>
          </cell>
          <cell r="D138">
            <v>900459737</v>
          </cell>
          <cell r="F138">
            <v>5</v>
          </cell>
          <cell r="G138">
            <v>6</v>
          </cell>
          <cell r="H138" t="str">
            <v>GRUPO EDS AUTOGAS S.A.S.</v>
          </cell>
          <cell r="I138" t="str">
            <v>CARRERA 22 # 87 - 69</v>
          </cell>
          <cell r="J138" t="str">
            <v>ccenacional@autogas.com.co</v>
          </cell>
          <cell r="M138" t="str">
            <v xml:space="preserve">O.C 125470    </v>
          </cell>
          <cell r="N138" t="str">
            <v xml:space="preserve">O.C 125470    </v>
          </cell>
          <cell r="O138" t="str">
            <v>https://colombiacompra.gov.co/tienda-virtual-del-estado-colombiano/ordenes-compra/?number_order=125470&amp;state=&amp;entity=&amp;tool=&amp;date_to&amp;date_from</v>
          </cell>
          <cell r="P138" t="str">
            <v>N/A</v>
          </cell>
          <cell r="Q138" t="str">
            <v>N/A</v>
          </cell>
          <cell r="R138" t="str">
            <v>PERSONA JURIDICA</v>
          </cell>
          <cell r="T138" t="str">
            <v xml:space="preserve">ORDEN DE COMPRA </v>
          </cell>
          <cell r="U138">
            <v>45356</v>
          </cell>
          <cell r="V138">
            <v>45369</v>
          </cell>
          <cell r="W138">
            <v>45733</v>
          </cell>
          <cell r="X138" t="str">
            <v>JOSE MIGUEL AYALA DURAN</v>
          </cell>
          <cell r="Y138" t="str">
            <v>PROFESIONAL ESPECIALIZADO GRADO 3 DEL ÁREA TÉCNICA</v>
          </cell>
          <cell r="Z138">
            <v>74186482</v>
          </cell>
          <cell r="AA138">
            <v>4</v>
          </cell>
          <cell r="AB138">
            <v>7</v>
          </cell>
          <cell r="AC138" t="str">
            <v>DO-104 Suministro de combustible para el abastecimiento de los vehículos, plantas eléctricas y demás equipos propiedad de Canal Capital, para su óptimo funcionamiento</v>
          </cell>
          <cell r="AD138">
            <v>0</v>
          </cell>
          <cell r="AE138">
            <v>12</v>
          </cell>
          <cell r="AF138">
            <v>360</v>
          </cell>
          <cell r="AG138">
            <v>26900000</v>
          </cell>
          <cell r="AH138" t="str">
            <v>N/A</v>
          </cell>
          <cell r="AI138" t="str">
            <v>com03-Combustible - Categoría A (Bogotá DC)</v>
          </cell>
          <cell r="AJ138" t="str">
            <v>DIRECTA</v>
          </cell>
          <cell r="AK138" t="str">
            <v xml:space="preserve">NO REQUIERE </v>
          </cell>
          <cell r="AL138" t="str">
            <v>NO</v>
          </cell>
          <cell r="AM138" t="str">
            <v>DIRECTOR OPERATIVO</v>
          </cell>
          <cell r="AN138" t="str">
            <v>CAMILO ANDRES PORRAS GALINDO</v>
          </cell>
          <cell r="AO138" t="str">
            <v xml:space="preserve">584 / </v>
          </cell>
          <cell r="AP138" t="str">
            <v xml:space="preserve">42120202006 / </v>
          </cell>
          <cell r="AQ138" t="str">
            <v xml:space="preserve">Funcionamiento Canal Capital / </v>
          </cell>
          <cell r="AR138" t="str">
            <v xml:space="preserve">697 / </v>
          </cell>
          <cell r="AS138">
            <v>584</v>
          </cell>
          <cell r="AT138" t="str">
            <v>42120202006</v>
          </cell>
          <cell r="AU138" t="str">
            <v>Funcionamiento Canal Capital</v>
          </cell>
          <cell r="AV138" t="str">
            <v xml:space="preserve"> </v>
          </cell>
          <cell r="AW138">
            <v>697</v>
          </cell>
          <cell r="AX138">
            <v>45356</v>
          </cell>
          <cell r="AY138">
            <v>26900000</v>
          </cell>
          <cell r="BB138" t="e">
            <v>#N/A</v>
          </cell>
          <cell r="BC138" t="str">
            <v xml:space="preserve"> </v>
          </cell>
          <cell r="CX138">
            <v>45733</v>
          </cell>
          <cell r="CY138">
            <v>26900000</v>
          </cell>
        </row>
        <row r="139">
          <cell r="A139" t="str">
            <v>0137-2024</v>
          </cell>
          <cell r="B139" t="str">
            <v>17 17. Contrato de Prestación de Servicios</v>
          </cell>
          <cell r="C139" t="str">
            <v>NIT</v>
          </cell>
          <cell r="D139">
            <v>830129569</v>
          </cell>
          <cell r="F139">
            <v>5</v>
          </cell>
          <cell r="G139">
            <v>6</v>
          </cell>
          <cell r="H139" t="str">
            <v>PROTECCIÓN INDUSTRIAL Y COMERCIAL SAS.</v>
          </cell>
          <cell r="I139" t="str">
            <v>CR 31 C 1 D 70</v>
          </cell>
          <cell r="J139" t="str">
            <v>industrial124@hotmail.com</v>
          </cell>
          <cell r="K139" t="str">
            <v>NILTON YESID RODRIGUEZ HOLGUIN</v>
          </cell>
          <cell r="L139">
            <v>79557310</v>
          </cell>
          <cell r="M139" t="str">
            <v>CO1.PCCNTR.6056862</v>
          </cell>
          <cell r="N139" t="str">
            <v>CPT-147-2024</v>
          </cell>
          <cell r="O139" t="str">
            <v>https://community.secop.gov.co/Public/Tendering/OpportunityDetail/Index?noticeUID=CO1.NTC.5790505&amp;isFromPublicArea=True&amp;isModal=False</v>
          </cell>
          <cell r="P139" t="str">
            <v>N/A</v>
          </cell>
          <cell r="Q139" t="str">
            <v>N/A</v>
          </cell>
          <cell r="R139" t="str">
            <v>PERSONA JURIDICA</v>
          </cell>
          <cell r="T139" t="str">
            <v>CONTRATO DE PRESTACION DE SERVICIOS</v>
          </cell>
          <cell r="U139">
            <v>45358</v>
          </cell>
          <cell r="V139">
            <v>45364</v>
          </cell>
          <cell r="W139">
            <v>45455</v>
          </cell>
          <cell r="X139" t="str">
            <v>SANDRA PAOLA MONTILLA MORALES</v>
          </cell>
          <cell r="Y139" t="str">
            <v xml:space="preserve">PROFESIONAL ESPECIALIZADO DE RECURSOS HUMANOS GRADO 2 </v>
          </cell>
          <cell r="Z139">
            <v>52259970</v>
          </cell>
          <cell r="AA139">
            <v>1</v>
          </cell>
          <cell r="AB139">
            <v>10</v>
          </cell>
          <cell r="AC139" t="str">
            <v>SA-68 Contratar el suministro de insumos y servicios para la seguridad Industrial y Salud en el trabajo de conformidad con las especificaciones establecidas por Canal Capital.</v>
          </cell>
          <cell r="AD139">
            <v>0</v>
          </cell>
          <cell r="AE139">
            <v>3</v>
          </cell>
          <cell r="AF139">
            <v>90</v>
          </cell>
          <cell r="AG139">
            <v>5976537</v>
          </cell>
          <cell r="AH139" t="str">
            <v>N/A</v>
          </cell>
          <cell r="AI139" t="str">
            <v>1. Realizar la revisión, mantenimiento y recarga de treinta y cuatro (34) extintores según agentes y capacidades relacionadas en las especificaciones técnicas del presente contrato. 2. Durante el período en que los extintores se encuentren fuera de las instalaciones de Canal Capital para la revisión, recarga y mantenimiento, el contratista deberá poner a disposición de Canal Capital, extintores que suplan la necesidad de los extintores retirados, de iguales o similares características, en perfecto funcionamiento y debidamente instalados. 3. Entregar a Canal Capital los extintores objeto de revisión, recarga y mantenimiento dentro los diez (10) días hábiles siguientes a su retiro. 4. Cubrir los costos de transporte, instalación, señalización y repuestos necesarios para los
mantenimientos de cada extintor. Por lo anterior, Canal Capital no reconocerá pagos adicionales
al valor del contrato, por ningún concepto.
5. Retirar de las instalaciones los extintores que se encuentren fuera de uso y entregar un certificado
de la recolección y correspondiente disposición final.
6. Entregar la ficha técnica del servicio revisión, mantenimiento y recarga de extintores, que incluya
peso de entrada (antes de la recarga) y peso de salida (posterior a la recarga).
7. Retirar los equipos para trabajo en alturas, de propiedad de Canal Capital y que serán objeto de
inspección, dentro de dos (2) días hábiles siguientes a la solicitud del Supervisor del contrato.
8. Realizar inspección de los equipos para trabajo en alturas de acuerdo a las cantidades y tipo de
equipos de trabajo en alturas definidos en las especificaciones técnicas del presente contrato y a
lo establecido en la resolución 4272 de 2021 en especial el artículo 61 literal G. expedida por el
Ministerio de Trabajo.
9. Entregar la matriz de inspección de equipos para trabajo en alturas, de acuerdo a la relación
mencionada en el estudio previo del contrato.
10. Entregar copia del curso de coordinador de trabajo en alturas que certifique a la persona
encargada de realizar la inspección como persona competente para la ejecución de esta actividad
de acuerdo lo establecido en la Resolución 4272 de 2021 expedida por el Ministerio De Trabajo.
11. Entregar a Canal Capital los equipos para trabajo en alturas objeto de inspección dentro los cinco
(5) días hábiles siguientes a su retiro.
12. Entregar al supervisor del contrato de la entidad la ficha técnica del servicio de fumigación y
soporte técnico del profesional avalado por la secretaría de salud encargado de liderar las
actividades de fumigación y control de plagas.
13. Realizar fumigaciones en las instalaciones del Canal por sistema de aspersión aplicación por
método selectivo con aspersora control de vectores (artrópodos, rastreros, voladores) aplicación
de geles para control de artrópodos control de roedores con cebos parafinados servicio de
fumigación y manejo integral en las áreas definidas, en las instalaciones de la Av. dorado No. 66
- 63 Piso 5 y en la casa ubicada en la carrera 11A 69 - 43, de acuerdo a las solicitudes del
supervisor del contrato.
14. Retirar de las instalaciones del Canal todos los residuos generados del desarrollo de la actividad
de fumigación y control de plagas, así como garantizar su correcta disposición final.
15. Suministrar en las instalaciones del canal, previa coordinación con el supervisor del contrato, los
botiquines para vehículos en lona roja de acuerdo a las especificaciones e insumos definidos por
Canal Capital, y de acuerdo a las solicitudes realizadas.
16. Suministrar en las instalaciones del canal, previa coordinación con el supervisor del contrato, la
dotación de botiquines tipo A de acuerdo a las especificaciones e insumos definidos por Canal
Capital, y de acuerdo a las solicitudes realizadas.
17. Suministrar en las instalaciones del canal, previa coordinación con el supervisor del contrato, los
Chalecos para brigadista de acuerdo a las especificaciones e insumos definidos por Canal Capital.
18. Suministrar en las instalaciones del canal, previa coordinación con el supervisor del contrato, las
linternas de dínamo de acuerdo a las especificaciones e insumos definidos por Canal Capital.
19. Suministrar en las instalaciones del canal, previa coordinación con el supervisor del contrato, los megáfonos de acuerdo a las especificaciones e insumos definidos por Canal Capital.Megáfono 20. Suministrar en las instalaciones del canal, previa coordinación con el supervisor del contrato, las
paletas de señalización (Punto de encuentro)Paletas de 30 cm, elaboradas en polietileno de alta
densidad, con base cónica y reflectivo.
21. Suministrar en las instalaciones del canal, previa coordinación con el supervisor del contrato, los
extintores de CO2 de 7 libras requeridos de acuerdo a las especificaciones e insumos definidos
por Canal Capital.
22. Realizar las demás actividades que resulten necesarias y esenciales para el cumplimiento del
objeto contractual.</v>
          </cell>
          <cell r="AJ139" t="str">
            <v>DIRECTA</v>
          </cell>
          <cell r="AK139" t="str">
            <v xml:space="preserve">NO REQUIERE </v>
          </cell>
          <cell r="AL139" t="str">
            <v>NO</v>
          </cell>
          <cell r="AM139" t="str">
            <v>SECRETARIA GENERAL</v>
          </cell>
          <cell r="AN139" t="str">
            <v>NATHALY ACOSTA DIAZ</v>
          </cell>
          <cell r="AO139" t="str">
            <v xml:space="preserve">667 / </v>
          </cell>
          <cell r="AP139" t="str">
            <v xml:space="preserve">42120201003 / </v>
          </cell>
          <cell r="AQ139" t="str">
            <v xml:space="preserve">Otros bienes transportables (excepto productos metálicos, maquinaria y equipo) / </v>
          </cell>
          <cell r="AR139" t="str">
            <v xml:space="preserve">702 / </v>
          </cell>
          <cell r="AS139">
            <v>667</v>
          </cell>
          <cell r="AT139">
            <v>42120201003</v>
          </cell>
          <cell r="AU139" t="str">
            <v>Otros bienes transportables (excepto productos metálicos, maquinaria y equipo)</v>
          </cell>
          <cell r="AV139" t="str">
            <v xml:space="preserve"> </v>
          </cell>
          <cell r="AW139">
            <v>702</v>
          </cell>
          <cell r="AX139">
            <v>45358</v>
          </cell>
          <cell r="AY139">
            <v>5976537</v>
          </cell>
          <cell r="BB139" t="e">
            <v>#N/A</v>
          </cell>
          <cell r="BC139" t="str">
            <v xml:space="preserve"> </v>
          </cell>
          <cell r="CX139">
            <v>45455</v>
          </cell>
          <cell r="CY139">
            <v>5976537</v>
          </cell>
        </row>
        <row r="140">
          <cell r="A140" t="str">
            <v>0138-2024</v>
          </cell>
          <cell r="B140" t="str">
            <v>17 17. Contrato de Prestación de Servicios</v>
          </cell>
          <cell r="C140" t="str">
            <v>CC</v>
          </cell>
          <cell r="D140">
            <v>1019003534</v>
          </cell>
          <cell r="F140">
            <v>5</v>
          </cell>
          <cell r="G140">
            <v>6</v>
          </cell>
          <cell r="H140" t="str">
            <v>DAVID CAMILO VARGAS MEJIA</v>
          </cell>
          <cell r="I140" t="str">
            <v>KR 15 48 21</v>
          </cell>
          <cell r="J140" t="str">
            <v>davidcvargas.mejia@gmail.com</v>
          </cell>
          <cell r="M140" t="str">
            <v>CO1.PCCNTR.6059039</v>
          </cell>
          <cell r="N140" t="str">
            <v>CPT-148-2024</v>
          </cell>
          <cell r="O140" t="str">
            <v>https://community.secop.gov.co/Public/Tendering/OpportunityDetail/Index?noticeUID=CO1.NTC.5792190&amp;isFromPublicArea=True&amp;isModal=False</v>
          </cell>
          <cell r="P140" t="str">
            <v>PROFESIONAL</v>
          </cell>
          <cell r="Q140" t="str">
            <v>UNIVERSITARIO</v>
          </cell>
          <cell r="R140" t="str">
            <v>MASCULINO</v>
          </cell>
          <cell r="T140" t="str">
            <v>CONTRATO DE PRESTACION DE SERVICIOS</v>
          </cell>
          <cell r="U140">
            <v>45357</v>
          </cell>
          <cell r="V140">
            <v>45358</v>
          </cell>
          <cell r="W140">
            <v>45479</v>
          </cell>
          <cell r="X140" t="str">
            <v>JERSON JUSSEF PARRA RAMÍREZ</v>
          </cell>
          <cell r="Y140" t="str">
            <v>DIRECTOR OPERATIVO</v>
          </cell>
          <cell r="Z140">
            <v>80022590</v>
          </cell>
          <cell r="AA140">
            <v>1</v>
          </cell>
          <cell r="AB140">
            <v>1</v>
          </cell>
          <cell r="AC140" t="str">
            <v>DO-188 Proveer, de manera autónoma e independiente, los servicios profesionales requeridos para asesorar la organización y estructuración de la línea editorial y estratégica de diseño, así como asesorar la concepción de los modelos desarrollo, producción y circulación de contenidos de los proyectos audiovisuales definidos por la Gerencia General.</v>
          </cell>
          <cell r="AD140">
            <v>0</v>
          </cell>
          <cell r="AE140">
            <v>4</v>
          </cell>
          <cell r="AF140">
            <v>120</v>
          </cell>
          <cell r="AG140">
            <v>66000000</v>
          </cell>
          <cell r="AH140">
            <v>16500000</v>
          </cell>
          <cell r="AI140" t="str">
            <v>1. Asesorar a la entidad en el diseño de la línea editorial y de producción de los proyectos audiovisuales definidos por la Gerencia General. 2. Asesorar a la entidad en el diseño e implementación de la estrategia estética y narrativa de las transmisiones culturales, deportivas, institucionales y demás en las que Capital participe. 3. Participar en el diseño y la estructura de programación, emisión y circulación en diferentes plataformas, de contenidos de los proyectos audiovisuales definidos por la Gerencia General y la Dirección Operativa. 4. Hacer seguimiento a la ejecución de recursos necesarios para la realización de los diferentes productos previstos en el marco de los proyectos audiovisuales definidos por la Gerencia General. 5. Proponer, revisar y ajustar si es preciso, la evolución de los enfoques editoriales y audiovisuales de los proyectos audiovisuales de Capital, así como la creación de nuevos enfoques, productos y proyectos audiovisuales. 6. Proponer metodologías de convocatoria y evaluación para la producción, coproducción de contenidos para Capital en sus distintas plataformas, cuando así se requiera. 7. Asesorar a la entidad en la definición de los servicios y recursos requeridos para la correcta ejecución de los proyectos audiovisuales definidos por la supervisión del contrato. 8. Apoyar la supervisión de proyectos y estrategias necesarios para la correcta ejecución del objeto contractual. 9. Apoyar la supervisión de los contratos de prestación de servicios de la Dirección Operativa. 10. Acompañar el seguimiento de la ejecución de los recursos destinados a los planes de inversión aprobados por FUTIC u otros entes. 11. Asistir a las reuniones que sean necesarias para la prestación del servicio, en virtud y aplicación del principio de coordinación. 12. Realizar los informes necesarios y relacionados con su prestación de servicios. 13. Realizar las demás actividades que resulten necesarias y esenciales para el cumplimiento del objeto contractual.</v>
          </cell>
          <cell r="AJ140" t="str">
            <v>DIRECTA</v>
          </cell>
          <cell r="AK140" t="str">
            <v xml:space="preserve">NO REQUIERE </v>
          </cell>
          <cell r="AL140" t="str">
            <v>NO</v>
          </cell>
          <cell r="AM140" t="str">
            <v>DIRECTOR OPERATIVO</v>
          </cell>
          <cell r="AN140" t="str">
            <v>LEIDY JULIETH CARRANZA SUAREZ</v>
          </cell>
          <cell r="AO140" t="str">
            <v xml:space="preserve">718 / </v>
          </cell>
          <cell r="AP140" t="str">
            <v xml:space="preserve">42450209 / </v>
          </cell>
          <cell r="AQ140" t="str">
            <v xml:space="preserve">Servicios para la comunidad, sociales y personales / </v>
          </cell>
          <cell r="AR140" t="str">
            <v xml:space="preserve">700 / </v>
          </cell>
          <cell r="AS140">
            <v>718</v>
          </cell>
          <cell r="AT140">
            <v>42450209</v>
          </cell>
          <cell r="AU140" t="str">
            <v>Servicios para la comunidad, sociales y personales</v>
          </cell>
          <cell r="AV140" t="str">
            <v xml:space="preserve"> </v>
          </cell>
          <cell r="AW140">
            <v>700</v>
          </cell>
          <cell r="AX140">
            <v>45358</v>
          </cell>
          <cell r="AY140">
            <v>66000000</v>
          </cell>
          <cell r="BB140" t="e">
            <v>#N/A</v>
          </cell>
          <cell r="BC140" t="str">
            <v xml:space="preserve"> </v>
          </cell>
          <cell r="CX140">
            <v>45479</v>
          </cell>
          <cell r="CY140">
            <v>66000000</v>
          </cell>
        </row>
        <row r="141">
          <cell r="A141" t="str">
            <v>0139-2024</v>
          </cell>
          <cell r="B141" t="str">
            <v>17 17. Contrato de Prestación de Servicios</v>
          </cell>
          <cell r="C141" t="str">
            <v>CC</v>
          </cell>
          <cell r="D141">
            <v>52916322</v>
          </cell>
          <cell r="F141">
            <v>8</v>
          </cell>
          <cell r="G141">
            <v>3</v>
          </cell>
          <cell r="H141" t="str">
            <v>KATHERINE PAOLA CABRERA CANCHANO</v>
          </cell>
          <cell r="I141" t="str">
            <v>KR 102 70 76 CA 154</v>
          </cell>
          <cell r="J141" t="str">
            <v>kathecab@hotmail.com</v>
          </cell>
          <cell r="M141" t="str">
            <v>CO1.PCCNTR.6062149</v>
          </cell>
          <cell r="N141" t="str">
            <v>CPT-149-2024</v>
          </cell>
          <cell r="O141" t="str">
            <v>https://community.secop.gov.co/Public/Tendering/OpportunityDetail/Index?noticeUID=CO1.NTC.5796066&amp;isFromPublicArea=True&amp;isModal=False</v>
          </cell>
          <cell r="P141" t="str">
            <v>PROFESIONAL</v>
          </cell>
          <cell r="Q141" t="str">
            <v>UNIVERSITARIO</v>
          </cell>
          <cell r="R141" t="str">
            <v>FEMENINO</v>
          </cell>
          <cell r="T141" t="str">
            <v>CONTRATO DE PRESTACION DE SERVICIOS</v>
          </cell>
          <cell r="U141">
            <v>45358</v>
          </cell>
          <cell r="V141">
            <v>45359</v>
          </cell>
          <cell r="W141">
            <v>45480</v>
          </cell>
          <cell r="X141" t="str">
            <v>JORGE ENRIQUE ANGARITA LOPEZ</v>
          </cell>
          <cell r="Y141" t="str">
            <v>SUBDIRECTOR FINANCIERO</v>
          </cell>
          <cell r="Z141">
            <v>80093324</v>
          </cell>
          <cell r="AA141">
            <v>0</v>
          </cell>
          <cell r="AB141">
            <v>0</v>
          </cell>
          <cell r="AC141" t="str">
            <v>SF-14 Proveer, de manera autónoma e independiente, los servicios requeridos</v>
          </cell>
          <cell r="AD141">
            <v>0</v>
          </cell>
          <cell r="AE141">
            <v>4</v>
          </cell>
          <cell r="AF141">
            <v>120</v>
          </cell>
          <cell r="AG141">
            <v>26957472</v>
          </cell>
          <cell r="AH141">
            <v>6739368</v>
          </cell>
          <cell r="AI141" t="str">
            <v>1. Apoyar en materia contable a la Subdirección Financiera de Canal Capital. 2. Apoyar al profesional de contabilidad en los cierres mensuales. 3. Elaborar la liquidación, para la revisión de las cuentas por pagar en el aplicativo ORDPAGO, teniendo en cuenta la normatividad tributaria Nacional y Distrital vigente, para los descuentos por concepto de retenciones aplicables. 4. Realizar mensualmente el análisis y depuración de las diferentes cuentas de los estados financieros bajo el marco normativo NICSP, realizando los ajustes y reclasificaciones si hubiera lugar a ello. 5. Apoyar en el registro de información necesaria para la elaboración de las declaraciones tributarias. 6. Apoyar mensualmente la elaboración de los Estados Financieros bajo el marco normativo de las NICSP para su publicación, de acuerdo con la normatividad vigente. Estado de situación financiera, estado de resultado integral, estado de Cambios en el Patrimonio, estado de Flujos de Efectivo, Notas a los estados Financieros contables básicos y sus revelaciones, Informes específicos solicitados, reportes contables, entre otros. 7. Apoyar en la elaboración de los reportes de medios magnéticos Distritales y Nacionales. 8. Realizar el análisis y las conciliaciones mensuales de la información suministrada de manera electrónica o física por cada una de las dependencias de la entidad, contra reportes y documentos de trabajo que detallan y consolidan la información contable. 9. Registrar los hechos económicos en la herramienta ofimática dispuesta por la entidad, con base en los soportes documentales y notas previamente elaboradas. 10. Realizar las gestiones respecto de la conciliación de operaciones recíprocas con las Entidades del Distrito y Nacionales. 11. Realizar la conciliación mensual de la ejecución de los recursos transferidos por las entidades del orden Nacional y Distrital con lo ejecutado presupuestalmente, o según requerimiento. 12. Apoyar al Profesional de Contabilidad en los requerimientos de información recibidos de los entes de control externos e internos en materia contable. 13. Apoyar en el archivo de la documentación generada en el área contable, cumpliendo con las especificaciones establecidas en las Tablas de Retención Documental – TRD y las normas de archivo. 14. Apoyar en la elaboración de informes concernientes a reportes del área contable y financiera a los entes internos y externos que lo requieran. 15. Revisar el cumplimiento de los requisitos previos a los pagos de las cuentas y/o facturas para pago, de acuerdo a lo estipulado en los contratos. 16. Apoyar las actualizaciones de los procedimientos, instructivos, manuales y políticas a cargo de la Subdirección Financiera. 17. Apoyar en los procesos y procedimientos
de las áreas de Presupuesto, tesorería, facturación y cartera. 18. Realizar las conciliaciones bancarias.
19. Realizar las demás actividades que resulten necesarias y esenciales para el cumplimiento del objeto
contractual.</v>
          </cell>
          <cell r="AJ141" t="str">
            <v>DIRECTA</v>
          </cell>
          <cell r="AK141" t="str">
            <v xml:space="preserve">NO REQUIERE </v>
          </cell>
          <cell r="AL141" t="str">
            <v>NO</v>
          </cell>
          <cell r="AM141" t="str">
            <v>SECRETARIA GENERAL</v>
          </cell>
          <cell r="AN141" t="str">
            <v>JAVIER ROLANDO DELGADO FLORES</v>
          </cell>
          <cell r="AO141" t="str">
            <v xml:space="preserve">717 / </v>
          </cell>
          <cell r="AP141" t="str">
            <v xml:space="preserve">42120202008 / </v>
          </cell>
          <cell r="AQ141" t="str">
            <v xml:space="preserve">Servicios prestados a las empresas
y servicios de producción / </v>
          </cell>
          <cell r="AR141" t="str">
            <v xml:space="preserve">703 / </v>
          </cell>
          <cell r="AS141">
            <v>717</v>
          </cell>
          <cell r="AT141">
            <v>42120202008</v>
          </cell>
          <cell r="AU141" t="str">
            <v>Servicios prestados a las empresas
y servicios de producción</v>
          </cell>
          <cell r="AV141" t="str">
            <v xml:space="preserve"> </v>
          </cell>
          <cell r="AW141">
            <v>703</v>
          </cell>
          <cell r="AX141">
            <v>45358</v>
          </cell>
          <cell r="AY141">
            <v>26957472</v>
          </cell>
          <cell r="BB141" t="e">
            <v>#N/A</v>
          </cell>
          <cell r="BC141" t="str">
            <v xml:space="preserve"> </v>
          </cell>
          <cell r="CX141">
            <v>45480</v>
          </cell>
          <cell r="CY141">
            <v>26957472</v>
          </cell>
        </row>
        <row r="142">
          <cell r="A142" t="str">
            <v>0140-2024</v>
          </cell>
          <cell r="B142" t="str">
            <v>17 17. Contrato de Prestación de Servicios</v>
          </cell>
          <cell r="C142" t="str">
            <v>CC</v>
          </cell>
          <cell r="D142">
            <v>1026299312</v>
          </cell>
          <cell r="F142">
            <v>2</v>
          </cell>
          <cell r="G142">
            <v>9</v>
          </cell>
          <cell r="H142" t="str">
            <v>LAURA NATALÍ CANO MURILLO</v>
          </cell>
          <cell r="I142" t="str">
            <v>KR 2 A 32 11</v>
          </cell>
          <cell r="J142" t="str">
            <v>lauran.canom@utadeo.edu.co</v>
          </cell>
          <cell r="M142" t="str">
            <v>CO1.PCCNTR.6078769</v>
          </cell>
          <cell r="N142" t="str">
            <v>CPT-150-2024</v>
          </cell>
          <cell r="O142" t="str">
            <v>https://community.secop.gov.co/Public/Tendering/OpportunityDetail/Index?noticeUID=CO1.NTC.5815970&amp;isFromPublicArea=True&amp;isModal=False</v>
          </cell>
          <cell r="P142" t="str">
            <v>PROFESIONAL</v>
          </cell>
          <cell r="Q142" t="str">
            <v>UNIVERSITARIO</v>
          </cell>
          <cell r="R142" t="str">
            <v>FEMENINO</v>
          </cell>
          <cell r="T142" t="str">
            <v>CONTRATO DE PRESTACION DE SERVICIOS</v>
          </cell>
          <cell r="U142">
            <v>45362</v>
          </cell>
          <cell r="V142">
            <v>45364</v>
          </cell>
          <cell r="W142">
            <v>45545</v>
          </cell>
          <cell r="X142" t="str">
            <v>LUIS CARLOS URRUTIA PARRA</v>
          </cell>
          <cell r="Y142" t="str">
            <v>PROFESIONAL ESPECIALIZADO GRADO 03 DE PROGRAMACIÓN</v>
          </cell>
          <cell r="Z142">
            <v>79555310</v>
          </cell>
          <cell r="AA142">
            <v>8</v>
          </cell>
          <cell r="AB142">
            <v>3</v>
          </cell>
          <cell r="AC142" t="str">
            <v>DO-186-187 Proveer, de manera autónoma e independiente, los servicios requeridos para desarrollar las actividades de investigación y escritura de los contenidos web y el manejo de las redes sociales de eureka y la franja infantil de Capital en todas sus plataformas, incluyendo los proyectos del Plan de inversión 2024 del Fondo Único de Tecnologías de la Información y las Comunicaciones (FUTIC).</v>
          </cell>
          <cell r="AD142">
            <v>29</v>
          </cell>
          <cell r="AE142">
            <v>5</v>
          </cell>
          <cell r="AF142">
            <v>179</v>
          </cell>
          <cell r="AG142">
            <v>28960828</v>
          </cell>
          <cell r="AH142">
            <v>4853772</v>
          </cell>
          <cell r="AI142" t="str">
            <v>1. Elaborar los contenidos editoriales para las plataformas digitales del canal teniendo en cuenta los lineamientos conceptuales, narrativos y estéticos establecidos, con enfoque diverso e incluyente y según las características de la audiencia objetivo. 2. Elaborar y socializar con el equipo las parrillas de publicación de las redes sociales y plataformas digitales de acuerdo con la estrategia planteada. 3. Realizar el manejo editorial de las piezas digitales del canal (redes sociales, componentes del micrositio, memes, infografías, carruseles, tutoriales, artículos web, etc.). 4. Proponer, diseñar e innovar en la creación de piezas y formatos digitales que complementen las estrategias de participación, promoción, convergente online en territorio, circulación digital de acuerdo con los criterios editoriales de eureka y Capital, y acordar con el equipo digital los insumos gráficos y audiovisuales necesarios para las publicaciones planeadas. 5. Apoyar la administración y organización de las redes sociales del proyecto teniendo en cuenta los protocolos de uso que tienen eureka y Capital para tal fin. 6. Realizar y entregar la información necesaria para los informes con las métricas de las redes sociales a cargo. 7. Impulsar las actividades de participación con las audiencias y con la Generación eureka a través de publicaciones y contenidos en las redes sociales y los canales destinados para tal fin. 8. Realizar informes con los resultados de las actividades digitales llevadas a cabo de acuerdo con la estrategia. 9. Implementar acciones y estrategias de sinergia entre las áreas digitales de Capital y posibles aliados externos, para la publicación y circulación de los contenidos. 10. Apoyar la curaduría de los contenidos aportados por los usuarios en las actividades de participación y asegurar el cumplimiento de los requisitos para el uso de material, de acuerdo con los protocolos respectivos. 11. Proyectar el mapa de distribución mensual de los contenidos de acuerdo con las estrategias y actividades planteadas. 12. Realizar los informes necesarios relacionados con la prestación de servicios. 13. Asistir a las reuniones a las que sea citado con el fin de propender por la correcta ejecución del contrato. 14. Realizar las demás actividades que resulten necesarias y esenciales para el cumplimiento del objeto contractual.</v>
          </cell>
          <cell r="AJ142" t="str">
            <v>DIRECTA</v>
          </cell>
          <cell r="AK142" t="str">
            <v xml:space="preserve">NO REQUIERE </v>
          </cell>
          <cell r="AL142" t="str">
            <v>NO</v>
          </cell>
          <cell r="AM142" t="str">
            <v>DIRECTOR OPERATIVO</v>
          </cell>
          <cell r="AN142" t="str">
            <v>LEIDY JULIETH CARRANZA SUAREZ</v>
          </cell>
          <cell r="AO142" t="str">
            <v>721 / 720</v>
          </cell>
          <cell r="AP142" t="str">
            <v>423011605560000007505 / 42450209</v>
          </cell>
          <cell r="AQ142" t="str">
            <v>7505 - Fortalecimiento de la creación y cocreación de contenidos multiplataforma en ciudadanía, cultura y educación / Servicios para la comunidad, sociales y personales</v>
          </cell>
          <cell r="AR142" t="str">
            <v>704 / 705</v>
          </cell>
          <cell r="AS142">
            <v>721</v>
          </cell>
          <cell r="AT142" t="str">
            <v>423011605560000007505</v>
          </cell>
          <cell r="AU142" t="str">
            <v>7505 - Fortalecimiento de la creación y cocreación de contenidos multiplataforma en ciudadanía, cultura y educación</v>
          </cell>
          <cell r="AV142" t="str">
            <v>7505 FUTIC</v>
          </cell>
          <cell r="AW142">
            <v>704</v>
          </cell>
          <cell r="AX142">
            <v>45363</v>
          </cell>
          <cell r="AY142">
            <v>26210361</v>
          </cell>
          <cell r="AZ142">
            <v>720</v>
          </cell>
          <cell r="BA142">
            <v>42450209</v>
          </cell>
          <cell r="BB142" t="str">
            <v>Servicios para la comunidad, sociales y personales</v>
          </cell>
          <cell r="BC142" t="str">
            <v xml:space="preserve"> </v>
          </cell>
          <cell r="BD142">
            <v>705</v>
          </cell>
          <cell r="BE142">
            <v>45363</v>
          </cell>
          <cell r="BF142">
            <v>2750467</v>
          </cell>
          <cell r="CX142">
            <v>45545</v>
          </cell>
          <cell r="CY142">
            <v>28960828</v>
          </cell>
        </row>
        <row r="143">
          <cell r="A143" t="str">
            <v>0141-2024</v>
          </cell>
          <cell r="B143" t="e">
            <v>#N/A</v>
          </cell>
          <cell r="C143" t="str">
            <v>ANULADO</v>
          </cell>
          <cell r="D143" t="str">
            <v>ANULADO</v>
          </cell>
          <cell r="E143" t="str">
            <v>ANULADO</v>
          </cell>
          <cell r="F143" t="str">
            <v>ANULADO</v>
          </cell>
          <cell r="G143" t="str">
            <v>ANULADO</v>
          </cell>
          <cell r="H143" t="str">
            <v>ANULADO</v>
          </cell>
          <cell r="I143" t="str">
            <v>ANULADO</v>
          </cell>
          <cell r="J143" t="str">
            <v>ANULADO</v>
          </cell>
          <cell r="K143" t="str">
            <v>ANULADO</v>
          </cell>
          <cell r="L143" t="str">
            <v>ANULADO</v>
          </cell>
          <cell r="M143" t="str">
            <v>ANULADO</v>
          </cell>
          <cell r="N143" t="str">
            <v>ANULADO</v>
          </cell>
          <cell r="O143" t="str">
            <v>ANULADO</v>
          </cell>
          <cell r="P143" t="str">
            <v>ANULADO</v>
          </cell>
          <cell r="Q143" t="str">
            <v>ANULADO</v>
          </cell>
          <cell r="R143" t="str">
            <v>ANULADO</v>
          </cell>
          <cell r="S143" t="str">
            <v>ANULADO</v>
          </cell>
          <cell r="T143" t="str">
            <v>ANULADO</v>
          </cell>
          <cell r="U143" t="str">
            <v>ANULADO</v>
          </cell>
          <cell r="V143" t="str">
            <v>ANULADO</v>
          </cell>
          <cell r="W143" t="str">
            <v>ANULADO</v>
          </cell>
          <cell r="X143" t="str">
            <v>ANULADO</v>
          </cell>
          <cell r="Y143" t="str">
            <v>ANULADO</v>
          </cell>
          <cell r="Z143" t="str">
            <v>ANULADO</v>
          </cell>
          <cell r="AA143" t="str">
            <v>ANULADO</v>
          </cell>
          <cell r="AB143" t="str">
            <v>ANULADO</v>
          </cell>
          <cell r="AC143" t="str">
            <v>ANULADO</v>
          </cell>
          <cell r="AD143" t="str">
            <v>ANULADO</v>
          </cell>
          <cell r="AE143" t="str">
            <v>ANULADO</v>
          </cell>
          <cell r="AF143" t="str">
            <v>ANULADO</v>
          </cell>
          <cell r="AG143" t="str">
            <v>ANULADO</v>
          </cell>
          <cell r="AH143" t="str">
            <v>ANULADO</v>
          </cell>
          <cell r="AI143" t="str">
            <v>ANULADO</v>
          </cell>
          <cell r="AJ143" t="str">
            <v>ANULADO</v>
          </cell>
          <cell r="AK143" t="str">
            <v>ANULADO</v>
          </cell>
          <cell r="AL143" t="str">
            <v>ANULADO</v>
          </cell>
          <cell r="AM143" t="str">
            <v>ANULADO</v>
          </cell>
          <cell r="AN143" t="str">
            <v>ANULADO</v>
          </cell>
          <cell r="AO143" t="str">
            <v>ANULADO</v>
          </cell>
          <cell r="AP143" t="str">
            <v>ANULADO</v>
          </cell>
          <cell r="AQ143" t="str">
            <v>ANULADO</v>
          </cell>
          <cell r="AR143" t="str">
            <v>ANULADO</v>
          </cell>
          <cell r="AS143" t="str">
            <v>ANULADO</v>
          </cell>
          <cell r="AT143" t="str">
            <v>ANULADO</v>
          </cell>
          <cell r="AU143" t="str">
            <v>ANULADO</v>
          </cell>
          <cell r="AV143" t="str">
            <v>ANULADO</v>
          </cell>
          <cell r="AW143" t="str">
            <v>ANULADO</v>
          </cell>
          <cell r="AX143" t="str">
            <v>ANULADO</v>
          </cell>
          <cell r="AY143" t="str">
            <v>ANULADO</v>
          </cell>
          <cell r="AZ143" t="str">
            <v>ANULADO</v>
          </cell>
          <cell r="BA143" t="str">
            <v>ANULADO</v>
          </cell>
          <cell r="BB143" t="str">
            <v>ANULADO</v>
          </cell>
          <cell r="BC143" t="str">
            <v>ANULADO</v>
          </cell>
          <cell r="BD143" t="str">
            <v>ANULADO</v>
          </cell>
          <cell r="BE143" t="str">
            <v>ANULADO</v>
          </cell>
          <cell r="BF143" t="str">
            <v>ANULADO</v>
          </cell>
          <cell r="BG143" t="str">
            <v>ANULADO</v>
          </cell>
          <cell r="BH143" t="str">
            <v>ANULADO</v>
          </cell>
          <cell r="BI143" t="str">
            <v>ANULADO</v>
          </cell>
          <cell r="BJ143" t="str">
            <v>ANULADO</v>
          </cell>
          <cell r="BK143" t="str">
            <v>ANULADO</v>
          </cell>
          <cell r="BL143" t="str">
            <v>ANULADO</v>
          </cell>
          <cell r="BM143" t="str">
            <v>ANULADO</v>
          </cell>
          <cell r="BN143" t="str">
            <v>ANULADO</v>
          </cell>
          <cell r="BO143" t="str">
            <v>ANULADO</v>
          </cell>
          <cell r="BP143" t="str">
            <v>ANULADO</v>
          </cell>
          <cell r="BQ143" t="str">
            <v>ANULADO</v>
          </cell>
          <cell r="BR143" t="str">
            <v>ANULADO</v>
          </cell>
          <cell r="BS143" t="str">
            <v>ANULADO</v>
          </cell>
          <cell r="BT143" t="str">
            <v>ANULADO</v>
          </cell>
          <cell r="BU143" t="str">
            <v>ANULADO</v>
          </cell>
          <cell r="BV143" t="str">
            <v>ANULADO</v>
          </cell>
          <cell r="BW143" t="str">
            <v>ANULADO</v>
          </cell>
          <cell r="BX143" t="str">
            <v>ANULADO</v>
          </cell>
          <cell r="BY143" t="str">
            <v>ANULADO</v>
          </cell>
          <cell r="BZ143" t="str">
            <v>ANULADO</v>
          </cell>
          <cell r="CA143" t="str">
            <v>ANULADO</v>
          </cell>
          <cell r="CB143" t="str">
            <v>ANULADO</v>
          </cell>
          <cell r="CC143" t="str">
            <v>ANULADO</v>
          </cell>
          <cell r="CD143" t="str">
            <v>ANULADO</v>
          </cell>
          <cell r="CE143" t="str">
            <v>ANULADO</v>
          </cell>
          <cell r="CF143" t="str">
            <v>ANULADO</v>
          </cell>
          <cell r="CG143" t="str">
            <v>ANULADO</v>
          </cell>
          <cell r="CH143" t="str">
            <v>ANULADO</v>
          </cell>
          <cell r="CI143" t="str">
            <v>ANULADO</v>
          </cell>
          <cell r="CJ143" t="str">
            <v>ANULADO</v>
          </cell>
          <cell r="CK143" t="str">
            <v>ANULADO</v>
          </cell>
          <cell r="CL143" t="str">
            <v>ANULADO</v>
          </cell>
          <cell r="CM143" t="str">
            <v>ANULADO</v>
          </cell>
          <cell r="CS143" t="str">
            <v>ANULADO</v>
          </cell>
          <cell r="CT143" t="str">
            <v>ANULADO</v>
          </cell>
          <cell r="CU143" t="str">
            <v>ANULADO</v>
          </cell>
          <cell r="CV143" t="str">
            <v>ANULADO</v>
          </cell>
          <cell r="CW143" t="str">
            <v>ANULADO</v>
          </cell>
          <cell r="CX143" t="str">
            <v>ANULADO</v>
          </cell>
        </row>
        <row r="144">
          <cell r="A144" t="str">
            <v>0142-2024</v>
          </cell>
          <cell r="B144" t="str">
            <v>17 17. Contrato de Prestación de Servicios</v>
          </cell>
          <cell r="C144" t="str">
            <v>CC</v>
          </cell>
          <cell r="D144">
            <v>51647967</v>
          </cell>
          <cell r="F144">
            <v>1</v>
          </cell>
          <cell r="G144">
            <v>1</v>
          </cell>
          <cell r="H144" t="str">
            <v>LUZ ELIZABETH BASALLO ESPEJO</v>
          </cell>
          <cell r="I144" t="str">
            <v>CALLE 66B NO. 56B- 19</v>
          </cell>
          <cell r="J144" t="str">
            <v>lizbasallo@gmail.com</v>
          </cell>
          <cell r="M144" t="str">
            <v>CO1.PCCNTR.6080203</v>
          </cell>
          <cell r="N144" t="str">
            <v>CPT-152-2024</v>
          </cell>
          <cell r="O144" t="str">
            <v>https://community.secop.gov.co/Public/Tendering/OpportunityDetail/Index?noticeUID=CO1.NTC.5817401&amp;isFromPublicArea=True&amp;isModal=False</v>
          </cell>
          <cell r="P144" t="str">
            <v>PROFESIONAL</v>
          </cell>
          <cell r="Q144" t="str">
            <v>UNIVERSITARIO</v>
          </cell>
          <cell r="R144" t="str">
            <v>FEMENINO</v>
          </cell>
          <cell r="T144" t="str">
            <v>CONTRATO DE PRESTACION DE SERVICIOS</v>
          </cell>
          <cell r="U144">
            <v>45364</v>
          </cell>
          <cell r="V144">
            <v>45364</v>
          </cell>
          <cell r="W144">
            <v>45547</v>
          </cell>
          <cell r="X144" t="str">
            <v>JERSON JUSSEF PARRA RAMÍREZ</v>
          </cell>
          <cell r="Y144" t="str">
            <v>DIRECTOR OPERATIVO</v>
          </cell>
          <cell r="Z144">
            <v>80022590</v>
          </cell>
          <cell r="AA144">
            <v>1</v>
          </cell>
          <cell r="AB144">
            <v>1</v>
          </cell>
          <cell r="AC144" t="str">
            <v>DO-202 Proveer, de manera autónoma e independiente, los servicios jurídicos profesionales requeridos para asesorar a la Dirección Operativa en los asuntos contractuales y legales de la dependencia.</v>
          </cell>
          <cell r="AD144">
            <v>0</v>
          </cell>
          <cell r="AE144">
            <v>6</v>
          </cell>
          <cell r="AF144">
            <v>180</v>
          </cell>
          <cell r="AG144">
            <v>50887860</v>
          </cell>
          <cell r="AH144">
            <v>10619448</v>
          </cell>
          <cell r="AI144" t="str">
            <v>1. Prestar asesoría y apoyo jurídico a la Dirección Operativa en la revisión desde el punto de vista legal y normativo de procesos de contratación en cada una de sus etapas, precontractual, contractual y postcontractual realizando revisión de estudios previos, estudios de mercado, evaluaciones, condiciones contractuales y demás, acorde con las recomendaciones del Comité́ de Contratación, las políticas de la entidad establecidas en el Manual de Contratación y demás procedimientos del área jurídica relacionados con la contratación del Canal. 2. Realizar la revisión y validación de los documentos y soportes de los procesos contractuales de la Dirección Operativa, en la plataforma SECOP II y en la carpeta DRIVE correspondiente. 3. Realizar la revisión legal de informes de supervisión de contratos y actas de liquidación que le sean asignados por el Director Operativo. 4. Apoyar y asesorar a la Dirección Operativa en la revisión de actos administrativos, peticiones, requerimientos internos y externos, y de aquellos asuntos jurídicos asignados por dicha dependencia, así como emitir conceptos en materia de contratación pública conforme al régimen del Canal cuando se le requiera. 5. Asistir y participar cuando haya lugar, a las reuniones y mesas de trabajo que se realicen en desarrollo de los procesos de selección, convenios y demás asuntos contractuales y legales propios de la Dirección Operativa que requieran de apoyo jurídico. 6. Presentar al supervisor los informes mensuales de ejecución en los cuales se evidencien las actividades realizadas y el certificado de cierre contractual, así como cualquier otro informe que requiera el Director Operativo, relacionado con el objeto del contrato. 7. Apoyar la supervisión y seguimiento de la ejecución de los contratos que están a cargo del área de la Dirección Operativa, cuando se requiera. 8. Realizar las demás actividades que resulten necesarias y esenciales para el cumplimiento del objeto contractual.</v>
          </cell>
          <cell r="AJ144" t="str">
            <v>DIRECTA</v>
          </cell>
          <cell r="AK144" t="str">
            <v xml:space="preserve">NO REQUIERE </v>
          </cell>
          <cell r="AL144" t="str">
            <v>NO</v>
          </cell>
          <cell r="AM144" t="str">
            <v>DIRECTOR OPERATIVO</v>
          </cell>
          <cell r="AN144" t="str">
            <v>EDWIN SÁNCHEZ PORRAS</v>
          </cell>
          <cell r="AO144" t="str">
            <v xml:space="preserve">726 / </v>
          </cell>
          <cell r="AP144" t="str">
            <v xml:space="preserve">42450209 / </v>
          </cell>
          <cell r="AQ144" t="str">
            <v xml:space="preserve">Servicios para la comunidad, sociales y personales / </v>
          </cell>
          <cell r="AR144" t="str">
            <v xml:space="preserve">706 / </v>
          </cell>
          <cell r="AS144">
            <v>726</v>
          </cell>
          <cell r="AT144">
            <v>42450209</v>
          </cell>
          <cell r="AU144" t="str">
            <v>Servicios para la comunidad, sociales y personales</v>
          </cell>
          <cell r="AV144" t="str">
            <v xml:space="preserve"> </v>
          </cell>
          <cell r="AW144">
            <v>706</v>
          </cell>
          <cell r="AX144">
            <v>45363</v>
          </cell>
          <cell r="AY144">
            <v>50887860</v>
          </cell>
          <cell r="BB144" t="e">
            <v>#N/A</v>
          </cell>
          <cell r="BC144" t="str">
            <v xml:space="preserve"> </v>
          </cell>
          <cell r="CI144" t="str">
            <v>ADICION 1 Y PRORROGA 1</v>
          </cell>
          <cell r="CJ144">
            <v>45547</v>
          </cell>
          <cell r="CK144">
            <v>90</v>
          </cell>
          <cell r="CM144">
            <v>25443930</v>
          </cell>
          <cell r="CX144">
            <v>45638</v>
          </cell>
          <cell r="CY144">
            <v>76331790</v>
          </cell>
        </row>
        <row r="145">
          <cell r="A145" t="str">
            <v>0143-2024</v>
          </cell>
          <cell r="B145" t="str">
            <v>17 17. Contrato de Prestación de Servicios</v>
          </cell>
          <cell r="C145" t="str">
            <v>CC</v>
          </cell>
          <cell r="D145">
            <v>46669452</v>
          </cell>
          <cell r="F145">
            <v>5</v>
          </cell>
          <cell r="G145">
            <v>6</v>
          </cell>
          <cell r="H145" t="str">
            <v>MARÍA TERESA GÓMEZ HIGUERA</v>
          </cell>
          <cell r="I145" t="str">
            <v>CL 45 A 20 51 AP 201</v>
          </cell>
          <cell r="J145" t="str">
            <v>mayitaluciana914@gmail.com</v>
          </cell>
          <cell r="M145" t="str">
            <v>CO1.PCCNTR.6085424</v>
          </cell>
          <cell r="N145" t="str">
            <v>CPT-153-2024</v>
          </cell>
          <cell r="O145" t="str">
            <v xml:space="preserve">https://community.secop.gov.co/Public/Tendering/OpportunityDetail/Index?noticeUID=CO1.NTC.5824762&amp;isFromPublicArea=True&amp;isModal=False
</v>
          </cell>
          <cell r="P145" t="str">
            <v>ASESORIA</v>
          </cell>
          <cell r="Q145" t="str">
            <v>MAESTRÍA</v>
          </cell>
          <cell r="R145" t="str">
            <v>FEMENINO</v>
          </cell>
          <cell r="T145" t="str">
            <v>CONTRATO DE PRESTACION DE SERVICIOS</v>
          </cell>
          <cell r="U145">
            <v>45363</v>
          </cell>
          <cell r="V145">
            <v>45364</v>
          </cell>
          <cell r="W145">
            <v>45424</v>
          </cell>
          <cell r="X145" t="str">
            <v>JERSON JUSSEF PARRA RAMÍREZ</v>
          </cell>
          <cell r="Y145" t="str">
            <v>DIRECTOR OPERATIVO</v>
          </cell>
          <cell r="Z145">
            <v>80022590</v>
          </cell>
          <cell r="AA145">
            <v>1</v>
          </cell>
          <cell r="AB145">
            <v>1</v>
          </cell>
          <cell r="AC145" t="str">
            <v>DO-202 Proveer, de manera autónoma e independiente, los servicios jurídicos profesionales requeridos para asesorar a la Dirección Operativa en los asuntos contractuales y legales de la dependencia.</v>
          </cell>
          <cell r="AD145">
            <v>0</v>
          </cell>
          <cell r="AE145">
            <v>2</v>
          </cell>
          <cell r="AF145">
            <v>60</v>
          </cell>
          <cell r="AG145">
            <v>21238896</v>
          </cell>
          <cell r="AH145">
            <v>10619448</v>
          </cell>
          <cell r="AI145" t="str">
            <v>1. Prestar asesoría y apoyo jurídico a la Dirección Operativa en la revisión desde el punto de vista legal y normativo de procesos de contratación en cada una de sus etapas, precontractual, contractual y postcontractual realizando revisión de estudios previos, estudios de mercado, evaluaciones, condiciones contractuales y demás, acorde con las recomendaciones del Comité́ de Contratación, las políticas de la entidad establecidas en el Manual de Contratación y demás procedimientos del área jurídica relacionados con la contratación del Canal. 2. Realizar la revisión y validación de los documentos y soportes de los procesos contractuales de la Dirección Operativa, en la plataforma SECOP II y en la carpeta DRIVE correspondiente. 3. Realizar la revisión legal de informes de supervisión de contratos y actas de liquidación que le sean asignados por el Director Operativo. 4. Apoyar y asesorar a la Dirección Operativa en la revisión de actos administrativos, peticiones, requerimientos internos y externos, y de aquellos asuntos jurídicos asignados por dicha dependencia, así como emitir conceptos en materia de contratación pública conforme al régimen del Canal cuando se le requiera. 5. Asistir y participar cuando haya lugar, a las reuniones y mesas de trabajo que se realicen en desarrollo de los procesos de selección, convenios y demás asuntos contractuales y legales propios de la Dirección Operativa que requieran de apoyo jurídico. 6. Presentar al supervisor los informes mensuales de ejecución en los cuales se evidencien las actividades realizadas y el certificado de cierre contractual, así como cualquier otro informe que requiera el Director Operativo, relacionado con el objeto del contrato. 7. Apoyar la supervisión y seguimiento de la ejecución de los contratos que están a cargo del área de la Dirección Operativa, cuando se requiera. 8. Realizar las demás actividades que resulten necesarias y esenciales para el cumplimiento del objeto contractual.</v>
          </cell>
          <cell r="AJ145" t="str">
            <v>DIRECTA</v>
          </cell>
          <cell r="AK145" t="str">
            <v xml:space="preserve">NO REQUIERE </v>
          </cell>
          <cell r="AL145" t="str">
            <v>NO</v>
          </cell>
          <cell r="AM145" t="str">
            <v>DIRECTOR OPERATIVO</v>
          </cell>
          <cell r="AN145" t="str">
            <v>EDWIN SÁNCHEZ PORRAS</v>
          </cell>
          <cell r="AO145" t="str">
            <v xml:space="preserve">731 / </v>
          </cell>
          <cell r="AP145" t="str">
            <v xml:space="preserve">42450209 / </v>
          </cell>
          <cell r="AQ145" t="str">
            <v xml:space="preserve">Servicios para la comunidad, sociales y personales / </v>
          </cell>
          <cell r="AR145" t="str">
            <v xml:space="preserve">707 / </v>
          </cell>
          <cell r="AS145">
            <v>731</v>
          </cell>
          <cell r="AT145">
            <v>42450209</v>
          </cell>
          <cell r="AU145" t="str">
            <v>Servicios para la comunidad, sociales y personales</v>
          </cell>
          <cell r="AV145" t="str">
            <v xml:space="preserve"> </v>
          </cell>
          <cell r="AW145">
            <v>707</v>
          </cell>
          <cell r="AX145">
            <v>45363</v>
          </cell>
          <cell r="AY145">
            <v>21238896</v>
          </cell>
          <cell r="BB145" t="e">
            <v>#N/A</v>
          </cell>
          <cell r="BC145" t="str">
            <v xml:space="preserve"> </v>
          </cell>
          <cell r="CX145">
            <v>45424</v>
          </cell>
          <cell r="CY145">
            <v>21238896</v>
          </cell>
        </row>
        <row r="146">
          <cell r="A146" t="str">
            <v>0144-2024</v>
          </cell>
          <cell r="B146" t="str">
            <v>17 17. Contrato de Prestación de Servicios</v>
          </cell>
          <cell r="C146" t="str">
            <v>CC</v>
          </cell>
          <cell r="D146">
            <v>52428259</v>
          </cell>
          <cell r="F146">
            <v>8</v>
          </cell>
          <cell r="G146">
            <v>3</v>
          </cell>
          <cell r="H146" t="str">
            <v>TIZIANA ARÉVALO RODRÍGUEZ</v>
          </cell>
          <cell r="I146" t="str">
            <v>CL 42 25 82 AP 102</v>
          </cell>
          <cell r="J146" t="str">
            <v>tiziana.arevalo@gmail.com</v>
          </cell>
          <cell r="M146" t="str">
            <v>CO1.PCCNTR.6089832</v>
          </cell>
          <cell r="N146" t="str">
            <v>CPT-154-2024</v>
          </cell>
          <cell r="O146" t="str">
            <v>https://community.secop.gov.co/Public/Tendering/ContractNoticePhases/View?PPI=CO1.PPI.30528857&amp;isFromPublicArea=True&amp;isModal=False</v>
          </cell>
          <cell r="P146" t="str">
            <v>APOYO A LA GESTIÓN PROFESIONAL</v>
          </cell>
          <cell r="Q146" t="str">
            <v>TECNOLOGICA</v>
          </cell>
          <cell r="R146" t="str">
            <v>FEMENINO</v>
          </cell>
          <cell r="T146" t="str">
            <v>CONTRATO DE PRESTACION DE SERVICIOS</v>
          </cell>
          <cell r="U146">
            <v>45364</v>
          </cell>
          <cell r="V146">
            <v>45365</v>
          </cell>
          <cell r="W146">
            <v>45656</v>
          </cell>
          <cell r="X146" t="str">
            <v>PAULA ARENAS CANAL</v>
          </cell>
          <cell r="Y146" t="str">
            <v>GERENTE GENERAL</v>
          </cell>
          <cell r="Z146">
            <v>35503102</v>
          </cell>
          <cell r="AA146">
            <v>1</v>
          </cell>
          <cell r="AB146">
            <v>1</v>
          </cell>
          <cell r="AC146" t="str">
            <v>PE-14 Proveer, de manera autónoma e independiente, los servicios requeridos para organizar, estructurar y ejecutar el diseño y desarrollo de los proyectos y acciones requeridas por la gerencia de Canal Capital.</v>
          </cell>
          <cell r="AD146">
            <v>17</v>
          </cell>
          <cell r="AE146">
            <v>9</v>
          </cell>
          <cell r="AF146">
            <v>287</v>
          </cell>
          <cell r="AG146">
            <v>157850000</v>
          </cell>
          <cell r="AH146">
            <v>16500000</v>
          </cell>
          <cell r="AI146" t="str">
            <v>1. Acompañar y asesorar el diseño, implementación y seguimiento de las acciones para gestionar alianzas, convenios y/o contratos nacionales o internacionales que respondan a las necesidades editoriales, comerciales y/o de presencia de marca de Canal Capital. 2. Realizar el seguimiento a las actividades del proceso de Gestión de Negocios y Proyectos Estratégicos y a las acciones de presencia de marca de Canal Capital. 3. Apoyar la supervisión de las alianzas, contratos y/o convenios realizados en el marco de las acciones estratégicas implementadas respecto a comercialización y gestión de alianzas de Canal Capital. 4. Apoyar el diseño de contenidos para la búsqueda de la gestión de alianzas, contratos y/o convenios en el marco de las acciones estratégicas, así como hacer seguimiento a las propuestas presentadas por el Canal para la gestión de alianzas interinstitucionales. 5. Generar lineamientos para el análisis del sector cultural, audiovisual y de las telecomunicaciones, las cuales deben incluir entre otros aspectos, clientes, proveedores, competencia, servicios sustitutos y nuevos participantes en dicho mercado. 6. Analizar la rentabilidad social y financiera de los diferentes servicios que presta y/o prestaría el Canal Capital. 7. Identificar, analizar y aplicar estrategias para la penetración en nuevos mercados mediante la introducción de nuevos servicios, la utilización de la Red existente y las tendencias tecnológicas. 8. Apoyar el diseño, implementación y seguimiento de indicadores estratégicos para los proyectos del Canal. 9. Organizar, estructurar y apoyar la supervisión del equipo establecido para los proyectos estratégicos del Canal Capital. 10. Asistir a las reuniones que sean necesarias para la realización de sus actividades, en virtud del principio de coordinación. 11. Realizar los informes relacionados con su prestación de servicios. 12. Atender las directrices, circulares y demás documentos que profieran la Gerencia, la Secretaria General o la Dirección Operativa referente a los procedimientos administrativos y operativos en desarrollo de la misión del Canal. 13. Realizar las demás actividades que resulten necesarias y esenciales para el cumplimiento del objeto contractual.</v>
          </cell>
          <cell r="AJ146" t="str">
            <v>DIRECTA</v>
          </cell>
          <cell r="AK146" t="str">
            <v xml:space="preserve">NO REQUIERE </v>
          </cell>
          <cell r="AL146" t="str">
            <v>NO</v>
          </cell>
          <cell r="AM146" t="str">
            <v>GERENTE GENERAL</v>
          </cell>
          <cell r="AN146" t="str">
            <v>LEIDY JULIETH CARRANZA SUAREZ</v>
          </cell>
          <cell r="AO146" t="str">
            <v xml:space="preserve">730 / </v>
          </cell>
          <cell r="AP146" t="str">
            <v xml:space="preserve">42120202008 / </v>
          </cell>
          <cell r="AQ146" t="str">
            <v xml:space="preserve">Servicios prestados a las empresas
y servicios de producción / </v>
          </cell>
          <cell r="AR146" t="str">
            <v xml:space="preserve">714 / </v>
          </cell>
          <cell r="AS146">
            <v>730</v>
          </cell>
          <cell r="AT146">
            <v>42120202008</v>
          </cell>
          <cell r="AU146" t="str">
            <v>Servicios prestados a las empresas
y servicios de producción</v>
          </cell>
          <cell r="AV146" t="str">
            <v xml:space="preserve"> </v>
          </cell>
          <cell r="AW146">
            <v>714</v>
          </cell>
          <cell r="AX146">
            <v>45365</v>
          </cell>
          <cell r="AY146">
            <v>157850000</v>
          </cell>
          <cell r="BB146" t="e">
            <v>#N/A</v>
          </cell>
          <cell r="BC146" t="str">
            <v xml:space="preserve"> </v>
          </cell>
          <cell r="CX146">
            <v>45656</v>
          </cell>
          <cell r="CY146">
            <v>157850000</v>
          </cell>
        </row>
        <row r="147">
          <cell r="A147" t="str">
            <v>0145-2024</v>
          </cell>
          <cell r="B147" t="str">
            <v>17 17. Contrato de Prestación de Servicios</v>
          </cell>
          <cell r="C147" t="str">
            <v>CC</v>
          </cell>
          <cell r="D147">
            <v>1013647960</v>
          </cell>
          <cell r="F147">
            <v>1</v>
          </cell>
          <cell r="G147">
            <v>10</v>
          </cell>
          <cell r="H147" t="str">
            <v>EDWIN FABIAN CASTRO CHAPARRO</v>
          </cell>
          <cell r="I147" t="str">
            <v>CL 35 SUR 13 31</v>
          </cell>
          <cell r="J147" t="str">
            <v>efabian94@hotmail.com</v>
          </cell>
          <cell r="M147" t="str">
            <v>CO1.PCCNTR.6090822</v>
          </cell>
          <cell r="N147" t="str">
            <v>CPT-155-2024</v>
          </cell>
          <cell r="O147" t="str">
            <v>https://community.secop.gov.co/Public/Tendering/ContractNoticePhases/View?PPI=CO1.PPI.30532042&amp;isFromPublicArea=True&amp;isModal=False</v>
          </cell>
          <cell r="P147" t="str">
            <v>APOYO A LA GESTIÓN PROFESIONAL</v>
          </cell>
          <cell r="Q147" t="str">
            <v>UNIVERSITARIO</v>
          </cell>
          <cell r="R147" t="str">
            <v>MASCULINO</v>
          </cell>
          <cell r="T147" t="str">
            <v>CONTRATO DE PRESTACION DE SERVICIOS</v>
          </cell>
          <cell r="U147">
            <v>45364</v>
          </cell>
          <cell r="V147">
            <v>45365</v>
          </cell>
          <cell r="W147">
            <v>45453</v>
          </cell>
          <cell r="X147" t="str">
            <v>JOSE MIGUEL AYALA DURAN</v>
          </cell>
          <cell r="Y147" t="str">
            <v>PROFESIONAL ESPECIALIZADO GRADO 3 DEL ÁREA TÉCNICA</v>
          </cell>
          <cell r="Z147">
            <v>74186482</v>
          </cell>
          <cell r="AA147">
            <v>4</v>
          </cell>
          <cell r="AB147">
            <v>7</v>
          </cell>
          <cell r="AC147" t="str">
            <v>DO-191 Proveer, de manera autónoma e independiente, sus servicios para llevar a cabo la producción técnica en la realización de contenidos audiovisuales en exteriores. A</v>
          </cell>
          <cell r="AD147">
            <v>28</v>
          </cell>
          <cell r="AE147">
            <v>2</v>
          </cell>
          <cell r="AF147">
            <v>88</v>
          </cell>
          <cell r="AG147">
            <v>13493324</v>
          </cell>
          <cell r="AH147">
            <v>4600000</v>
          </cell>
          <cell r="AI147" t="str">
            <v>1. Realizar las visitas técnicas en las diferentes locaciones aportando conceptos técnicos en el diseño, la planimetría y la distribución de la infraestructura técnica dentro de cada evento, así mismo, definir el equipo humano y técnico requerido para la ejecución de los planes de producción, generando un correo o documento mediante el cual se informe los requerimientos y aspectos técnicos a tener cuenta. 2. Cumplir con las actividades establecidas en la programación realizada por el área técnica de acuerdo con el cronograma de eventos entregado por el área de producción y las demás actividades requeridas por la supervisión con el fin de cumplir las obligaciones y el objeto contractual. 3. Inspeccionar y probar los equipos asignados para la producción técnica durante las etapas de alistamiento, montaje y desmontaje, con el fin de garantizar su correcto funcionamiento y el buen estado de los mismos. En caso de presentarse alguna novedad se debe informar al supervisor del contrato mediante correo electrónico o documento-informe adjuntando evidencias fotográficas de lo sucedido. 4. Realizar el montaje técnico requerido, la correcta instalación, interconexión y las pruebas de operación necesarias para la realización y producción de eventos y/o programas en vivo o pregrabados, velando por el correcto funcionamiento de toda la infraestructura técnica durante la operación de las unidades móviles, puesto fijos y/o tricaster en los diferentes eventos. 5. Atender oportunamente las fallas presentadas durante los diferentes eventos y proponer planes de mejora con el fin de prevenir que estas vuelvan a ocurrir. 6. Realizar los mantenimientos preventivos atendiendo el cronograma establecido para ello, con el fin de garantizar el correcto funcionamiento y operatividad de los equipos y sistemas que componen la unidad móvil, así mismo, informar al supervisor del contrato oportunamente de los mantenimientos correctivos que se deban realizar. 7. Establecer y documentar planes de contingencia que garanticen la continuidad de la operación de las unidades móviles minimizando los tiempos de falla, así mismo ejecutar las pruebas de validación de dichos planes de contingencia como mínimo una vez al mes. Las evidencias de estas pruebas deben ser anexadas al informe de actividades. 8. Elaborar y mantener actualizados los planos de interconexión de audio, video e intercom de la infraestructura tecnológica de las unidades móviles. Las evidencias de los planos deben ser anexadas al informe de actividades. 9. Reportar oportunamente las incidencias y/o novedades del equipo humano y técnico que se presenten en los procesos de producción. 10. Velar porque no se conecten dispositivos no autorizados como memorias USB, dispositivos móviles, discos duros externos, etc. que puedan afectar por virus o malware a las estaciones o sistemas que componen las unidades móviles, para lo cual debe adelantar por escrito las alertas o medidas necesarias para que esto no ocurra.
11. Velar porque todo el personal utilice los elementos de protección personal de acuerdo con las normas
de seguridad asociadas a cada actividad, para lo cual debe informar por escrito al equipo humano sobre
las medidas de protección de acuerdo con el rol que cada persona desarrolle. 12. Realizar las demás
actividades que resulten necesarias y esenciales para el cumplimiento del objeto contractual.</v>
          </cell>
          <cell r="AJ147" t="str">
            <v>DIRECTA</v>
          </cell>
          <cell r="AK147" t="str">
            <v xml:space="preserve">NO REQUIERE </v>
          </cell>
          <cell r="AL147" t="str">
            <v>NO</v>
          </cell>
          <cell r="AM147" t="str">
            <v>DIRECTOR OPERATIVO</v>
          </cell>
          <cell r="AN147" t="str">
            <v>LEIDY JULIETH CARRANZA SUAREZ</v>
          </cell>
          <cell r="AO147" t="str">
            <v>724 / 1115</v>
          </cell>
          <cell r="AP147" t="str">
            <v>42450209 / 423011605560000007505</v>
          </cell>
          <cell r="AQ147" t="str">
            <v xml:space="preserve">Servicios para la comunidad, sociales y personales / </v>
          </cell>
          <cell r="AR147" t="str">
            <v xml:space="preserve">715 / </v>
          </cell>
          <cell r="AS147">
            <v>724</v>
          </cell>
          <cell r="AT147">
            <v>42450209</v>
          </cell>
          <cell r="AU147" t="str">
            <v>Servicios para la comunidad, sociales y personales</v>
          </cell>
          <cell r="AV147" t="str">
            <v xml:space="preserve"> </v>
          </cell>
          <cell r="AW147">
            <v>715</v>
          </cell>
          <cell r="AX147">
            <v>45365</v>
          </cell>
          <cell r="AY147">
            <v>13493324</v>
          </cell>
          <cell r="AZ147">
            <v>1115</v>
          </cell>
          <cell r="BA147" t="str">
            <v>423011605560000007505</v>
          </cell>
          <cell r="BB147" t="str">
            <v>7505 - Fortalecimiento de la creación y cocreación de contenidos multiplataforma en ciudadanía, cultura y educación</v>
          </cell>
          <cell r="BC147" t="str">
            <v>7505 FUTIC</v>
          </cell>
          <cell r="BD147">
            <v>1044</v>
          </cell>
          <cell r="BE147">
            <v>45442</v>
          </cell>
          <cell r="BF147">
            <v>4600000</v>
          </cell>
          <cell r="CI147" t="str">
            <v>ADICION Y PRORROGA</v>
          </cell>
          <cell r="CJ147">
            <v>45442</v>
          </cell>
          <cell r="CK147">
            <v>30</v>
          </cell>
          <cell r="CM147">
            <v>4600000</v>
          </cell>
          <cell r="CX147">
            <v>45503</v>
          </cell>
          <cell r="CY147">
            <v>18093324</v>
          </cell>
        </row>
        <row r="148">
          <cell r="A148" t="str">
            <v>0146-2024</v>
          </cell>
          <cell r="B148" t="str">
            <v>17 17. Contrato de Prestación de Servicios</v>
          </cell>
          <cell r="C148" t="str">
            <v>CC</v>
          </cell>
          <cell r="D148">
            <v>1075870143</v>
          </cell>
          <cell r="F148">
            <v>0</v>
          </cell>
          <cell r="G148">
            <v>0</v>
          </cell>
          <cell r="H148" t="str">
            <v>EDITH LISSETTE RINCON RAMIREZ</v>
          </cell>
          <cell r="I148" t="str">
            <v>CL 14 12 27</v>
          </cell>
          <cell r="J148" t="str">
            <v>liss1703@gmail.com</v>
          </cell>
          <cell r="M148" t="str">
            <v>CO1.PCCNTR.6090465</v>
          </cell>
          <cell r="N148" t="str">
            <v>CPT-156-2024</v>
          </cell>
          <cell r="O148" t="str">
            <v>https://community.secop.gov.co/Public/Tendering/ContractNoticePhases/View?PPI=CO1.PPI.30532720&amp;isFromPublicArea=True&amp;isModal=False</v>
          </cell>
          <cell r="P148" t="str">
            <v>APOYO A LA GESTIÓN PROFESIONAL</v>
          </cell>
          <cell r="Q148" t="str">
            <v>TECNOLOGICA</v>
          </cell>
          <cell r="R148" t="str">
            <v>FEMENINO</v>
          </cell>
          <cell r="T148" t="str">
            <v>CONTRATO DE PRESTACION DE SERVICIOS</v>
          </cell>
          <cell r="U148">
            <v>45364</v>
          </cell>
          <cell r="V148">
            <v>45365</v>
          </cell>
          <cell r="W148">
            <v>45456</v>
          </cell>
          <cell r="X148" t="str">
            <v>MAURIS ANTONIO AVILA VELASQUEZ</v>
          </cell>
          <cell r="Y148" t="str">
            <v>PROFESIONAL ESPECIALIZADO GRADO 2 DE SISTEMAS</v>
          </cell>
          <cell r="Z148">
            <v>79976558</v>
          </cell>
          <cell r="AA148">
            <v>3</v>
          </cell>
          <cell r="AB148">
            <v>8</v>
          </cell>
          <cell r="AC148" t="str">
            <v>SA-102 Proveer, de manera autónoma e independiente, los servicios requeridos para el apoyo en el desarrollo y documentación técnica del software ERP de Canal Capital.</v>
          </cell>
          <cell r="AD148">
            <v>0</v>
          </cell>
          <cell r="AE148">
            <v>3</v>
          </cell>
          <cell r="AF148">
            <v>90</v>
          </cell>
          <cell r="AG148">
            <v>6300000</v>
          </cell>
          <cell r="AH148">
            <v>2100000</v>
          </cell>
          <cell r="AI148" t="str">
            <v>1. Apoyar en la estructuración del documento de análisis, diseño, desarrollo, pruebas, despliegue y estabilización, de los aplicativos y sistemas de información nuevos, así como la solución de requerimientos asociados a los sistemas existentes de Canal Capital, bajo el modelo de fábrica de software. 2. Apoyar en la construcción del cronograma de actividades según el análisis de las iteraciones realizadas con los equipos de las áreas intervenidas en el proceso de desarrollo. 3. Documentar el alcance de cada requerimiento identificado y evaluado en cada iteración con el fin de realizar la proyección de las actividades necesarias que permitan una adecuada implementación de la solución. 4. Documentar el levantamiento de los requerimientos tanto funcionales como no funcionales de los desarrollos o mejoras que determine la entidad, de acuerdo con la prioridad que se establezca para su ejecución, en la herramienta que se defina. 5. Brindar soporte de nivel 1 de la solución durante el tiempo de la ejecución del contrato, en este tiempo se deben realizar ajustes en caso de ser necesarios, y siempre brindar acompañamiento, garantizando el recibo a satisfacción. 6. Llevar un control de las diferentes versiones de las soluciones de software en la herramienta definida por la entidad para este propósito. 7. Documentar la respuesta a solicitudes de servicios en el desarrollo de nuevos sistemas de información como también al mejoramiento de lo que ya existen en Canal Capital. 8. Una vez finalizado el requerimiento, realizadas las pruebas y que el producto esté en ambiente de producción, el contratista deberá apoyar la actualización de la documentación completa del producto según el siguiente listado de documentos Documento de Análisis y Documento de Diseño, Documentación técnica (Manual de Usuario, Manual Técnico del sistema, Diccionario de Datos, modelo de datos, Manual de Instalación del Sistema). 9. Presentar un informe mensual de gestión y un informe final a la terminación del contrato, en el cual consolide todas las actividades y productos desarrollados por el contratista durante la ejecución del mismo. 10. Las demás obligaciones inherentes al objeto del contrato y que se requieran para la efectiva ejecución del mismo</v>
          </cell>
          <cell r="AJ148" t="str">
            <v>DIRECTA</v>
          </cell>
          <cell r="AK148" t="str">
            <v xml:space="preserve">NO REQUIERE </v>
          </cell>
          <cell r="AL148" t="str">
            <v>NO</v>
          </cell>
          <cell r="AM148" t="str">
            <v>SECRETARIA GENERAL</v>
          </cell>
          <cell r="AN148" t="str">
            <v>JAVIER ROLANDO DELGADO FLORES</v>
          </cell>
          <cell r="AO148" t="str">
            <v xml:space="preserve">729 / </v>
          </cell>
          <cell r="AP148" t="str">
            <v xml:space="preserve">42120202008 / </v>
          </cell>
          <cell r="AQ148" t="str">
            <v xml:space="preserve">Servicios prestados a las empresas
y servicios de producción / </v>
          </cell>
          <cell r="AR148" t="str">
            <v xml:space="preserve">713 / </v>
          </cell>
          <cell r="AS148">
            <v>729</v>
          </cell>
          <cell r="AT148">
            <v>42120202008</v>
          </cell>
          <cell r="AU148" t="str">
            <v>Servicios prestados a las empresas
y servicios de producción</v>
          </cell>
          <cell r="AV148" t="str">
            <v xml:space="preserve"> </v>
          </cell>
          <cell r="AW148">
            <v>713</v>
          </cell>
          <cell r="AX148">
            <v>45365</v>
          </cell>
          <cell r="AY148">
            <v>6300000</v>
          </cell>
          <cell r="BB148" t="e">
            <v>#N/A</v>
          </cell>
          <cell r="BC148" t="str">
            <v xml:space="preserve"> </v>
          </cell>
          <cell r="CX148">
            <v>45456</v>
          </cell>
          <cell r="CY148">
            <v>6300000</v>
          </cell>
        </row>
        <row r="149">
          <cell r="A149" t="str">
            <v>0147-2024</v>
          </cell>
          <cell r="B149" t="str">
            <v>17 17. Contrato de Prestación de Servicios</v>
          </cell>
          <cell r="C149" t="str">
            <v>CC</v>
          </cell>
          <cell r="D149">
            <v>1026264475</v>
          </cell>
          <cell r="F149">
            <v>3</v>
          </cell>
          <cell r="G149">
            <v>8</v>
          </cell>
          <cell r="H149" t="str">
            <v>ASTRID AVILA CASTRO</v>
          </cell>
          <cell r="I149" t="str">
            <v>CL 59 BIS 8 75 AP 1103</v>
          </cell>
          <cell r="J149" t="str">
            <v>astridavila@gmail.com</v>
          </cell>
          <cell r="M149" t="str">
            <v>CO1.PCCNTR.6092335</v>
          </cell>
          <cell r="N149" t="str">
            <v>CPT-157-2024</v>
          </cell>
          <cell r="O149" t="str">
            <v>https://community.secop.gov.co/Public/Tendering/ContractNoticePhases/View?PPI=CO1.PPI.30537049&amp;isFromPublicArea=True&amp;isModal=False</v>
          </cell>
          <cell r="P149" t="str">
            <v>PROFESIONAL</v>
          </cell>
          <cell r="Q149" t="str">
            <v>UNIVERSITARIO</v>
          </cell>
          <cell r="R149" t="str">
            <v>FEMENINO</v>
          </cell>
          <cell r="T149" t="str">
            <v>CONTRATO DE PRESTACION DE SERVICIOS</v>
          </cell>
          <cell r="U149">
            <v>45364</v>
          </cell>
          <cell r="V149">
            <v>45366</v>
          </cell>
          <cell r="W149">
            <v>45487</v>
          </cell>
          <cell r="X149" t="str">
            <v>LUIS CARLOS URRUTIA PARRA</v>
          </cell>
          <cell r="Y149" t="str">
            <v>PROFESIONAL ESPECIALIZADO GRADO 03 DE PROGRAMACIÓN</v>
          </cell>
          <cell r="Z149">
            <v>79555310</v>
          </cell>
          <cell r="AA149">
            <v>8</v>
          </cell>
          <cell r="AB149">
            <v>3</v>
          </cell>
          <cell r="AC149" t="str">
            <v>DO-209 DO-210 Proveer, de manera autónoma e independiente, los servicios profesionales requeridos para adelantar la gestión y el seguimiento de los procesos y proyectos del equipo Digital de Canal Capital, incluyendo los proyectos del Plan de inversión financiados a través de la resolución 076 de 2024 del Fondo Único de Tecnologías de la Información y las Comunicaciones (FUTIC)</v>
          </cell>
          <cell r="AD149">
            <v>0</v>
          </cell>
          <cell r="AE149">
            <v>4</v>
          </cell>
          <cell r="AF149">
            <v>120</v>
          </cell>
          <cell r="AG149">
            <v>40000000</v>
          </cell>
          <cell r="AH149">
            <v>10000000</v>
          </cell>
          <cell r="AI149" t="str">
            <v>1. Proyectar y planear conceptualmente los diseños de producción de los proyectos y piezas gráficas y audiovisuales que requiera el equipo Digital. 2. Realizar la consolidación de informes de tráfico y comportamiento de todas las plataformas digitales de Capital con base en un modelo de gestión y fidelización de comunidades. 3. Organizar y realizar seguimiento a los equipos de trabajo y operacional de ingenieros (desarrollo e infraestructura) para todos los requerimientos que se tengan en el equipo Digital en temas de tecnología y ajustes web. 4. Apoyar el desarrollo del trabajo convergente entre Digital, las áreas de Capital y los proyectos con aliados externos. 5. Realizar la estrategia de posicionamiento SEO de los contenidos digitales de Capital a través de la incorporación de tendencias y temas de interés para las audiencias. 6. Proyectar y gestionar las estrategias en Google News, Google Search Console y Google Discover que permitan el posicionamiento de los contenidos digitales de Capital. 7. Proyectar y gestionar la estrategia de pauta para las diferentes plataformas digitales de Capital. 8. Apoyar los procesos de investigación periodística y editorial de los proyectos de optimización de las presencias digitales de Digital. 9. Apoyar en la gestión estratégica de los nuevos formatos que conceptualmente desarrolle el equipo Digital de la entidad en el marco del proyecto periodístico convergente “AHORA”. 10. Apoyar en la búsqueda y gestión digital de alianzas que requiera la entidad para los proyectos estratégicos de la misma o para el proyecto periodístico “AHORA”. 11. Apoyar la creación y cocreación de estrategias digitales para la entidad en cada uno de los proyectos en curso. 12. Apoyar en la planeación y ejecución de estrategias de posicionamiento digital de la entidad en todos los entornos digitales (página web y redes sociales). 13. Apoyar la creación de estrategias digitales que involucren la participación de aliados internos y
externos para el desarrollo de contenidos y el posicionamiento de Capital y de su proyecto
periodístico convergente “AHORA”.
14. Realizar las demás actividades que resulten necesarias y esenciales para el cumplimiento del
objeto contractual.</v>
          </cell>
          <cell r="AJ149" t="str">
            <v>DIRECTA</v>
          </cell>
          <cell r="AK149" t="str">
            <v xml:space="preserve">NO REQUIERE </v>
          </cell>
          <cell r="AL149" t="str">
            <v>NO</v>
          </cell>
          <cell r="AM149" t="str">
            <v>DIRECTOR OPERATIVO</v>
          </cell>
          <cell r="AN149" t="str">
            <v>EDWIN SÁNCHEZ PORRAS</v>
          </cell>
          <cell r="AO149" t="str">
            <v>747 / 748</v>
          </cell>
          <cell r="AP149" t="str">
            <v>423011605560000007505 / 42450209</v>
          </cell>
          <cell r="AQ149" t="str">
            <v>7505 - Fortalecimiento de la creación y cocreación de contenidos multiplataforma en ciudadanía, cultura y educación / Servicios para la comunidad, sociales y personales</v>
          </cell>
          <cell r="AR149" t="str">
            <v>716 / 717</v>
          </cell>
          <cell r="AS149">
            <v>747</v>
          </cell>
          <cell r="AT149" t="str">
            <v>423011605560000007505</v>
          </cell>
          <cell r="AU149" t="str">
            <v>7505 - Fortalecimiento de la creación y cocreación de contenidos multiplataforma en ciudadanía, cultura y educación</v>
          </cell>
          <cell r="AV149" t="str">
            <v>7505 FUTIC</v>
          </cell>
          <cell r="AW149">
            <v>716</v>
          </cell>
          <cell r="AX149">
            <v>45365</v>
          </cell>
          <cell r="AY149">
            <v>38000000</v>
          </cell>
          <cell r="AZ149">
            <v>748</v>
          </cell>
          <cell r="BA149">
            <v>42450209</v>
          </cell>
          <cell r="BB149" t="str">
            <v>Servicios para la comunidad, sociales y personales</v>
          </cell>
          <cell r="BC149" t="str">
            <v xml:space="preserve"> </v>
          </cell>
          <cell r="BD149">
            <v>717</v>
          </cell>
          <cell r="BE149">
            <v>45365</v>
          </cell>
          <cell r="BF149">
            <v>2000000</v>
          </cell>
          <cell r="CI149" t="str">
            <v>CESION</v>
          </cell>
          <cell r="CS149" t="str">
            <v>ADICION Y PRORROGA</v>
          </cell>
          <cell r="CT149">
            <v>45491</v>
          </cell>
          <cell r="CU149">
            <v>60</v>
          </cell>
          <cell r="CW149">
            <v>20000000</v>
          </cell>
          <cell r="CX149">
            <v>45487</v>
          </cell>
          <cell r="CY149">
            <v>60000000</v>
          </cell>
        </row>
        <row r="150">
          <cell r="A150" t="str">
            <v>0148-2024</v>
          </cell>
          <cell r="B150" t="str">
            <v>17 17. Contrato de Prestación de Servicios</v>
          </cell>
          <cell r="C150" t="str">
            <v>CC</v>
          </cell>
          <cell r="D150">
            <v>1031121036</v>
          </cell>
          <cell r="F150">
            <v>8</v>
          </cell>
          <cell r="G150">
            <v>3</v>
          </cell>
          <cell r="H150" t="str">
            <v>JHONATAN ANDRES BOLAÑOS BARROS</v>
          </cell>
          <cell r="I150" t="str">
            <v>CALLE 95 # 71-45, TORRE 5, APTO. 104</v>
          </cell>
          <cell r="J150" t="str">
            <v>jab_contador@hotmail.com</v>
          </cell>
          <cell r="M150" t="str">
            <v>CO1.PCCNTR.6096755</v>
          </cell>
          <cell r="N150" t="str">
            <v>CPT-158-2024</v>
          </cell>
          <cell r="O150" t="str">
            <v>https://community.secop.gov.co/Public/Tendering/OpportunityDetail/Index?noticeUID=CO1.NTC.5840115&amp;isFromPublicArea=True&amp;isModal=False</v>
          </cell>
          <cell r="P150" t="str">
            <v>PROFESIONAL</v>
          </cell>
          <cell r="Q150" t="str">
            <v>ESPECIALIZACION UNIVERSITARIA</v>
          </cell>
          <cell r="R150" t="str">
            <v>MASCULINO</v>
          </cell>
          <cell r="T150" t="str">
            <v>CONTRATO DE PRESTACION DE SERVICIOS</v>
          </cell>
          <cell r="U150">
            <v>45365</v>
          </cell>
          <cell r="V150">
            <v>45366</v>
          </cell>
          <cell r="W150">
            <v>45426</v>
          </cell>
          <cell r="X150" t="str">
            <v>JORGE ENRIQUE ANGARITA LOPEZ</v>
          </cell>
          <cell r="Y150" t="str">
            <v>SUBDIRECTOR FINANCIERO</v>
          </cell>
          <cell r="Z150">
            <v>80093324</v>
          </cell>
          <cell r="AA150">
            <v>0</v>
          </cell>
          <cell r="AB150">
            <v>0</v>
          </cell>
          <cell r="AC150" t="str">
            <v>SF-16 Proveer, de manera autónoma e independiente, los servicios profesionales requeridos para apoyar los procesos contables y tesorales de la subdirección financiera, en materia de clasificación, consolidación y reporte de información a organismos fiscalizadores.</v>
          </cell>
          <cell r="AD150">
            <v>0</v>
          </cell>
          <cell r="AE150">
            <v>2</v>
          </cell>
          <cell r="AF150">
            <v>60</v>
          </cell>
          <cell r="AG150">
            <v>13478736</v>
          </cell>
          <cell r="AH150">
            <v>6739368</v>
          </cell>
          <cell r="AI150" t="str">
            <v>1. Apoyar en materia contable a la Subdirección Financiera de Canal Capital. 2. Apoyar al profesional de contabilidad en los cierres mensuales. 3. Clasificación, consolidación y reporte de Información a organismos de fiscalización 4. Elaborar la liquidación, para la revisión de las cuentas por pagar en el aplicativo ORDPAGO, teniendo en cuenta la normatividad tributaria Nacional y Distrital vigente, para los descuentos por concepto de retenciones aplicables. 5. Realizar mensualmente el análisis y depuración de las diferentes cuentas de los estados financieros bajo el marco normativo NICSP, realizando los ajustes y reclasificaciones si hubiera lugar a ello. 6. Apoyar en el registro de información necesaria para la elaboración de las declaraciones tributarias. 7. Apoyar mensualmente la elaboración de los Estados Financieros bajo el marco normativo de las NICSP para su publicación, de acuerdo con la normatividad vigente. Estado de situación financiera, estado de resultado integral, estado de Cambios en el Patrimonio, estado de Flujos de Efectivo, Notas a los estados Financieros contables básicos y sus revelaciones, Informes específicos solicitados, reportes contables, entre otros. 8. Apoyar en la elaboración de los reportes de medios magnéticos Distritales y Nacionales. 8. Realizar el análisis y las conciliaciones mensuales de la información suministrada de manera electrónica o física por cada una de las dependencias de la entidad, contra reportes y documentos de trabajo que detallan y consolidan la información contable. 9. Registrar los hechos económicos en la herramienta ofimática dispuesta por la entidad, con base en los soportes documentales y notas previamente elaboradas. 10. Realizar las gestiones respecto de la conciliación de operaciones recíprocas con las Entidades del Distrito y Nacionales. 11. Realizar la conciliación mensual de la ejecución de los recursos transferidos por las entidades del orden Nacional y Distrital con lo ejecutado presupuestalmente, o según requerimiento. 12. Apoyar al Profesional de Contabilidad en los requerimientos de información recibidos de los entes de control externos e internos en materia contable. 13. Apoyar en el archivo de la documentación generada en el área contable, cumpliendo con las
especificaciones establecidas en las Tablas de Retención Documental – TRD y las normas de
archivo.
14. Apoyar en la elaboración de informes concernientes a reportes del área contable y financiera a
los entes internos y externos que lo requieran.
15. Revisar el cumplimiento de los requisitos previos a los pagos de las cuentas y/o facturas para
pago, de acuerdo a lo estipulado en los contratos.
16. Apoyar las actualizaciones de los procedimientos, instructivos, manuales y políticas a cargo de la
Subdirección Financiera.
17. Apoyar en los procesos y procedimientos de las áreas de contabilidad y tesorería
18. Realizar conciliaciones bancarias.
19. Realizar las demás actividades que resulten necesarias y esenciales para el cumplimiento del
objeto contractual.</v>
          </cell>
          <cell r="AJ150" t="str">
            <v>DIRECTA</v>
          </cell>
          <cell r="AK150" t="str">
            <v xml:space="preserve">NO REQUIERE </v>
          </cell>
          <cell r="AL150" t="str">
            <v>NO</v>
          </cell>
          <cell r="AM150" t="str">
            <v>SECRETARIA GENERAL</v>
          </cell>
          <cell r="AN150" t="str">
            <v>CAMILO ANDRES PORRAS GALINDO</v>
          </cell>
          <cell r="AO150" t="str">
            <v xml:space="preserve">756 / </v>
          </cell>
          <cell r="AP150" t="str">
            <v xml:space="preserve">42120202008 / </v>
          </cell>
          <cell r="AQ150" t="str">
            <v xml:space="preserve">Servicios prestados a las empresas
y servicios de producción / </v>
          </cell>
          <cell r="AR150" t="str">
            <v xml:space="preserve">718 / </v>
          </cell>
          <cell r="AS150">
            <v>756</v>
          </cell>
          <cell r="AT150">
            <v>42120202008</v>
          </cell>
          <cell r="AU150" t="str">
            <v>Servicios prestados a las empresas
y servicios de producción</v>
          </cell>
          <cell r="AV150" t="str">
            <v xml:space="preserve"> </v>
          </cell>
          <cell r="AW150">
            <v>718</v>
          </cell>
          <cell r="AX150">
            <v>45366</v>
          </cell>
          <cell r="AY150">
            <v>13478736</v>
          </cell>
          <cell r="BB150" t="e">
            <v>#N/A</v>
          </cell>
          <cell r="BC150" t="str">
            <v xml:space="preserve"> </v>
          </cell>
          <cell r="CX150">
            <v>45426</v>
          </cell>
          <cell r="CY150">
            <v>13478736</v>
          </cell>
        </row>
        <row r="151">
          <cell r="A151" t="str">
            <v>0149-2024</v>
          </cell>
          <cell r="B151" t="str">
            <v>17 17. Contrato de Prestación de Servicios</v>
          </cell>
          <cell r="C151" t="str">
            <v>CC</v>
          </cell>
          <cell r="D151">
            <v>51690917</v>
          </cell>
          <cell r="F151">
            <v>3</v>
          </cell>
          <cell r="G151">
            <v>8</v>
          </cell>
          <cell r="H151" t="str">
            <v>JUANA AMALIA GONZALEZ HERNANDEZ.</v>
          </cell>
          <cell r="I151" t="str">
            <v xml:space="preserve">CLL 97 # 19 A 30 </v>
          </cell>
          <cell r="J151" t="str">
            <v>gonzalezhernandezjuanita@gmail.com</v>
          </cell>
          <cell r="M151" t="str">
            <v>CO1.PCCNTR.6101464</v>
          </cell>
          <cell r="N151" t="str">
            <v>CPT-159-2024</v>
          </cell>
          <cell r="O151" t="str">
            <v>https://community.secop.gov.co/Public/Tendering/OpportunityDetail/Index?noticeUID=CO1.NTC.5845464&amp;isFromPublicArea=True&amp;isModal=False</v>
          </cell>
          <cell r="P151" t="str">
            <v>PROFESIONAL</v>
          </cell>
          <cell r="Q151" t="str">
            <v>ESPECIALIZACION UNIVERSITARIA</v>
          </cell>
          <cell r="R151" t="str">
            <v>FEMENINO</v>
          </cell>
          <cell r="T151" t="str">
            <v>CONTRATO DE PRESTACION DE SERVICIOS</v>
          </cell>
          <cell r="U151">
            <v>45366</v>
          </cell>
          <cell r="V151">
            <v>45366</v>
          </cell>
          <cell r="W151">
            <v>45656</v>
          </cell>
          <cell r="X151" t="str">
            <v>PAULA ARENAS CANAL</v>
          </cell>
          <cell r="Y151" t="str">
            <v>GERENTE GENERAL</v>
          </cell>
          <cell r="Z151">
            <v>35503102</v>
          </cell>
          <cell r="AA151">
            <v>1</v>
          </cell>
          <cell r="AB151">
            <v>1</v>
          </cell>
          <cell r="AC151" t="str">
            <v>GER-6 Proveer, de manera autónoma e independiente, los servicios profesionales
especializados para asesorar y acompañar a la Alta Dirección de Canal Capital en el fortalecimiento de la
gestión administrativa y financiera de la Gerencia.</v>
          </cell>
          <cell r="AD151">
            <v>16</v>
          </cell>
          <cell r="AE151">
            <v>9</v>
          </cell>
          <cell r="AF151">
            <v>286</v>
          </cell>
          <cell r="AG151">
            <v>123933328</v>
          </cell>
          <cell r="AH151">
            <v>13000000</v>
          </cell>
          <cell r="AI151" t="str">
            <v>1. Realizar acompañamiento de apoyo a la gestión de la Gerencia de Canal Capital. 2. Asesorar en el relacionamiento tanto externo como interno con interesados pertenecientes o no al sector TIC y Distrital, ante órganos de control, con la Junta Administradora y demás requeridos por la Gerencia. 3. Efectuar análisis y recomendar las acciones que deban adoptarse en la gestión interna financiera y administrativa de la Gerencia General de Canal Capital. 4. Orientar, asesorar, elaborar o revisar en última instancia los documentos y contratos sometidos a firma de la Gerencia General, y dar su concepto en relación con estos cuando sea solicitado. 5. Brindar asesoría en la implementación de estrategias y planes de acción acordados con la Gerencia General, así como realizar seguimiento continuo. 6. Estudiar y recomendar canales efectivos de comunicación y retroalimentación para facilitar la coordinación de esfuerzos y el logro de los objetivos establecidos en la Gerencia General. 7. Elaborar reportes e informes periódicos sobre el avance de las actividades realizadas, los resultados obtenidos y las recomendaciones para la mejora continua de la gestión administrativa y financiera de Canal Capital. 8. Apoyar la supervisión de los contratos a cargo de la Gerencia, cuando así sea requerido. 9. Realizar las demás actividades que resulten necesarias y esenciales para el cumplimiento del objeto contractual.</v>
          </cell>
          <cell r="AJ151" t="str">
            <v>DIRECTA</v>
          </cell>
          <cell r="AK151" t="str">
            <v xml:space="preserve">NO REQUIERE </v>
          </cell>
          <cell r="AL151" t="str">
            <v>NO</v>
          </cell>
          <cell r="AM151" t="str">
            <v>GERENTE GENERAL</v>
          </cell>
          <cell r="AN151" t="str">
            <v>EDWIN SÁNCHEZ PORRAS</v>
          </cell>
          <cell r="AO151" t="str">
            <v xml:space="preserve">759 / </v>
          </cell>
          <cell r="AP151" t="str">
            <v xml:space="preserve">42120202008 / </v>
          </cell>
          <cell r="AQ151" t="str">
            <v xml:space="preserve">Servicios prestados a las empresas
y servicios de producción / </v>
          </cell>
          <cell r="AR151" t="str">
            <v xml:space="preserve">723 / </v>
          </cell>
          <cell r="AS151">
            <v>759</v>
          </cell>
          <cell r="AT151">
            <v>42120202008</v>
          </cell>
          <cell r="AU151" t="str">
            <v>Servicios prestados a las empresas
y servicios de producción</v>
          </cell>
          <cell r="AV151" t="str">
            <v xml:space="preserve"> </v>
          </cell>
          <cell r="AW151">
            <v>723</v>
          </cell>
          <cell r="AX151">
            <v>45366</v>
          </cell>
          <cell r="AY151">
            <v>123933328</v>
          </cell>
          <cell r="BB151" t="e">
            <v>#N/A</v>
          </cell>
          <cell r="BC151" t="str">
            <v xml:space="preserve"> </v>
          </cell>
          <cell r="CX151">
            <v>45656</v>
          </cell>
          <cell r="CY151">
            <v>123933328</v>
          </cell>
        </row>
        <row r="152">
          <cell r="A152" t="str">
            <v>0150-2024</v>
          </cell>
          <cell r="B152" t="str">
            <v>17 17. Contrato de Prestación de Servicios</v>
          </cell>
          <cell r="C152" t="str">
            <v>NIT</v>
          </cell>
          <cell r="D152">
            <v>830061945</v>
          </cell>
          <cell r="F152">
            <v>7</v>
          </cell>
          <cell r="G152">
            <v>4</v>
          </cell>
          <cell r="H152" t="str">
            <v>BIP TRANSPORTES SAS</v>
          </cell>
          <cell r="I152" t="str">
            <v>CRA 23 N° 122 59 OF 202</v>
          </cell>
          <cell r="J152" t="str">
            <v>operaciones.cargo@biptransportes.com</v>
          </cell>
          <cell r="K152" t="str">
            <v xml:space="preserve">NELSON ROBERTO PARRA PALENCIA </v>
          </cell>
          <cell r="L152">
            <v>79514314</v>
          </cell>
          <cell r="M152" t="str">
            <v>CO1.PCCNTR.6105581</v>
          </cell>
          <cell r="N152" t="str">
            <v>CPT-161-2024</v>
          </cell>
          <cell r="O152" t="str">
            <v>https://community.secop.gov.co/Public/Tendering/OpportunityDetail/Index?noticeUID=CO1.NTC.5850138&amp;isFromPublicArea=True&amp;isModal=False</v>
          </cell>
          <cell r="P152" t="str">
            <v>N/A</v>
          </cell>
          <cell r="Q152" t="str">
            <v>N/A</v>
          </cell>
          <cell r="R152" t="str">
            <v>PERSONA JURIDICA</v>
          </cell>
          <cell r="T152" t="str">
            <v>CONTRATO DE PRESTACION DE SERVICIOS</v>
          </cell>
          <cell r="U152">
            <v>45370</v>
          </cell>
          <cell r="V152">
            <v>45370</v>
          </cell>
          <cell r="W152">
            <v>45656</v>
          </cell>
          <cell r="X152" t="str">
            <v>ANGELICA MARIA GARZON MUÑOZ</v>
          </cell>
          <cell r="Y152" t="str">
            <v>PROFESIONAL ESPECIALIZADO DE PRODUCCIÓN GRADO 2</v>
          </cell>
          <cell r="Z152">
            <v>52827674</v>
          </cell>
          <cell r="AA152">
            <v>3</v>
          </cell>
          <cell r="AB152">
            <v>8</v>
          </cell>
          <cell r="AC152" t="str">
            <v>DO-194 DO-195 PE-15 Prestar los servicios de transporte de carga para las escenografías, mobiliario y equipos técnicos de Canal Capital, incluyendo las producciones audiovisuales propias y proyectos a realizar en el marco de contratos, convenios o coproducciones que realice Canal Capital, incluidos los proyectos del plan de inversión financiados a través de la reso</v>
          </cell>
          <cell r="AD152">
            <v>12</v>
          </cell>
          <cell r="AE152">
            <v>9</v>
          </cell>
          <cell r="AF152">
            <v>282</v>
          </cell>
          <cell r="AG152">
            <v>97187500</v>
          </cell>
          <cell r="AH152" t="str">
            <v>N/A</v>
          </cell>
          <cell r="AI152" t="str">
            <v>1. Prestar el servicio de transporte terrestre automotor de carga con los vehículos descritos en el anexo técnico, en los términos y las condiciones señaladas en la cotización y el contrato. 2. Presentar al supervisor de Capital,certificación expedida por el revisor fiscal y/o por el representante legal acreditando que se encuentran a paz y salvo con el sistema de Seguridad Social y de Parafiscales adjuntando los soportes de pago de los aportes parafiscales y al sistema de seguridad social integral de todos sus trabajadores y de las personas que ejecutan el contrato e igualmente de los pagos efectuados a los conductores, confirmando que la Contratista está a paz y salvo con los conductores por todo concepto. 3. Trasladar desde el canal a cualquier locación, dentro del perímetro urbano de Bogotá́ y Bogotá región todo, aquello que requiera la Unidad Móvil para su funcionamiento, esto es equipos de iluminación, trípodes, cámaras con sus respectivas maletas de almacenamiento, grúa, diferentes tipos de cable (cable triaxial para la conexión de cámaras, cables de video, cables de audio, cables telefónicos) además de las antenas para el retorno de señal de aire. En caso de requerir servicios por fuera del perímetro establecido, se realizará cotización previa por parte del Canal. 4. Jalonar por medio de un gancho, la planta eléctrica que provee de energía a la Unidad Móvil, para el funcionamiento de los equipos que se encuentran en el interior del camión tipo furgón de cinco (5) toneladas. 5. Todos los vehículos deberán contar con kit de carreteras y maletín de primeros auxilios. 6. Contar con registro de acopiador primario de llantas usadas expedido por la Secretaría Distrital de Ambiente o la autoridad ambiental competente correspondiente en caso de operar fuera del perímetro urbano, dicho documento debe ser entregado antes de suscribir el contrato ya que da garantía de que el mismo cumple con los requisitos exigidos por la autoridad ambiental en la materia. 7. Responder por la correcta facturación del servicio dentro de los plazos establecidos por el canal y la coordinación de reemplazos del vehículo y personal de conducción en un tiempo no mayor a las seis (6) horas, si el vehículo se encuentra en servicio y veinticuatro (24) horas, si se trata de cambio de vehículo para atender el contrato 8. Asumir los gastos de combustible, peajes y mantenimiento de los vehículos suministrados para la prestación del servicio. 9. Presentar al momento de la suscripción del acta de inicio de contrato Resolución de capacidad
transportadora, Acto administrativo que contiene la habilitación vigente para operar el Servicio
Público de Transporte Terrestre Automotor de Carga, Plan Estratégico de Seguridad Vial PESV,
ficha técnica del vehículo, revisión técnico-mecánica del vehículo, certificado del SOAT, tarjeta de
operación del vehículo y licencia de tránsito; certificación de afiliación al sistema de seguridad
social del o los conductores (EPS, ARL y pensión), SIMIT del o los conductores que prestarán
servicio, camión adecuado con estantería y la póliza general para el aseguramiento de la carga
que transporte. Igualmente, aportar la hoja de vida del conductor o conductores asignados para
la prestación del servicio, junto con los documentos soportes que acrediten la idoneidad y
experiencia y la hoja de vida de un (1) Coordinador de Servicio por parte de la empresa prestadora
del servicio, junto con los documentos soportes que acrediten su idoneidad y experiencia.
10. Garantizar el soporte de coordinación con disponibilidad permanente, más no exclusiva, vía
telefónica, de lunes a domingo, y de manera presencial cuando la entidad lo requiera, de acuerdo
con la solicitud del supervisor del contrato designado por Capital.
11. Mantener los precios ofertados en la propuesta durante la vigencia del contrato y abstenerse de
efectuar cobros, por recargos de cualquier tipo, no contemplados en la oferta.
12. Implementar en forma inmediata los correctivos que sean necesarios para contrarrestar cualquier
tipo de emergencia o anomalía que se presente en relación con los vehículos y la ejecución óptima
del contrato.
13. Garantizar por su cuenta y riesgo las cargas que transporta y personas afectadas, así como
responder por la pérdida o daño de la carga transportada; para el efecto deberá acreditar las
pólizas correspondientes.
14. Respetar las normas de tránsito con el fin de evitar traumatismos en el desarrollo de la prestación
de servicio de transporte, así como atender las sugerencias o ajustes que presente Capital en
desarrollo del contrato.
15. Reemplazar de manera inmediata al coordinador del Servicio o el conductor, cuando se
encuentren ausentes de manera temporal o definitiva, con otro que reúna iguales o superiores
capacidades y condiciones para el cumplimiento del servicio.
16. Proveer traslados fuera del perímetro urbano de Bogotá a otras ciudades, cuando la producción
de los proyectos los requiera, previa presentación de la cotización al supervisor del contrato y
aprobación de esta.
17. Facturar los servicios cotizados, aprobados y efectivamente prestados, dentro de los plazos
establecidos por Capital, anexando a cada factura el certificado de pago de parafiscales de ley y
las Planillas.
18. Reportar el reencauche de llantas usadas del (los) vehículos contratados por el Canal en
cumplimiento a los artículos 13 y 19 del Decreto 442 de 2015; en caso no, ser reencauchables
informar a través de un informe las razones por las cuales no es posible hacer dicho reencauche.
19. En cumplimiento de las disposiciones internacionales y nacionales vigentes, en especial las
contenidas en los pactos, convenios y convenciones internacionales, en la Resolución 1796 de
2018 del Ministerio del Trabajo y en el Acuerdo 785 de 2020 del Concejo de Bogotá , EL
CONTRATISTA se compromete a no contratar y o vincular menores de edad con el objetivo
decoadyuvar con las políticas de prevención y erradicación de trabajo infantil. En el evento en
que se haga necesaria la participación de menores en la ejecución del contrato, se deberá dar</v>
          </cell>
          <cell r="AJ152" t="str">
            <v>DIRECTA</v>
          </cell>
          <cell r="AK152" t="str">
            <v xml:space="preserve">NO REQUIERE </v>
          </cell>
          <cell r="AL152" t="str">
            <v>NO</v>
          </cell>
          <cell r="AM152" t="str">
            <v>DIRECTOR OPERATIVO</v>
          </cell>
          <cell r="AN152" t="str">
            <v>CAMILO ANDRES PORRAS GALINDO</v>
          </cell>
          <cell r="AO152" t="str">
            <v>727 / 725</v>
          </cell>
          <cell r="AP152" t="str">
            <v>423011605560000007505 / 42450209</v>
          </cell>
          <cell r="AQ152" t="str">
            <v>7505 - Fortalecimiento de la creación y cocreación de contenidos multiplataforma en ciudadanía, cultura y educación / Servicios para la comunidad, sociales y personales</v>
          </cell>
          <cell r="AR152" t="str">
            <v>727 / 726</v>
          </cell>
          <cell r="AS152">
            <v>727</v>
          </cell>
          <cell r="AT152" t="str">
            <v>423011605560000007505</v>
          </cell>
          <cell r="AU152" t="str">
            <v>7505 - Fortalecimiento de la creación y cocreación de contenidos multiplataforma en ciudadanía, cultura y educación</v>
          </cell>
          <cell r="AV152" t="str">
            <v>7505 FUTIC</v>
          </cell>
          <cell r="AW152">
            <v>727</v>
          </cell>
          <cell r="AX152">
            <v>45370</v>
          </cell>
          <cell r="AY152">
            <v>57750000</v>
          </cell>
          <cell r="AZ152">
            <v>725</v>
          </cell>
          <cell r="BA152">
            <v>42450209</v>
          </cell>
          <cell r="BB152" t="str">
            <v>Servicios para la comunidad, sociales y personales</v>
          </cell>
          <cell r="BC152" t="str">
            <v xml:space="preserve"> </v>
          </cell>
          <cell r="BD152">
            <v>726</v>
          </cell>
          <cell r="BE152">
            <v>45370</v>
          </cell>
          <cell r="BF152">
            <v>14437500</v>
          </cell>
          <cell r="BG152">
            <v>754</v>
          </cell>
          <cell r="BH152">
            <v>42450208</v>
          </cell>
          <cell r="BI152" t="str">
            <v>Servicios prestados a las empresas y servicios de producción</v>
          </cell>
          <cell r="BJ152" t="str">
            <v xml:space="preserve"> </v>
          </cell>
          <cell r="BK152">
            <v>728</v>
          </cell>
          <cell r="BL152">
            <v>45370</v>
          </cell>
          <cell r="BM152">
            <v>25000000</v>
          </cell>
          <cell r="CX152">
            <v>45656</v>
          </cell>
          <cell r="CY152">
            <v>97187500</v>
          </cell>
        </row>
        <row r="153">
          <cell r="A153" t="str">
            <v>0151-2024</v>
          </cell>
          <cell r="B153" t="str">
            <v>17 17. Contrato de Prestación de Servicios</v>
          </cell>
          <cell r="C153" t="str">
            <v>NIT</v>
          </cell>
          <cell r="D153">
            <v>901408426</v>
          </cell>
          <cell r="F153">
            <v>5</v>
          </cell>
          <cell r="G153">
            <v>6</v>
          </cell>
          <cell r="H153" t="str">
            <v>ENERGY MSI SAS.</v>
          </cell>
          <cell r="I153" t="str">
            <v>CL 21 8 81 LC 11</v>
          </cell>
          <cell r="J153" t="str">
            <v>energymsisas@gmail.com</v>
          </cell>
          <cell r="K153" t="str">
            <v>JAVIER ALBERTO LASSO CAGUA</v>
          </cell>
          <cell r="L153">
            <v>79523446</v>
          </cell>
          <cell r="M153" t="str">
            <v>CO1.PCCNTR.6122626</v>
          </cell>
          <cell r="N153" t="str">
            <v>CPT-162-2024</v>
          </cell>
          <cell r="O153" t="str">
            <v>https://community.secop.gov.co/Public/Tendering/OpportunityDetail/Index?noticeUID=CO1.NTC.5870193&amp;isFromPublicArea=True&amp;isModal=False</v>
          </cell>
          <cell r="P153" t="str">
            <v>N/A</v>
          </cell>
          <cell r="Q153" t="str">
            <v>N/A</v>
          </cell>
          <cell r="R153" t="str">
            <v>PERSONA JURIDICA</v>
          </cell>
          <cell r="T153" t="str">
            <v>CONTRATO DE PRESTACION DE SERVICIOS</v>
          </cell>
          <cell r="U153">
            <v>45371</v>
          </cell>
          <cell r="V153">
            <v>45373</v>
          </cell>
          <cell r="W153">
            <v>45737</v>
          </cell>
          <cell r="X153" t="str">
            <v>JOSE MIGUEL AYALA DURAN</v>
          </cell>
          <cell r="Y153" t="str">
            <v>PROFESIONAL ESPECIALIZADO GRADO 3 DEL ÁREA TÉCNICA</v>
          </cell>
          <cell r="Z153">
            <v>74186482</v>
          </cell>
          <cell r="AA153">
            <v>4</v>
          </cell>
          <cell r="AB153">
            <v>7</v>
          </cell>
          <cell r="AC153" t="str">
            <v xml:space="preserve">DO-212 Prestar el servicio de mantenimiento preventivo y correctivo, incluida la mano de obra y el suministro de materiales, insumos, repuestos nuevos y originales, así como, atención
de urgencias, para el sistema de Plantas Eléctricas, UPS y Aires Acondicionados propiedad de Canal Capital. </v>
          </cell>
          <cell r="AD153">
            <v>0</v>
          </cell>
          <cell r="AE153">
            <v>12</v>
          </cell>
          <cell r="AF153">
            <v>360</v>
          </cell>
          <cell r="AG153">
            <v>160860000</v>
          </cell>
          <cell r="AH153">
            <v>25473250</v>
          </cell>
          <cell r="AI153" t="str">
            <v>1. Realizar revisión y diagnóstico en sitio o laboratorio a manera de mantenimiento preventivo y/o correctivo (según el caso) a los equipos y elementos contemplados en el Anexo Técnico, conforme a las solicitudes particulares al respecto por parte de la entidad. Las solicitudes de servicio serán realizadas mediante correo electrónico por parte del supervisor del contrato o a quien designe de Canal Capital. 2. Presentar oferta de la mano de obra y repuestos necesarios para ejecutar los mantenimientos correctivos; la cotización debe ser revisada y aprobada por el supervisor del contrato, para posteriormente proceder a la ejecución pertinente. Con la aprobación de la cotización, se destinará un presupuesto dentro de lo pactado para el pago de repuestos y/o mano de obra para el mantenimiento correctivo. 3. Disponer o facilitar los equipos que sean requeridos por la supervisión, en modalidad de alquiler, los cuales serán utilizados como reemplazo para atender una contingencia debido a una eventual falla crítica. 4. Informa al supervisor del contrato en el caso de requerir revisión, diagnóstico y/o reparación en fábrica o por parte de un tercero de cualquiera de los equipos y/o elementos técnicos objeto del contrato, asimismo, debe presentar la oferta que incluya todos los costos asociados a la ejecución de dichas rutinas, ésta deberá venir acompañada de otras cotizaciones a modo de estudio de mercado, que evidencie las condiciones más favorables para suplir la necesidad. La cotización debe ser revisada y aprobada por el supervisor del contrato, para posteriormente proceder con la ejecución pertinente. Con la aprobación de la cotización, se destinará presupuesto dentro de lo pactado para el pago de repuestos y/o mano de obra para el mantenimiento correctivo. 5. Realizar las rutinas de mantenimiento preventivo conforme la solicitud del Canal, las recomendaciones del fabricante y la experiencia del contratista en este tipo de sistemas. La rutina de mantenimiento preventivo debe incluir como mínimo revisión, rutina de limpieza interna y externa y pruebas de funcionalidad entre otras. 6. Presentar un informe detallado de cada una de las actividades realizadas sobre los equipos objeto del contrato, éste debe incluir el estado inicial y estado al finalizar la ejecución del mantenimiento preventivo, relacionando en dicho documento, los repuestos y suministros que se utilizaron y su registro fotográfico. 7. En caso de reemplazo de partes, junto con el informe presentado, deben ser allegados a las instalaciones de Canal Capital los repuestos que fueron objeto de reemplazo. 8. Garantizar que los componentes físicos reemplazados e instalados por mantenimientos preventivos o correctivos sean nuevos, no remanufacturados. 9. Ofrecer un periodo de garantía de seis (6) meses sobre la mano de obra y los componentes de hardware reemplazados. 10. Monitorear, hacer seguimiento y efectuar los ajustes a que haya lugar dependiendo de las pruebas y los resultados observados en los respectivos mantenimientos de los equipos. 11. En caso de requerirse el mantenimiento preventivo o correctivo de algún elemento y/o equipo no contemplado en el listado objeto del contrato, Canal Capital lo solicitará por medio del supervisor del contrato vía correo electrónico al contratista, para que éste presente
cotización respectiva. La cotización debe ser revisada y aprobada por el supervisor del contrato, para
posteriormente proceder a la ejecución pertinente. 12 El contratista deberá abstenerse de realizar
intervenciones no solicitadas por parte de la entidad y cualquier actividad desarrollada sin previa solicitud
formal deberá ser asumida por éste. 13. Asumir todos los costos de traslados, envío, impuestos y
cualquier costo adicional que sea necesarios para el desarrollo del contrato. 14. Contar con las mínimas
herramientas necesarias para la realización de su trabajo (Multímetros, Vatímetros, analizadores de
espectro, demoduladores, osciloscopios, monitores de forma de onda, generación de patrones de vídeo,
herramienta, entre otros). En caso de requerirse el uso de instrumentación especializada con la que no
cuente el contratista, este deberá realizar lo pertinente para la consecución de la misma y su costo no
será considerado como un gasto reembolsable. 15. Organizar con el supervisor del contrato la
disponibilidad del horario, en el cual se podrán realizar las actividades objeto del contrato, atendiendo
las políticas que para el efecto señale Canal Capital. 16. Tramitar con el supervisor del contrato, ante la
Oficina de Servicios Administrativos de Canal Capital, el ingreso del personal que ejecutará las actividades
contractuales. Lo anterior, con el fin que la Subdirección Administrativa, tramite los permisos necesarios
ante la administración del edificio de Canal Capital. 17. Responder por los daños a las instalaciones y a
personas del Canal que se pudieran ocasionar en consecuencia de la ejecución del objeto contractual.
18. Suministrar de forma periódica y cuando se le solicite durante la ejecución del contrato o posterior
a su finalización, los registros de movilización de aceites usados generados como consecuencia de los
mantenimientos realizados en cumplimiento a la Resolución 1188 de 2003 "Por la cual se adopta el
manual de normas y procedimientos para la gestión de aceites usados en el Distrito Capital". 19.
Suministrar de forma periódica y cuando se le solicite durante la ejecución del contrato o posterior a su
finalización, los registros de disposición final de residuos peligrosos (incluyendo aceites usados)
generados como producto de las actividades de mantenimiento de las plantas eléctricas de Capital. 20.
Cumplir con las condiciones de almacenamiento temporal de residuos peligrosos (aceites usados,
baterías, elementos y/o envases impregnados con aceites usados) en coherencia con el permiso de
acopiador primario en cumplimiento a la Resolución 1188 de 2003 "Por la cual se adopta el manual de
normas y procedimientos para la gestión de aceites usados en el Distrito Capital" 21. Dar estricto
cumplimiento a las políticas de seguridad de la información de Canal Capital. 22. Mantener los precios
ofertados en la propuesta durante toda la vigencia del contrato. 23. En cumplimiento de las disposiciones
internacionales y nacionales vigentes, en especial las contenidas en los pactos, convenios y convenciones
internacionales, en la Resolución 1796 de 2018 del Ministerio del Trabajo y en el Acuerdo 785 de 2020
del Concejo de Bogotá, EL CONTRATISTA se compromete a no contratar y o vincular menores de edad
con el objetivo de coadyuvar con las políticas de prevención y erradicación de trabajo infantil. En el
evento en que se haga necesaria la participación de menores en la ejecución del contrato, se deberá dar
cumplimiento a lo dispuesto en el artículo 35 de la Ley 1098 de 2006. 24. Cumplir con las demás
obligaciones inherentes al objeto del contrato. 25. Realizar las demás actividades que resulten necesarias
y esenciales para el cumplimiento del objeto contractual</v>
          </cell>
          <cell r="AJ153" t="str">
            <v>DIRECTA</v>
          </cell>
          <cell r="AK153" t="str">
            <v xml:space="preserve">NO REQUIERE </v>
          </cell>
          <cell r="AL153" t="str">
            <v>NO</v>
          </cell>
          <cell r="AM153" t="str">
            <v>DIRECTOR OPERATIVO</v>
          </cell>
          <cell r="AN153" t="str">
            <v>LEIDY JULIETH CARRANZA SUAREZ</v>
          </cell>
          <cell r="AO153" t="str">
            <v xml:space="preserve">766 / </v>
          </cell>
          <cell r="AP153" t="str">
            <v xml:space="preserve">42450209 / </v>
          </cell>
          <cell r="AQ153" t="str">
            <v xml:space="preserve">Servicios para la comunidad, sociales y personales / </v>
          </cell>
          <cell r="AR153" t="str">
            <v xml:space="preserve">739 / </v>
          </cell>
          <cell r="AS153">
            <v>766</v>
          </cell>
          <cell r="AT153">
            <v>42450209</v>
          </cell>
          <cell r="AU153" t="str">
            <v>Servicios para la comunidad, sociales y personales</v>
          </cell>
          <cell r="AV153" t="str">
            <v xml:space="preserve"> </v>
          </cell>
          <cell r="AW153">
            <v>739</v>
          </cell>
          <cell r="AX153">
            <v>45372</v>
          </cell>
          <cell r="AY153">
            <v>160860000</v>
          </cell>
          <cell r="BB153" t="e">
            <v>#N/A</v>
          </cell>
          <cell r="BC153" t="str">
            <v xml:space="preserve"> </v>
          </cell>
          <cell r="CX153">
            <v>45737</v>
          </cell>
          <cell r="CY153">
            <v>160860000</v>
          </cell>
        </row>
        <row r="154">
          <cell r="A154" t="str">
            <v>0152-2024</v>
          </cell>
          <cell r="B154" t="str">
            <v>17 17. Contrato de Prestación de Servicios</v>
          </cell>
          <cell r="C154" t="str">
            <v>CC</v>
          </cell>
          <cell r="D154">
            <v>1022370815</v>
          </cell>
          <cell r="F154">
            <v>3</v>
          </cell>
          <cell r="G154">
            <v>8</v>
          </cell>
          <cell r="H154" t="str">
            <v>MABBY NATHALIA TORRES HERNANDEZ</v>
          </cell>
          <cell r="I154" t="str">
            <v>AV CL 45 A SUR # 48 - 83 P2 BRR VENECIA</v>
          </cell>
          <cell r="J154" t="str">
            <v>mabbytorresh@gmail.com</v>
          </cell>
          <cell r="M154" t="str">
            <v>CO1.PCCNTR.6126737</v>
          </cell>
          <cell r="N154" t="str">
            <v>CPT-163-2024</v>
          </cell>
          <cell r="O154" t="str">
            <v>https://community.secop.gov.co/Public/Tendering/OpportunityDetail/Index?noticeUID=CO1.NTC.5874665&amp;isFromPublicArea=True&amp;isModal=False</v>
          </cell>
          <cell r="P154" t="str">
            <v>PROFESIONAL</v>
          </cell>
          <cell r="Q154" t="str">
            <v>UNIVERSITARIO</v>
          </cell>
          <cell r="R154" t="str">
            <v>FEMENINO</v>
          </cell>
          <cell r="T154" t="str">
            <v>CONTRATO DE PRESTACION DE SERVICIOS</v>
          </cell>
          <cell r="U154">
            <v>45371</v>
          </cell>
          <cell r="V154">
            <v>45372</v>
          </cell>
          <cell r="W154">
            <v>45616</v>
          </cell>
          <cell r="X154" t="str">
            <v>LUIS CARLOS URRUTIA PARRA</v>
          </cell>
          <cell r="Y154" t="str">
            <v>PROFESIONAL ESPECIALIZADO GRADO 03 DE PROGRAMACIÓN</v>
          </cell>
          <cell r="Z154">
            <v>79555310</v>
          </cell>
          <cell r="AA154">
            <v>8</v>
          </cell>
          <cell r="AB154">
            <v>3</v>
          </cell>
          <cell r="AC154" t="str">
            <v>DO- 220 -221 Proveer, de manera autónoma e independiente, los servicios requeridos para realizar el diseño gráfico para las plataformas digitales de Canal Capital, incluyendo los proyectos del Plan de inversión financiados a través de la resolución 076 de 2024 del Fondo Único de Tecnologías de la Información y las comunicaciones (FUTIC).</v>
          </cell>
          <cell r="AD154">
            <v>0</v>
          </cell>
          <cell r="AE154">
            <v>8</v>
          </cell>
          <cell r="AF154">
            <v>240</v>
          </cell>
          <cell r="AG154">
            <v>44000000</v>
          </cell>
          <cell r="AH154">
            <v>5500000</v>
          </cell>
          <cell r="AI154" t="str">
            <v>1. Realizar la conceptualización, diseño, creación y producción gráfica para las diferentes plataformas digitales del canal y productos crossmedia y transmedia que se planeen para la promoción y circulación de contenidos de Capital. 2. Desarrollar formatos innovadores que fortalezcan la línea visual de los contenidos de Capital y aporten a la construcción de historias en plataformas digitales. 3. Realizar las infografías explicativas requeridas en el marco de los proyectos que adelante la entidad en plataformas digitales. 4. Diseñar piezas gráficas para campañas y comunicados de uso interno y externo de Capital que fortalezcan la promoción de expectativa y sostenimiento de sus series y programas. 5. Diseñar material gráfico para implementar en piezas de mercadeo y en todo tipo de recursos físicos de Capital. 6. Diseñar presentaciones y piezas gráficas en el marco del objeto del contrato. 7. Apoyar la realización y conceptualización de paquetes gráficos para transmisiones y producciones de Capital en sus diferentes pantallas. 8. Apoyar en la conceptualización, creación y producción en diseño web para el sitio web y redes sociales de Capital. 9. Elaborar los elementos visuales requeridos para la ejecución de la estrategia de contenidos de Capital. 10. Ejecutar las obligaciones del contrato, en el marco de la generación, producción y transmisión de los contenidos televisivos y audiovisuales en cualquier plataforma tecnológica, de acuerdo con las necesidades de Capital. 11. Realizar las demás actividades que resulten necesarias y esenciales para el cumplimiento del objeto contractual.</v>
          </cell>
          <cell r="AJ154" t="str">
            <v>DIRECTA</v>
          </cell>
          <cell r="AK154" t="str">
            <v xml:space="preserve">NO REQUIERE </v>
          </cell>
          <cell r="AL154" t="str">
            <v>NO</v>
          </cell>
          <cell r="AM154" t="str">
            <v>DIRECTOR OPERATIVO</v>
          </cell>
          <cell r="AN154" t="str">
            <v>CAMILO ANDRES PORRAS GALINDO</v>
          </cell>
          <cell r="AO154" t="str">
            <v>779 / 774</v>
          </cell>
          <cell r="AP154" t="str">
            <v>423011605560000007505 / 42450209</v>
          </cell>
          <cell r="AQ154" t="str">
            <v>7505 - Fortalecimiento de la creación y cocreación de contenidos multiplataforma en ciudadanía, cultura y educación / Servicios para la comunidad, sociales y personales</v>
          </cell>
          <cell r="AR154" t="str">
            <v>740 / 741</v>
          </cell>
          <cell r="AS154">
            <v>779</v>
          </cell>
          <cell r="AT154" t="str">
            <v>423011605560000007505</v>
          </cell>
          <cell r="AU154" t="str">
            <v>7505 - Fortalecimiento de la creación y cocreación de contenidos multiplataforma en ciudadanía, cultura y educación</v>
          </cell>
          <cell r="AV154" t="str">
            <v>7505 FUTIC</v>
          </cell>
          <cell r="AW154">
            <v>740</v>
          </cell>
          <cell r="AX154">
            <v>45372</v>
          </cell>
          <cell r="AY154">
            <v>39600000</v>
          </cell>
          <cell r="AZ154">
            <v>774</v>
          </cell>
          <cell r="BA154">
            <v>42450209</v>
          </cell>
          <cell r="BB154" t="str">
            <v>Servicios para la comunidad, sociales y personales</v>
          </cell>
          <cell r="BC154" t="str">
            <v xml:space="preserve"> </v>
          </cell>
          <cell r="BD154">
            <v>741</v>
          </cell>
          <cell r="BE154">
            <v>45372</v>
          </cell>
          <cell r="BF154">
            <v>4400000</v>
          </cell>
          <cell r="CI154" t="str">
            <v>ADICION 1 Y PRORROGA 1</v>
          </cell>
          <cell r="CJ154">
            <v>45616</v>
          </cell>
          <cell r="CK154">
            <v>70</v>
          </cell>
          <cell r="CM154">
            <v>12833333</v>
          </cell>
          <cell r="CX154">
            <v>45688</v>
          </cell>
          <cell r="CY154">
            <v>56833333</v>
          </cell>
        </row>
        <row r="155">
          <cell r="A155" t="str">
            <v>0153-2024</v>
          </cell>
          <cell r="B155" t="str">
            <v>17 17. Contrato de Prestación de Servicios</v>
          </cell>
          <cell r="C155" t="str">
            <v>CC</v>
          </cell>
          <cell r="D155">
            <v>1019126347</v>
          </cell>
          <cell r="F155">
            <v>2</v>
          </cell>
          <cell r="G155">
            <v>9</v>
          </cell>
          <cell r="H155" t="str">
            <v>JUAN FELIPE RODRIGUEZ PEREZ.</v>
          </cell>
          <cell r="I155" t="str">
            <v>CL 151 111 A 26</v>
          </cell>
          <cell r="J155" t="str">
            <v>juanfeliperodriguez1996@hotmail.com</v>
          </cell>
          <cell r="M155" t="str">
            <v>CO1.PCCNTR.6127035</v>
          </cell>
          <cell r="N155" t="str">
            <v>CPT-164-2024</v>
          </cell>
          <cell r="O155" t="str">
            <v>https://community.secop.gov.co/Public/Tendering/OpportunityDetail/Index?noticeUID=CO1.NTC.5874844&amp;isFromPublicArea=True&amp;isModal=False</v>
          </cell>
          <cell r="P155" t="str">
            <v>APOYO A LA GESTIÓN PROFESIONAL</v>
          </cell>
          <cell r="Q155" t="str">
            <v>UNIVERSITARIO</v>
          </cell>
          <cell r="R155" t="str">
            <v>MASCULINO</v>
          </cell>
          <cell r="T155" t="str">
            <v>CONTRATO DE PRESTACION DE SERVICIOS</v>
          </cell>
          <cell r="U155">
            <v>45371</v>
          </cell>
          <cell r="V155">
            <v>45372</v>
          </cell>
          <cell r="W155">
            <v>45616</v>
          </cell>
          <cell r="X155" t="str">
            <v>LUIS CARLOS URRUTIA PARRA</v>
          </cell>
          <cell r="Y155" t="str">
            <v>PROFESIONAL ESPECIALIZADO GRADO 03 DE PROGRAMACIÓN</v>
          </cell>
          <cell r="Z155">
            <v>79555310</v>
          </cell>
          <cell r="AA155">
            <v>8</v>
          </cell>
          <cell r="AB155">
            <v>3</v>
          </cell>
          <cell r="AC155" t="str">
            <v>DO-222 223 Proveer, de manera autónoma e independiente, los servicios de apoyo requeridos para realizar la gestión de contenidos digitales en la página web de Canal Capital y sus redes sociales y plataformas digitales, incluyendo los proyectos del Plan de inversión financiados a través de la resolución 076 de 2024 del Fondo Único de Tecnologías de la Información y las comunicaciones (FUTIC).</v>
          </cell>
          <cell r="AD155">
            <v>0</v>
          </cell>
          <cell r="AE155">
            <v>8</v>
          </cell>
          <cell r="AF155">
            <v>240</v>
          </cell>
          <cell r="AG155">
            <v>29600000</v>
          </cell>
          <cell r="AH155">
            <v>3700000</v>
          </cell>
          <cell r="AI155" t="str">
            <v>1. Construir o adaptar contenido multimedia (texto, video, audio o imagen) que pueda ser difundido a través de los sitios web, cuentas digitales, redes sociales o la señal en televisión de Capital. 2. Actualizar el home y las secciones de los sitios web de Capital. 3. Apoyar la creación y cocreación de contenido nativo digital que sea pertinente para las audiencias y posteriormente divulgado en las plataformas digitales de la entidad. 4. Apoyar el manejo operativo de las redes sociales y/o cuentas digitales de Capital. 5. Gestionar las interacciones directas de la audiencia ciudadana a través de las redes sociales y/o cuentas digitales de Capital. 6. Integrar los proyectos especiales informativos y convergentes de creación de contenido de Capital, bien sea en su construcción estratégica, investigativa o en su desarrollo práctico. 7. Apoyar el ejercicio de reportería para eventos y producciones de Capital cuando las dinámicas de producción de contenido digital lo requieran. 8. Apoyar la escucha activa en plataformas digitales. 9. Abstenerse de compartir, prestar, divulgar o transferir de cualquier forma o medio las contraseñas que le han sido entregadas de las redes y plataformas pertenecientes a Capital (la cuenta de usuario del CMS es de uso del personal e intransferible, por lo que cualquier consecuencia adversa que derive de su mal uso, generado por descuido, negligencia o dolo, deberá ser asumida personalmente por el contratista al cual le fue otorgado el acceso a las redes y plataformas del Canal). 10. Realizar las demás actividades que resulten necesarias y esenciales para el cumplimiento del objeto contractual.</v>
          </cell>
          <cell r="AJ155" t="str">
            <v>DIRECTA</v>
          </cell>
          <cell r="AK155" t="str">
            <v xml:space="preserve">NO REQUIERE </v>
          </cell>
          <cell r="AL155" t="str">
            <v>NO</v>
          </cell>
          <cell r="AM155" t="str">
            <v>DIRECTOR OPERATIVO</v>
          </cell>
          <cell r="AN155" t="str">
            <v>CAMILO ANDRES PORRAS GALINDO</v>
          </cell>
          <cell r="AO155" t="str">
            <v>780 / 775</v>
          </cell>
          <cell r="AP155" t="str">
            <v>423011605560000007505 / 42450209</v>
          </cell>
          <cell r="AQ155" t="str">
            <v>7505 - Fortalecimiento de la creación y cocreación de contenidos multiplataforma en ciudadanía, cultura y educación / Servicios para la comunidad, sociales y personales</v>
          </cell>
          <cell r="AR155" t="str">
            <v>738 / 737</v>
          </cell>
          <cell r="AS155">
            <v>780</v>
          </cell>
          <cell r="AT155" t="str">
            <v>423011605560000007505</v>
          </cell>
          <cell r="AU155" t="str">
            <v>7505 - Fortalecimiento de la creación y cocreación de contenidos multiplataforma en ciudadanía, cultura y educación</v>
          </cell>
          <cell r="AV155" t="str">
            <v>7505 FUTIC</v>
          </cell>
          <cell r="AW155">
            <v>738</v>
          </cell>
          <cell r="AX155">
            <v>45372</v>
          </cell>
          <cell r="AY155">
            <v>26640000</v>
          </cell>
          <cell r="AZ155">
            <v>775</v>
          </cell>
          <cell r="BA155">
            <v>42450209</v>
          </cell>
          <cell r="BB155" t="str">
            <v>Servicios para la comunidad, sociales y personales</v>
          </cell>
          <cell r="BC155" t="str">
            <v xml:space="preserve"> </v>
          </cell>
          <cell r="BD155">
            <v>737</v>
          </cell>
          <cell r="BE155">
            <v>45372</v>
          </cell>
          <cell r="BF155">
            <v>2960000</v>
          </cell>
          <cell r="CX155">
            <v>45616</v>
          </cell>
          <cell r="CY155">
            <v>29600000</v>
          </cell>
        </row>
        <row r="156">
          <cell r="A156" t="str">
            <v>0154-2024</v>
          </cell>
          <cell r="B156" t="str">
            <v>17 17. Contrato de Prestación de Servicios</v>
          </cell>
          <cell r="C156" t="str">
            <v>CC</v>
          </cell>
          <cell r="D156">
            <v>79918406</v>
          </cell>
          <cell r="F156">
            <v>5</v>
          </cell>
          <cell r="G156">
            <v>6</v>
          </cell>
          <cell r="H156" t="str">
            <v>CARLOS EDUARDO CETINA ALFONSO</v>
          </cell>
          <cell r="I156" t="str">
            <v>KR 5 BIS 22A 18 SUR</v>
          </cell>
          <cell r="J156" t="str">
            <v>karlos.eduardo007@gmail.com</v>
          </cell>
          <cell r="M156" t="str">
            <v>CO1.PCCNTR.6127086</v>
          </cell>
          <cell r="N156" t="str">
            <v>CPT-165-2024</v>
          </cell>
          <cell r="O156" t="str">
            <v>https://community.secop.gov.co/Public/Tendering/OpportunityDetail/Index?noticeUID=CO1.NTC.5875421&amp;isFromPublicArea=True&amp;isModal=False</v>
          </cell>
          <cell r="P156" t="str">
            <v>PROFESIONAL</v>
          </cell>
          <cell r="Q156" t="str">
            <v>UNIVERSITARIO</v>
          </cell>
          <cell r="R156" t="str">
            <v>MASCULINO</v>
          </cell>
          <cell r="T156" t="str">
            <v>CONTRATO DE PRESTACION DE SERVICIOS</v>
          </cell>
          <cell r="U156">
            <v>45371</v>
          </cell>
          <cell r="V156">
            <v>45372</v>
          </cell>
          <cell r="W156">
            <v>45432</v>
          </cell>
          <cell r="X156" t="str">
            <v>LUIS CARLOS URRUTIA PARRA</v>
          </cell>
          <cell r="Y156" t="str">
            <v>PROFESIONAL ESPECIALIZADO GRADO 03 DE PROGRAMACIÓN</v>
          </cell>
          <cell r="Z156">
            <v>79555310</v>
          </cell>
          <cell r="AA156">
            <v>8</v>
          </cell>
          <cell r="AB156">
            <v>3</v>
          </cell>
          <cell r="AC156" t="str">
            <v>DO-214 Proveer, de manera autónoma e independiente, los servicios requeridos
para llevar a cabo el soporte, mantenimiento, administración y gestión de bases de datos de los
ambientes de infraestructura y de los entornos de preproducción y producción de las plataformas web
de la entidad.</v>
          </cell>
          <cell r="AD156">
            <v>0</v>
          </cell>
          <cell r="AE156">
            <v>2</v>
          </cell>
          <cell r="AF156">
            <v>60</v>
          </cell>
          <cell r="AG156">
            <v>6652800</v>
          </cell>
          <cell r="AH156">
            <v>3326400</v>
          </cell>
          <cell r="AI156" t="str">
            <v>1. Apoyar en el soporte de infraestructura digital para los espacios web de Canal Capital a partir de las herramientas disponibles de AWS. 2. Apoyar la gestión de recursos de infraestructura disponibles para Capital desde Amazon Services. 3. Velar por la optimización de los recursos de AWS disponibles para las páginas web de Capital. 4. Gestionar e informar al equipo Digital sobre los costos de funcionamiento en demanda en cuanto a infraestructura digital de Capital con Amazon. 5. Apoyar al equipo de desarrollo web de Capital en los requerimientos necesarios de infraestructura de las páginas web de Capital. 6. Apoyar con la realización de pruebas de carga, velocidad y accesibilidad, de cara a garantizar la disponibilidad y usabilidad de los sitios web de Capital. 7. Gestionar y crear los ambientes de desarrollo y producción web de las páginas de Capital. 8. Velar por la seguridad tecnológica de las páginas web de Canal Capital desde la infraestructura digital. 9. Establecer y apoyar la gestión de la infraestructura de las páginas web de Canal Capital a través de los servicios de Amazon adquiridos por Canal Capital. 10. Mantener los servicios de infraestructura actualizados de acuerdo con las necesidades de Canal Capital y a la evolución tecnológica requerida. 11. Realizar las demás actividades que resulten necesarias y esenciales para el cumplimiento del objeto contractual</v>
          </cell>
          <cell r="AJ156" t="str">
            <v>DIRECTA</v>
          </cell>
          <cell r="AK156" t="str">
            <v xml:space="preserve">NO REQUIERE </v>
          </cell>
          <cell r="AL156" t="str">
            <v>NO</v>
          </cell>
          <cell r="AM156" t="str">
            <v>DIRECTOR OPERATIVO</v>
          </cell>
          <cell r="AN156" t="str">
            <v>LEIDY JULIETH CARRANZA SUAREZ</v>
          </cell>
          <cell r="AO156" t="str">
            <v xml:space="preserve">773 / </v>
          </cell>
          <cell r="AP156" t="str">
            <v xml:space="preserve">42450209 / </v>
          </cell>
          <cell r="AQ156" t="str">
            <v xml:space="preserve">Servicios para la comunidad, sociales y personales / </v>
          </cell>
          <cell r="AR156" t="str">
            <v xml:space="preserve">742 / </v>
          </cell>
          <cell r="AS156">
            <v>773</v>
          </cell>
          <cell r="AT156">
            <v>42450209</v>
          </cell>
          <cell r="AU156" t="str">
            <v>Servicios para la comunidad, sociales y personales</v>
          </cell>
          <cell r="AV156" t="str">
            <v xml:space="preserve"> </v>
          </cell>
          <cell r="AW156">
            <v>742</v>
          </cell>
          <cell r="AX156">
            <v>45372</v>
          </cell>
          <cell r="AY156">
            <v>6652800</v>
          </cell>
          <cell r="BB156" t="e">
            <v>#N/A</v>
          </cell>
          <cell r="BC156" t="str">
            <v xml:space="preserve"> </v>
          </cell>
          <cell r="CX156">
            <v>45432</v>
          </cell>
          <cell r="CY156">
            <v>6652800</v>
          </cell>
        </row>
        <row r="157">
          <cell r="A157" t="str">
            <v>0155-2024</v>
          </cell>
          <cell r="B157" t="str">
            <v>17 17. Contrato de Prestación de Servicios</v>
          </cell>
          <cell r="C157" t="str">
            <v>CC</v>
          </cell>
          <cell r="D157">
            <v>11200997</v>
          </cell>
          <cell r="F157">
            <v>6</v>
          </cell>
          <cell r="G157">
            <v>5</v>
          </cell>
          <cell r="H157" t="str">
            <v>JOSE MIGUEL TORRES BOJACA</v>
          </cell>
          <cell r="I157" t="str">
            <v>DG 40A 8 38 AP 708</v>
          </cell>
          <cell r="J157" t="str">
            <v>JOSEMIGUEL461@HOTMAIL.COM</v>
          </cell>
          <cell r="M157" t="str">
            <v>CO1.PCCNTR.6132475</v>
          </cell>
          <cell r="N157" t="str">
            <v>CPT-166-2024</v>
          </cell>
          <cell r="O157" t="str">
            <v>https://community.secop.gov.co/Public/Tendering/OpportunityDetail/Index?noticeUID=CO1.NTC.5881913&amp;isFromPublicArea=True&amp;isModal=False</v>
          </cell>
          <cell r="P157" t="str">
            <v>PROFESIONAL</v>
          </cell>
          <cell r="Q157" t="str">
            <v>UNIVERSITARIO</v>
          </cell>
          <cell r="R157" t="str">
            <v>MASCULINO</v>
          </cell>
          <cell r="T157" t="str">
            <v>CONTRATO DE PRESTACION DE SERVICIOS</v>
          </cell>
          <cell r="U157">
            <v>45373</v>
          </cell>
          <cell r="V157">
            <v>45374</v>
          </cell>
          <cell r="W157">
            <v>45465</v>
          </cell>
          <cell r="X157" t="str">
            <v>MAURIS ANTONIO AVILA VELASQUEZ</v>
          </cell>
          <cell r="Y157" t="str">
            <v>PROFESIONAL ESPECIALIZADO GRADO 2 DE SISTEMAS</v>
          </cell>
          <cell r="Z157">
            <v>79976558</v>
          </cell>
          <cell r="AA157">
            <v>3</v>
          </cell>
          <cell r="AB157">
            <v>8</v>
          </cell>
          <cell r="AC157" t="str">
            <v>SA-108 Proveer, de manera autónoma e independiente, sus servicios profesionales para la administración de la infraestructura física y lógica de red de Canal Capital y la prestación del soporte especializado a los servicios alojados en el centro de datos de la entidad.</v>
          </cell>
          <cell r="AD157">
            <v>0</v>
          </cell>
          <cell r="AE157">
            <v>3</v>
          </cell>
          <cell r="AF157">
            <v>90</v>
          </cell>
          <cell r="AG157">
            <v>20394000</v>
          </cell>
          <cell r="AH157">
            <v>6798000</v>
          </cell>
          <cell r="AI157" t="str">
            <v>1. Presentar al supervisor del contrato un cronograma y evidenciar las actividades a realizar en cada periodo respecto a la actualización del licenciamiento del centro de datos y las estaciones de trabajo de Canal Capital. 2. Administrar las redes Lan, Wifi y Wan de Canal Capital. 3. Apoyar la revisión y evaluación periódica de los controles de seguridad de la información en las redes y comunicaciones de Canal Capital y recomendar los cambios necesarios en pro de la disponibilidad, integridad y confidencialidad de la información. 4. Administrar el hardware de almacenamiento SAN y FILE Server. 5. Realizar la administración de la infraestructura tecnológica de Canal Capital, conformada por hardware y software, servidores físicos y virtuales de sistemas operativos Windows, VMware y Linux. 6. Realizar los diferentes protocolos de escalamiento con cada uno de los proveedores, para garantizar la continuidad de los servicios tecnológicos del Canal. 7. Verificar que los servicios de copias de seguridad y políticas implementadas para la ejecución periódica del backup se encuentren en correcto funcionamiento. 8. Establecer, implementar, actualizar y mantener el plan de contingencia de los servicios TIC ofrecidos por el Área de Sistemas del canal. 9. Brindar apoyo a todas aquellas actividades de actualizaciones de firmware, parches, drivers y hardening correspondientes a la infraestructura tecnológica de Canal. 10. Administrar y gestionar control de acceso lógico mediante la administración de directivas de grupo (GPO), servicio de seguridad perimetral Firewall, consola centralizada de antivirus para servidores y equipos finales, seguridad redes LAN y WLAN, atender las vulnerabilidades de la seguridad e instalación de parches de seguridad, alertas y escalamiento de problemas y gestión de incidentes de seguridad, además del control de cambios, respaldo y recuperación. 11. Mantener actualizado el diagrama topológico y de red Lan, Wifi y Wan de Canal Capital. 12. Mantener en óptimas condiciones la configuración y topologías de red de Canal Capital, estableciendo las estrategias de configuración (VLAN, QoS, mejores prácticas) de Canal Capital. 13. Generar, actualizar y mantener la documentación relacionada (hoja de vida) con la
infraestructura tecnológica de Canal Capital.
14. Administrar los DNS públicos para garantizar los servicios que ofrece Canal Capital.
15. Realizar y mantener actualizado el inventario de servicios tecnológicos de Canal Capital.
16. Atender solicitudes escaladas por el área de soporte técnico nivel 1.
17. Implementar todas aquellas actividades referentes a la modernización, instalación y/o
mantenimiento de acuerdo con las solicitudes de cambio de plataforma, basadas en nuevas
versiones de sistemas operativos o de hardware y cambios físicos de infraestructura
tecnológica del Data Center en Canal Capital.
18. Implementar y mantener la segmentación de red y organizando la red LAN de acuerdo a la
modernización tecnológica que se realice.
19. Apoyar la estructuración de estudios de mercado y realizar acompañamiento para los
procesos de adquisición de tecnología, software y seguimientos a la supervisión.
20. Cumplir con las Políticas de Seguridad de la Información de Canal Capital.
21. Realizar los informes correspondientes de gestión de monitoreo de infraestructura
tecnológica, la gestión de las copias de respaldo de la infraestructura tecnológica y las
herramientas open source atendiendo la política distrital de promoción y uso del software
libre.
22. Realizar las demás actividades que resulten necesarias y esenciales para el cumplimiento del
objeto contractual.</v>
          </cell>
          <cell r="AJ157" t="str">
            <v>DIRECTA</v>
          </cell>
          <cell r="AK157" t="str">
            <v xml:space="preserve">NO REQUIERE </v>
          </cell>
          <cell r="AL157" t="str">
            <v>NO</v>
          </cell>
          <cell r="AM157" t="str">
            <v>SECRETARIA GENERAL</v>
          </cell>
          <cell r="AN157" t="str">
            <v>EDWIN SÁNCHEZ PORRAS</v>
          </cell>
          <cell r="AO157" t="str">
            <v xml:space="preserve">788 / </v>
          </cell>
          <cell r="AP157" t="str">
            <v xml:space="preserve">423011605560000007511 / </v>
          </cell>
          <cell r="AQ157" t="str">
            <v xml:space="preserve">Fortalecimiento de la capacidad administrativa y tecnológica para la gestión institucional de Capital / </v>
          </cell>
          <cell r="AR157" t="str">
            <v xml:space="preserve">751 / </v>
          </cell>
          <cell r="AS157">
            <v>788</v>
          </cell>
          <cell r="AT157" t="str">
            <v>423011605560000007511</v>
          </cell>
          <cell r="AU157" t="str">
            <v>Fortalecimiento de la capacidad administrativa y tecnológica para la gestión institucional de Capital</v>
          </cell>
          <cell r="AV157" t="str">
            <v xml:space="preserve"> </v>
          </cell>
          <cell r="AW157">
            <v>751</v>
          </cell>
          <cell r="AX157">
            <v>45373</v>
          </cell>
          <cell r="AY157">
            <v>20394000</v>
          </cell>
          <cell r="BB157" t="e">
            <v>#N/A</v>
          </cell>
          <cell r="BC157" t="str">
            <v xml:space="preserve"> </v>
          </cell>
          <cell r="CX157">
            <v>45465</v>
          </cell>
          <cell r="CY157">
            <v>20394000</v>
          </cell>
        </row>
        <row r="158">
          <cell r="A158" t="str">
            <v>0156-2024</v>
          </cell>
          <cell r="B158" t="str">
            <v>17 17. Contrato de Prestación de Servicios</v>
          </cell>
          <cell r="C158" t="str">
            <v>CC</v>
          </cell>
          <cell r="D158">
            <v>16599049</v>
          </cell>
          <cell r="F158">
            <v>1</v>
          </cell>
          <cell r="G158">
            <v>1</v>
          </cell>
          <cell r="H158" t="str">
            <v>CARLOS ALBERTO CHICA ARIAS</v>
          </cell>
          <cell r="I158" t="str">
            <v xml:space="preserve">CALLE 138 # 10 A -76 INT 7 EN BOGOTÁ D.C., Y/O AL CORREO ELECTRÓNICO
</v>
          </cell>
          <cell r="J158" t="str">
            <v>carlosalbertochica@hotmail.com</v>
          </cell>
          <cell r="M158" t="str">
            <v>CO1.PCCNTR.6132749</v>
          </cell>
          <cell r="N158" t="str">
            <v>CPT-167-2024</v>
          </cell>
          <cell r="O158" t="str">
            <v>https://community.secop.gov.co/Public/Tendering/OpportunityDetail/Index?noticeUID=CO1.NTC.5881739&amp;isFromPublicArea=True&amp;isModal=False</v>
          </cell>
          <cell r="P158" t="str">
            <v>PROFESIONAL</v>
          </cell>
          <cell r="Q158" t="str">
            <v>UNIVERSITARIO</v>
          </cell>
          <cell r="R158" t="str">
            <v>MASCULINO</v>
          </cell>
          <cell r="T158" t="str">
            <v>CONTRATO DE PRESTACION DE SERVICIOS</v>
          </cell>
          <cell r="U158">
            <v>45372</v>
          </cell>
          <cell r="V158">
            <v>45373</v>
          </cell>
          <cell r="W158">
            <v>45556</v>
          </cell>
          <cell r="X158" t="str">
            <v>JERSON JUSSEF PARRA RAMÍREZ</v>
          </cell>
          <cell r="Y158" t="str">
            <v>DIRECTOR OPERATIVO</v>
          </cell>
          <cell r="Z158">
            <v>80022590</v>
          </cell>
          <cell r="AA158">
            <v>1</v>
          </cell>
          <cell r="AB158">
            <v>1</v>
          </cell>
          <cell r="AC158" t="str">
            <v>DO-211 Proveer, de manera autónoma e independiente, los servicios
profesionales requeridos para realizar la actividad de la Defensoría de las Audiencias, en cumplimiento a
lo establecido por la reglamentación vigente emitida por la CRC y manual de servicio a la ciudadanía de
Canal Capital, incluyendo los proyectos del Plan de inversión financiados a través de la resolución 076 de
2024 del Fondo Único de Tecnologías de la Información y las Comunicaciones (FUTIC).</v>
          </cell>
          <cell r="AD158">
            <v>0</v>
          </cell>
          <cell r="AE158">
            <v>6</v>
          </cell>
          <cell r="AF158">
            <v>180</v>
          </cell>
          <cell r="AG158">
            <v>48714012</v>
          </cell>
          <cell r="AH158">
            <v>8119002</v>
          </cell>
          <cell r="AI158" t="str">
            <v>1. Presentar cada uno de los capítulos del Programa Defensor de Audiencias. 2. Orientar los consejos de redacción del programa del Defensor de las Audiencias, así como, el proceso de investigación, producción periodística, la edición y la revisión final de cada uno de los contenidos. 3. Socializar a la audiencia las herramientas de participación ciudadana dispuestas por Canal Capital. 4. Definir los enfoques temáticos, invitados, tratamiento narrativo y elaborar los guiones del programa del Defensor de las Audiencias de Canal Capital. 5. Propiciar espacios para deliberar sobre los contenidos de la oferta en las diferentes plataformas de Canal Capital, incluyendo su conexión con los objetivos estratégicos de la entidad y la legislación colombiana de la que se refiere a los medios de comunicación. 6. Facilitar y promover la participación de las audiencias en el diseño, desarrollo y/o circulación del programa del Defensor de las Audiencias en coherencia con el manual del que trata dicho asunto en Canal Capital y lo estipulado por la CRC - Comisión de Regulación de Comunicaciones. 7. Presentar mensualmente un informe sobre la interacción de la ciudadanía con el Defensor de las Audiencias, a través de los canales de comunicación habilitados en Canal Capital para ese propósito. 8. Ejercer la defensoría de las audiencias en coherencia con la reglamentación y/o definición vigente que para tal fin estipula la Comisión de Regulación de las Comunicaciones. 9. Prestar servicios de apoyo a la supervisión en los casos que sea requerido de los contratos suscritos por la Dirección Operativa de Canal Capital. 10. Realizar las demás actividades que resulten necesarias y esenciales para el cumplimiento del objeto contractual.</v>
          </cell>
          <cell r="AJ158" t="str">
            <v>DIRECTA</v>
          </cell>
          <cell r="AK158" t="str">
            <v xml:space="preserve">NO REQUIERE </v>
          </cell>
          <cell r="AL158" t="str">
            <v>NO</v>
          </cell>
          <cell r="AM158" t="str">
            <v>DIRECTOR OPERATIVO</v>
          </cell>
          <cell r="AN158" t="str">
            <v>EDWIN SÁNCHEZ PORRAS</v>
          </cell>
          <cell r="AO158" t="str">
            <v xml:space="preserve">749 / </v>
          </cell>
          <cell r="AP158" t="str">
            <v xml:space="preserve">423011605560000007505 / </v>
          </cell>
          <cell r="AQ158" t="str">
            <v xml:space="preserve">7505 - Fortalecimiento de la creación y cocreación de contenidos multiplataforma en ciudadanía, cultura y educación / </v>
          </cell>
          <cell r="AR158" t="str">
            <v xml:space="preserve">749 / </v>
          </cell>
          <cell r="AS158">
            <v>749</v>
          </cell>
          <cell r="AT158" t="str">
            <v>423011605560000007505</v>
          </cell>
          <cell r="AU158" t="str">
            <v>7505 - Fortalecimiento de la creación y cocreación de contenidos multiplataforma en ciudadanía, cultura y educación</v>
          </cell>
          <cell r="AV158" t="str">
            <v>7505 FUTIC</v>
          </cell>
          <cell r="AW158">
            <v>749</v>
          </cell>
          <cell r="AX158">
            <v>45372</v>
          </cell>
          <cell r="AY158">
            <v>48714012</v>
          </cell>
          <cell r="BB158" t="e">
            <v>#N/A</v>
          </cell>
          <cell r="BC158" t="str">
            <v xml:space="preserve"> </v>
          </cell>
          <cell r="CX158">
            <v>45556</v>
          </cell>
          <cell r="CY158">
            <v>48714012</v>
          </cell>
        </row>
        <row r="159">
          <cell r="A159" t="str">
            <v>0157-2024</v>
          </cell>
          <cell r="B159" t="str">
            <v>17 17. Contrato de Prestación de Servicios</v>
          </cell>
          <cell r="C159" t="str">
            <v>CC</v>
          </cell>
          <cell r="D159">
            <v>1031149907</v>
          </cell>
          <cell r="F159">
            <v>1</v>
          </cell>
          <cell r="G159">
            <v>1</v>
          </cell>
          <cell r="H159" t="str">
            <v>KATHERINE JOHANNA ESTUPIÑAN SUAREZ</v>
          </cell>
          <cell r="I159" t="str">
            <v>CARRERA 70G BIS #120-04</v>
          </cell>
          <cell r="J159" t="str">
            <v>kata.e.s@hotmail.com</v>
          </cell>
          <cell r="M159" t="str">
            <v>CO1.PCCNTR.6137734</v>
          </cell>
          <cell r="N159" t="str">
            <v>CPT-168-2024</v>
          </cell>
          <cell r="O159" t="str">
            <v>https://community.secop.gov.co/Public/Tendering/OpportunityDetail/Index?noticeUID=CO1.NTC.5887200&amp;isFromPublicArea=True&amp;isModal=False</v>
          </cell>
          <cell r="P159" t="str">
            <v>PROFESIONAL</v>
          </cell>
          <cell r="Q159" t="str">
            <v>UNIVERSITARIO</v>
          </cell>
          <cell r="R159" t="str">
            <v>FEMENINO</v>
          </cell>
          <cell r="T159" t="str">
            <v>CONTRATO DE PRESTACION DE SERVICIOS</v>
          </cell>
          <cell r="U159">
            <v>45373</v>
          </cell>
          <cell r="V159">
            <v>45377</v>
          </cell>
          <cell r="W159">
            <v>45560</v>
          </cell>
          <cell r="X159" t="str">
            <v>ALBA JANETTE GOMEZ ARIAS</v>
          </cell>
          <cell r="Y159" t="str">
            <v>PROFESIONAL ESPECIALIZADA DE PRODUCCIÓN GRADO 3</v>
          </cell>
          <cell r="Z159">
            <v>51904355</v>
          </cell>
          <cell r="AA159">
            <v>5</v>
          </cell>
          <cell r="AB159">
            <v>6</v>
          </cell>
          <cell r="AC159" t="str">
            <v>DO-199 Proveer, de manera autónoma e independiente, los servicios profesionales requeridos para realizar la actividad de investigación y producción de notas periodísticas para el programa del Defensor de las Audiencias de Canal Capital, incluyendo los proyectos del plan de inversión de la resolución 076 del 2024 del Fondo Único de Tecnologías de la Información y las Comunicaciones (FUTIC).</v>
          </cell>
          <cell r="AD159">
            <v>0</v>
          </cell>
          <cell r="AE159">
            <v>6</v>
          </cell>
          <cell r="AF159">
            <v>180</v>
          </cell>
          <cell r="AG159">
            <v>21173868</v>
          </cell>
          <cell r="AH159">
            <v>3528978</v>
          </cell>
          <cell r="AI159" t="str">
            <v>1. Generar fichas de investigación, atendiendo las directrices editoriales formuladas por el Defensor de las Audiencias, que sirvan como insumo principal para el desarrollo y producción de los contenidos de cada capítulo del programa. 2. Gestionar y apoyar la organización de las fuentes documentales (personas o archivos) para los procesos de investigación y producción de cada uno de los capítulos del programa. 3. Realizar los libretos y guiones para cada capítulo, de acuerdo con las temáticas establecidas en la ficha de investigación y directrices de contenido determinadas por el Defensor de las Audiencias. 4. Realizar un cronograma mensual del proyecto que identifique las etapas de preproducción, producción y posproducción de cada capítulo. 5. Garantizar la solicitud y buena administración de los recursos de producción logísticos y técnicos asignados por Canal Capital para el desarrollo de la preproducción, producción y posproducción de cada uno de los capítulos del programa. 6. Apoyar en la organización de las grabaciones de las notas, entrevistas, presentaciones y en general todo el contenido para los proyectos asignados haciendo uso de las tecnologías ligeras con las que cuenta Canal Capital. 7. Realizar la asistencia de edición conceptual, garantizando la calidad narrativa de todos los capítulos correspondientes al programa Defensor de las audiencias. 8. Remitir a las áreas encargadas la información correspondiente a los programas asignados para la realización de auto-promos para televisión y digital. 9. Presentar un informe de actividades mensual que consolide la información de investigación, producción y realización del proyecto; estos son fichas de investigación, guiones, cronogramas y link de acceso de visualización de los capítulos finalizados. 10. Asistir a los consejos de redacción y demás reuniones que sean necesarias para la organización y avance de las actividades de los proyectos asignados. 11. Cumplir con los estándares técnicos y de calidad que respondan a la rigurosidad periodística establecida por Canal Capital. 12. Realizar la presentación de los programas asignados, si fuera necesario, para la producción de los mismos. 13. Prestar servicios de apoyo a la supervisión en los casos que sea requerido de los contratos suscritos por el área de Producción de Canal Capital. 14. Realizar las demás actividades que resulten necesarias y esenciales para el cumplimiento del objeto contractual.</v>
          </cell>
          <cell r="AJ159" t="str">
            <v>DIRECTA</v>
          </cell>
          <cell r="AK159" t="str">
            <v xml:space="preserve">NO REQUIERE </v>
          </cell>
          <cell r="AL159" t="str">
            <v>NO</v>
          </cell>
          <cell r="AM159" t="str">
            <v>DIRECTOR OPERATIVO</v>
          </cell>
          <cell r="AN159" t="str">
            <v>LEIDY JULIETH CARRANZA SUAREZ</v>
          </cell>
          <cell r="AO159" t="str">
            <v xml:space="preserve">732 / </v>
          </cell>
          <cell r="AP159" t="str">
            <v xml:space="preserve">423011605560000007505 / </v>
          </cell>
          <cell r="AQ159" t="str">
            <v xml:space="preserve">7505 - Fortalecimiento de la creación y cocreación de contenidos multiplataforma en ciudadanía, cultura y educación / </v>
          </cell>
          <cell r="AR159" t="str">
            <v xml:space="preserve">752 / </v>
          </cell>
          <cell r="AS159">
            <v>732</v>
          </cell>
          <cell r="AT159" t="str">
            <v>423011605560000007505</v>
          </cell>
          <cell r="AU159" t="str">
            <v>7505 - Fortalecimiento de la creación y cocreación de contenidos multiplataforma en ciudadanía, cultura y educación</v>
          </cell>
          <cell r="AV159" t="str">
            <v>7505 FUTIC</v>
          </cell>
          <cell r="AW159">
            <v>752</v>
          </cell>
          <cell r="AX159">
            <v>45377</v>
          </cell>
          <cell r="AY159">
            <v>21173868</v>
          </cell>
          <cell r="BB159" t="e">
            <v>#N/A</v>
          </cell>
          <cell r="BC159" t="str">
            <v xml:space="preserve"> </v>
          </cell>
          <cell r="CX159">
            <v>45560</v>
          </cell>
          <cell r="CY159">
            <v>21173868</v>
          </cell>
        </row>
        <row r="160">
          <cell r="A160" t="str">
            <v>0158-2024</v>
          </cell>
          <cell r="B160" t="str">
            <v>17 17. Contrato de Prestación de Servicios</v>
          </cell>
          <cell r="C160" t="str">
            <v>CC</v>
          </cell>
          <cell r="D160">
            <v>52234434</v>
          </cell>
          <cell r="F160">
            <v>7</v>
          </cell>
          <cell r="G160">
            <v>4</v>
          </cell>
          <cell r="H160" t="str">
            <v>RUTH ESPERANZA PINZON PEREZ</v>
          </cell>
          <cell r="I160" t="str">
            <v>CL 10 F 81 42</v>
          </cell>
          <cell r="J160" t="str">
            <v>ruthpinzon@hotmail.com</v>
          </cell>
          <cell r="M160" t="str">
            <v>CO1.PCCNTR.6141144</v>
          </cell>
          <cell r="N160" t="str">
            <v>CPT-169-2024</v>
          </cell>
          <cell r="O160" t="str">
            <v>https://community.secop.gov.co/Public/Tendering/OpportunityDetail/Index?noticeUID=CO1.NTC.5890380&amp;isFromPublicArea=True&amp;isModal=False</v>
          </cell>
          <cell r="P160" t="str">
            <v>APOYO A LA GESTIÓN PROFESIONAL</v>
          </cell>
          <cell r="Q160" t="str">
            <v>EDUCACIÓN MEDIA (HASTA GRADO ONCE APROBADO)</v>
          </cell>
          <cell r="R160" t="str">
            <v>FEMENINO</v>
          </cell>
          <cell r="T160" t="str">
            <v>CONTRATO DE PRESTACION DE SERVICIOS</v>
          </cell>
          <cell r="U160">
            <v>45373</v>
          </cell>
          <cell r="V160">
            <v>45377</v>
          </cell>
          <cell r="W160">
            <v>45590</v>
          </cell>
          <cell r="X160" t="str">
            <v>LUIS CARLOS URRUTIA PARRA</v>
          </cell>
          <cell r="Y160" t="str">
            <v>PROFESIONAL ESPECIALIZADO GRADO 03 DE PROGRAMACIÓN</v>
          </cell>
          <cell r="Z160">
            <v>79555310</v>
          </cell>
          <cell r="AA160">
            <v>8</v>
          </cell>
          <cell r="AB160">
            <v>3</v>
          </cell>
          <cell r="AC160" t="str">
            <v>DO-231 Proveer, de manera autónoma e independiente, sus servicios para apoyar la implementación de sistemas de acceso en los contenidos de la programación de Capital, para las personas con discapacidad auditiva.</v>
          </cell>
          <cell r="AD160">
            <v>0</v>
          </cell>
          <cell r="AE160">
            <v>7</v>
          </cell>
          <cell r="AF160">
            <v>210</v>
          </cell>
          <cell r="AG160">
            <v>10482892</v>
          </cell>
          <cell r="AH160">
            <v>1497556</v>
          </cell>
          <cell r="AI160" t="str">
            <v>1. Prestar el servicio de interpretación de Lengua de Señas Colombiana en directo o en pregrabado en los contenidos de los canales Capital y eureka que se defina tengan este sistema de inclusión, para dar cumplimiento a la normativa que regula la materia. 2. Realizar la interpretación en Lengua de Señas Colombiana a través de los equipos de Capital, de manera coordinada y en los horarios requeridos, de acuerdo con el cronograma de actividades establecido. 3. Cumplir con la interpretación de Lengua de Señas Colombiana de acuerdo con lo dispuesto en tal materia por las entidades reguladoras y entes de control. 4. Realizar programas en pregrabado cuando se requiera para cumplir con la norma y prestar el servicio de interpretación de Lengua de Señas Colombiana que se requiera para los canales eureka y Capital, así como para otras áreas, como Atención al Ciudadano. 5. Diligenciar los formatos que correspondan con ocasión de la prestación del servicio según lo dispuesto por el Sistema Integrado de Gestión y/o el área de Programación. 6. Cumplir las obligaciones en la transmisión y producción de contenidos audiovisuales en cualquier plataforma tecnológica, lo que incluye televisión abierta, cerrada e internet, de acuerdo con las necesidades de Capital. 7. Realizar las demás actividades que resulten necesarias y esenciales para el cumplimiento del objeto contractual.</v>
          </cell>
          <cell r="AJ160" t="str">
            <v>DIRECTA</v>
          </cell>
          <cell r="AK160" t="str">
            <v xml:space="preserve">NO REQUIERE </v>
          </cell>
          <cell r="AL160" t="str">
            <v>NO</v>
          </cell>
          <cell r="AM160" t="str">
            <v>DIRECTOR OPERATIVO</v>
          </cell>
          <cell r="AN160" t="str">
            <v>EDWIN SÁNCHEZ PORRAS</v>
          </cell>
          <cell r="AO160" t="str">
            <v xml:space="preserve">781 / </v>
          </cell>
          <cell r="AP160" t="str">
            <v xml:space="preserve">42450209 / </v>
          </cell>
          <cell r="AQ160" t="str">
            <v xml:space="preserve">Servicios para la comunidad, sociales y personales / </v>
          </cell>
          <cell r="AR160" t="str">
            <v xml:space="preserve">753 / </v>
          </cell>
          <cell r="AS160">
            <v>781</v>
          </cell>
          <cell r="AT160">
            <v>42450209</v>
          </cell>
          <cell r="AU160" t="str">
            <v>Servicios para la comunidad, sociales y personales</v>
          </cell>
          <cell r="AV160" t="str">
            <v xml:space="preserve"> </v>
          </cell>
          <cell r="AW160">
            <v>753</v>
          </cell>
          <cell r="AX160">
            <v>45377</v>
          </cell>
          <cell r="AY160">
            <v>10482892</v>
          </cell>
          <cell r="BB160" t="e">
            <v>#N/A</v>
          </cell>
          <cell r="BC160" t="str">
            <v xml:space="preserve"> </v>
          </cell>
          <cell r="CX160">
            <v>45590</v>
          </cell>
          <cell r="CY160">
            <v>10482892</v>
          </cell>
        </row>
        <row r="161">
          <cell r="A161" t="str">
            <v>0159-2024</v>
          </cell>
          <cell r="B161" t="str">
            <v>17 17. Contrato de Prestación de Servicios</v>
          </cell>
          <cell r="C161" t="str">
            <v>CC</v>
          </cell>
          <cell r="D161">
            <v>1032376098</v>
          </cell>
          <cell r="F161">
            <v>2</v>
          </cell>
          <cell r="G161">
            <v>9</v>
          </cell>
          <cell r="H161" t="str">
            <v>OSCAR JAVIER RICARDO HENAO MIRANDA</v>
          </cell>
          <cell r="I161" t="str">
            <v>TV 76A 81G 32</v>
          </cell>
          <cell r="J161" t="str">
            <v>ohenaom@hotmail.com</v>
          </cell>
          <cell r="M161" t="str">
            <v>CO1.PCCNTR.6152163</v>
          </cell>
          <cell r="N161" t="str">
            <v>CPT-170-2024</v>
          </cell>
          <cell r="O161" t="str">
            <v>https://community.secop.gov.co/Public/Tendering/OpportunityDetail/Index?noticeUID=CO1.NTC.5903746&amp;isFromPublicArea=True&amp;isModal=False</v>
          </cell>
          <cell r="P161" t="str">
            <v>PROFESIONAL</v>
          </cell>
          <cell r="Q161" t="str">
            <v>UNIVERSITARIO</v>
          </cell>
          <cell r="R161" t="str">
            <v>MASCULINO</v>
          </cell>
          <cell r="T161" t="str">
            <v>CONTRATO DE PRESTACION DE SERVICIOS</v>
          </cell>
          <cell r="U161">
            <v>45378</v>
          </cell>
          <cell r="V161">
            <v>45378</v>
          </cell>
          <cell r="W161">
            <v>45622</v>
          </cell>
          <cell r="X161" t="str">
            <v>JOSE MIGUEL AYALA DURAN</v>
          </cell>
          <cell r="Y161" t="str">
            <v>PROFESIONAL ESPECIALIZADO GRADO 3 DEL ÁREA TÉCNICA</v>
          </cell>
          <cell r="Z161">
            <v>74186482</v>
          </cell>
          <cell r="AA161">
            <v>4</v>
          </cell>
          <cell r="AB161">
            <v>7</v>
          </cell>
          <cell r="AC161" t="str">
            <v>DO-238 Proveer, de manera autónoma e independiente, los servicios
profesionales de Ingeniería con el fin de aportar en el desarrollo, mejora, operación y funcionamiento
de toda la infraestructura técnica de televisión para la producción, post-producción, emisión y difusión
de contenidos multiplataforma de Canal Capital.</v>
          </cell>
          <cell r="AD161">
            <v>0</v>
          </cell>
          <cell r="AE161">
            <v>8</v>
          </cell>
          <cell r="AF161">
            <v>240</v>
          </cell>
          <cell r="AG161">
            <v>44520000</v>
          </cell>
          <cell r="AH161">
            <v>5565000</v>
          </cell>
          <cell r="AI161" t="str">
            <v>1. Acompañar de manera presencial y/o remota la operación con el fin de mantener la funcionalidad de la infraestructura para la ejecución de las actividades relacionadas con la producción, post-producción, emisión y difusión multiplataforma de contenidos. 2. Elaborar, diligenciar y mantener actualizados los documentos relacionados con los procesos técnicos y operativos del área, distribuidos en manuales operativos, manuales técnicos, informes de diagnóstico técnico, análisis de la infraestructura técnica, hojas de vida de equipos, reportes fuera del aire, planes de contingencia, planos técnicos y demás informes, documentos y manuales solicitados por el supervisor del contrato. 3. Elaborar las mejores prácticas para la utilización de los diferentes equipos, sistemas o plataformas que hacen parte de los procesos técnicos para la producción y emisión de contenidos audiovisuales en sus diferentes plataformas de difusión, así mismo, documentarlas y capacitar a los colaboradores de las diferentes áreas (producción, emisión, programación y otras) para la implementación de las mismas. 4. Diligenciar el formulario denominado “bitácora área Técnica” en el cual se registran las actividades realizadas (esta permitirá tener reporte de procedimientos y ajustes técnicos llevados a cabo para dar solución a las novedades técnicas y/u operativas), así mismo, informar al equipo de ingeniería del área sobre los procesos de producción, programación y emisión. 5. Dar soporte y articular técnicamente al equipo de producción, el equipo operativo, periodístico y demás colaboradores de Canal Capital, manteniendo una comunicación asertiva, para la correcta operación y cuidado de los equipos. 6. Establecer y documentar los flujos de actividades a nivel técnico y operativo acorde a la infraestructura técnica y tecnológica con que cuenta Canal Capital, y con base en ello, capacitar a las diferentes áreas convergentes a la producción y emisión de contenidos. 7. Realizar oportunamente los mantenimientos preventivos y documentarlos de acuerdo al
cronograma estipulado por el área, así mismo, en el momento en que se requiera realizar los
mantenimientos correctivos. En caso de que los mantenimientos sean realizados por empresas
contratistas y/o proveedores del Canal, deberá realizar el acompañamiento respectivo y
generar reporte de los mismos.
8. Diseñar y documentar los planes de contingencia sobre la infraestructura tecnológica utilizada
para la emisión, producción y post-producción de contenidos audiovisuales, que garanticen la
continuidad de la operación de Canal Capital, minimizando los tiempos de falla.
9. Proponer iniciativas de mejora continua sobre los procesos y la infraestructura tecnológica de
Canal Capital distribuida en las Unidades Móviles y la sede de la Calle 26 de Canal Capital.
10. Administrar y gestionar los sistemas de automatización, video servidores y la infraestructura
asociada utilizados en el Área de Emisión, velando y garantizando su correcto funcionamiento,
en caso de requerirse mantenimientos preventivos tales como reinicio, generación de tiquetes y
todas las acciones necesarias en aras de brindar a tráfico y operadores de emisión las
herramientas adecuadas para la correcta emisión de los contenidos multiplataforma de Canal
Capital, los mismos serán documentados.
11. Propender por el buen uso y cuidado de los elementos y equipos correspondientes al inventario
que sea asignado por parte del supervisor del contrato, para lo cual debe informar por escrito
de manera inmediata en caso de que se presente alguna novedad sobre este aspecto.
12. Dar acompañamiento de nivel técnico a los procesos precontractuales y apoyar la supervisión
de los contratos suscritos por el Área cuando sea requerido por la supervisión asignada.
13. Apoyar en la elaboración y estructuración de los diferentes anexos técnicos cuando así sea
requerido por el supervisor del contrato.
14. Cumplir con las actividades establecidas en la programación realizada por el área técnica las
cuales se encuentran encaminadas a la ejecución de las obligaciones y del objeto contractual.
15. Realizar las demás actividades que resulten necesarias y esenciales para el cumplimiento del
objeto contractual.</v>
          </cell>
          <cell r="AJ161" t="str">
            <v>DIRECTA</v>
          </cell>
          <cell r="AK161" t="str">
            <v xml:space="preserve">NO REQUIERE </v>
          </cell>
          <cell r="AL161" t="str">
            <v>NO</v>
          </cell>
          <cell r="AM161" t="str">
            <v>DIRECTOR OPERATIVO</v>
          </cell>
          <cell r="AN161" t="str">
            <v>EDWIN SÁNCHEZ PORRAS</v>
          </cell>
          <cell r="AO161" t="str">
            <v xml:space="preserve">792 / </v>
          </cell>
          <cell r="AP161" t="str">
            <v xml:space="preserve">42450209 / </v>
          </cell>
          <cell r="AQ161" t="str">
            <v xml:space="preserve">Servicios para la comunidad, sociales y personales / </v>
          </cell>
          <cell r="AR161" t="str">
            <v xml:space="preserve">760 / </v>
          </cell>
          <cell r="AS161">
            <v>792</v>
          </cell>
          <cell r="AT161">
            <v>42450209</v>
          </cell>
          <cell r="AU161" t="str">
            <v>Servicios para la comunidad, sociales y personales</v>
          </cell>
          <cell r="AV161" t="str">
            <v xml:space="preserve"> </v>
          </cell>
          <cell r="AW161">
            <v>760</v>
          </cell>
          <cell r="AX161">
            <v>45378</v>
          </cell>
          <cell r="AY161">
            <v>44520000</v>
          </cell>
          <cell r="BB161" t="e">
            <v>#N/A</v>
          </cell>
          <cell r="BC161" t="str">
            <v xml:space="preserve"> </v>
          </cell>
          <cell r="CI161" t="str">
            <v>ADICION 1 Y PRORROGA 1</v>
          </cell>
          <cell r="CJ161">
            <v>45621</v>
          </cell>
          <cell r="CK161">
            <v>4</v>
          </cell>
          <cell r="CL161">
            <v>2</v>
          </cell>
          <cell r="CM161">
            <v>11872000</v>
          </cell>
          <cell r="CX161">
            <v>45687</v>
          </cell>
          <cell r="CY161">
            <v>56392000</v>
          </cell>
        </row>
        <row r="162">
          <cell r="A162" t="str">
            <v>0160-2024</v>
          </cell>
          <cell r="B162" t="str">
            <v>17 17. Contrato de Prestación de Servicios</v>
          </cell>
          <cell r="C162" t="str">
            <v>NIT</v>
          </cell>
          <cell r="D162">
            <v>800179722</v>
          </cell>
          <cell r="F162">
            <v>0</v>
          </cell>
          <cell r="G162">
            <v>0</v>
          </cell>
          <cell r="H162" t="str">
            <v>NYL ELECTRONICA S.A.</v>
          </cell>
          <cell r="I162" t="str">
            <v>KR 22 142 43</v>
          </cell>
          <cell r="J162" t="str">
            <v>nyl@nylelectronica.com</v>
          </cell>
          <cell r="K162" t="str">
            <v>JOSE LEONARDO ROMAN FERNANDO BECERRA ARCE</v>
          </cell>
          <cell r="L162">
            <v>13950751</v>
          </cell>
          <cell r="M162" t="str">
            <v>CO1.PCCNTR.6152374</v>
          </cell>
          <cell r="N162" t="str">
            <v>CPT-171-2024</v>
          </cell>
          <cell r="O162" t="str">
            <v>https://community.secop.gov.co/Public/Tendering/OpportunityDetail/Index?noticeUID=CO1.NTC.5904119&amp;isFromPublicArea=True&amp;isModal=False</v>
          </cell>
          <cell r="P162" t="str">
            <v>N/A</v>
          </cell>
          <cell r="Q162" t="str">
            <v>N/A</v>
          </cell>
          <cell r="R162" t="str">
            <v>PERSONA JURIDICA</v>
          </cell>
          <cell r="T162" t="str">
            <v>CONTRATO DE PRESTACION DE SERVICIOS</v>
          </cell>
          <cell r="U162">
            <v>45378</v>
          </cell>
          <cell r="V162">
            <v>45385</v>
          </cell>
          <cell r="W162">
            <v>45718</v>
          </cell>
          <cell r="X162" t="str">
            <v>JOSE MIGUEL AYALA DURAN</v>
          </cell>
          <cell r="Y162" t="str">
            <v>PROFESIONAL ESPECIALIZADO GRADO 3 DEL ÁREA TÉCNICA</v>
          </cell>
          <cell r="Z162">
            <v>74186482</v>
          </cell>
          <cell r="AA162">
            <v>4</v>
          </cell>
          <cell r="AB162">
            <v>7</v>
          </cell>
          <cell r="AC162" t="str">
            <v>DO-189 Prestar el servicio de soporte técnico especializado y mantenimiento
preventivo sobre el software y/o hardware, según aplique, de los siguientes equipos que componen la
infraestructura de emisión para sus componentes de archivo, trafico y playout: automatización de playlist,
video servidores, servidores de base de datos, servidor de gestión y librería audiovisual; todos ellos
propiedad de Canal Capital, de acuerdo con las especificaciones técnicas establecidas.</v>
          </cell>
          <cell r="AD162">
            <v>0</v>
          </cell>
          <cell r="AE162">
            <v>11</v>
          </cell>
          <cell r="AF162">
            <v>330</v>
          </cell>
          <cell r="AG162">
            <v>172788000</v>
          </cell>
          <cell r="AH162" t="str">
            <v xml:space="preserve">50% 30% 10% 10% </v>
          </cell>
          <cell r="AI162" t="str">
            <v>1. Proveer soporte técnico especializado a nivel de software al sistema de automatización AVECO, de
conformidad con la cotización presentada, así
● Incluir actualizaciones de software
● Corrección de errores sobre el software.
● Revisión y análisis de logs del sistema de automatización AVECO.
Nota. Dado que los servidores de automatización de AVECO superan los cinco (5) años de haber sido
adquiridos por Canal Capital, el hardware no tiene soporte de fábrica a nivel de mantenimiento correctivo,
no obstante, el proveedor debe realizar tres (3) mantenimientos preventivos al sistema de automatización
AVECO, durante el tiempo de vigencia del contrato.
2. Proveer soporte técnico especializado y mantenimiento preventivo y correctivo a nivel de software y
hardware de ● Dos video servidores adquiridos por capital del fabricante HARMONIC serie SPECTRUM X
utilizados en emisión como servidor principal y servidor de respaldo.
● Servidor del fabricante XENDATA
● Librería del fabricante QUALSTAR
3. Realizar una visita de inspección inicial a los sistemas y equipos Harmonic, Aveco, Xendata y Qualstar,
dentro de los quince (15) días siguientes al inicio de la ejecución del contrato, con el fin de validar
el estado de la infraestructura, revisión de las actualizaciones del sistema e instalación de las mismas
en caso de requerirse, con la cual se permitirá el acceso a las actualizaciones, soportes especializados
de fábrica y configuraciones de los sistemas de automatización, así mismo, presentar el informe
correspondiente con sus respectivas evidencias.
4. Entregar un cronograma dentro de los quince (15) días siguientes al inicio de la ejecución del
contrato, que contenga tres (3) visitas técnicas en sitio (la primera en el segundo mes de ejecución,
la segunda en el séptimo mes de ejecución y la tercera en el mes once de ejecución) con el fin de
llevar a cabo el mantenimiento preventivo al sistema de automatización AVECO, el mantenimiento
preventivo y correctivo a los video servidores HARMONIC, Servidor XENDATA y Librería QUALSTAR.
Dichas visitas deben contemplar
● Primera visita
. Evaluación y actualización técnica tanto a nivel de hardware como de software para los
equipos de marca Harmonic, Xendata y Qualstar, así como, evaluación y actualización
técnica a nivel de software para los equipos de marca Aveco.
. Entrega de los respectivos reportes e informes, los cuales deben incluir el estado general
del sistema con análisis de desempeño.
● Segunda visita
. Evaluación y actualización técnica tanto a nivel de hardware como de software para los
equipos de marca Harmonic, Xendata y Qualstar, así como, evaluación y actualización
técnica a nivel de software para los equipos de marca Aveco.
. Entrega de los respectivos reportes e informes, los cuales deben incluir el estado general
del sistema con análisis de desempeño.
● Tercera visita
. Evaluación y actualización técnica tanto a nivel de hardware como de software para los
equipos de marca Harmonic, Xendata y Qualstar, así como, evaluación y actualización
técnica a nivel de software para los equipos de marca Aveco.
. Entrega de los respectivos reportes e informes, los cuales deben incluir el estado general
del sistema con análisis de desempeño.
. Informe final el cual debe contener la evaluación del estado del hardware, así como del
software, riesgos operativos que se puedan presentar y recomendaciones. 5. Atender oportunamente y solucionar los tiquetes generados como reportes de falla.
6. Incluir y ejecutar dentro del soporte técnico especializado verificaciones, correcciones,
reconfiguraciones, reprogramaciones y demás actividades necesarias tanto a nivel de hardware como
de software.
7. Entregar en un tiempo no mayor a tres (3) días hábiles los informes de las actividades desarrolladas,
cada vez que se intervenga alguno de los sistemas y/o equipos AVECO, HARMONIC, XENDATA y
QUALSTAR.
8. Entregar un documento que contenga un directorio con todos los contactos y posibles escalamientos
para cada uno de los equipos y sistemas objeto de soporte, una vez iniciada la ejecución del contrato,
en un tiempo no mayor a quince (15) días calendario.
9. Reemplazar e instalar en caso de que sea requerido por el supervisor del contrato, el componente
físico de los servidores o sistemas por RMA, el cual debe contar con las mismas o superiores
especificaciones técnicas.
10. Garantizar que los componentes físicos, partes y/o piezas de los equipos de fabricación de Harmonic,
Xendata y Qualstar, objeto de reemplazo e instalación sean nuevos y originales, no
remanufacturados.
11. En caso de reconfiguraciones y reemplazos a nivel de hardware, el contratista se compromete a
monitorear, hacer seguimiento y efectuar los ajustes a que haya lugar con base en las pruebas y los
resultados observados en la respectiva implementación.
12. Asesorar oportunamente a Canal Capital en términos de mejoras a los procesos efectuados con los
sistemas y equipos objeto de soporte, con el fin de optimizar recursos, tiempos de respuesta y flujos
de trabajo.
13. Atender las sugerencias que presente Canal Capital en relación con ajustes o configuraciones que
conlleven a mejoras en cuanto a operación y optimización de los flujos de trabajo en los que
intervengan los sistemas objeto de soporte.
14. Cumplir con todo lo establecido en el anexo técnico y los ANS adjuntos al contrato los cuales hacen
parte integral del mismo.
15. Solicitar autorización al supervisor del contrato, cuando por motivos de falla correctiva se deban
retirar equipos de las instalaciones de Canal Capital, utilizando para ello, el formato que la Entidad
proporcione para este fin.
16. Guardar la confidencialidad de la información de carácter reservado, que en ejecución del contrato
le sea entregado, y responder patrimonialmente por los perjuicios de su divulgación y/o utilización
indebida que por sí o por un tercero cause a la administración o a terceros.
17. Mantener los precios ofertados en la propuesta durante toda la vigencia del contrato.
18. Realizar las demás actividades que resulten necesarias y esenciales para el cumplimiento del objeto
contractual.</v>
          </cell>
          <cell r="AJ162" t="str">
            <v>DIRECTA</v>
          </cell>
          <cell r="AK162" t="str">
            <v xml:space="preserve">NO REQUIERE </v>
          </cell>
          <cell r="AL162" t="str">
            <v>NO</v>
          </cell>
          <cell r="AM162" t="str">
            <v>DIRECTOR OPERATIVO</v>
          </cell>
          <cell r="AN162" t="str">
            <v>CAMILO ANDRES PORRAS GALINDO</v>
          </cell>
          <cell r="AO162" t="str">
            <v xml:space="preserve">719 / </v>
          </cell>
          <cell r="AP162" t="str">
            <v xml:space="preserve">42450209 / </v>
          </cell>
          <cell r="AQ162" t="str">
            <v xml:space="preserve">Servicios para la comunidad, sociales y personales / </v>
          </cell>
          <cell r="AR162" t="str">
            <v xml:space="preserve">761 / </v>
          </cell>
          <cell r="AS162">
            <v>719</v>
          </cell>
          <cell r="AT162">
            <v>42450209</v>
          </cell>
          <cell r="AU162" t="str">
            <v>Servicios para la comunidad, sociales y personales</v>
          </cell>
          <cell r="AV162" t="str">
            <v xml:space="preserve"> </v>
          </cell>
          <cell r="AW162">
            <v>761</v>
          </cell>
          <cell r="AX162">
            <v>45383</v>
          </cell>
          <cell r="AY162">
            <v>172788000</v>
          </cell>
          <cell r="BB162" t="e">
            <v>#N/A</v>
          </cell>
          <cell r="BC162" t="str">
            <v xml:space="preserve"> </v>
          </cell>
          <cell r="CX162">
            <v>45718</v>
          </cell>
          <cell r="CY162">
            <v>172788000</v>
          </cell>
        </row>
        <row r="163">
          <cell r="A163" t="str">
            <v>0161-2024</v>
          </cell>
          <cell r="B163" t="str">
            <v>17 17. Contrato de Prestación de Servicios</v>
          </cell>
          <cell r="C163" t="str">
            <v>CC</v>
          </cell>
          <cell r="D163">
            <v>1030662030</v>
          </cell>
          <cell r="F163">
            <v>1</v>
          </cell>
          <cell r="G163">
            <v>10</v>
          </cell>
          <cell r="H163" t="str">
            <v>YEIMY JULIETH FINO BELTRAN</v>
          </cell>
          <cell r="I163" t="str">
            <v>CL 10 23A 44</v>
          </cell>
          <cell r="J163" t="str">
            <v>julyfino6@gmail.com</v>
          </cell>
          <cell r="M163" t="str">
            <v>CO1.PCCNTR.6161099</v>
          </cell>
          <cell r="N163" t="str">
            <v>CPT-172-2024</v>
          </cell>
          <cell r="O163" t="str">
            <v>https://community.secop.gov.co/Public/Tendering/OpportunityDetail/Index?noticeUID=CO1.NTC.5914749&amp;isFromPublicArea=True&amp;isModal=False</v>
          </cell>
          <cell r="P163" t="str">
            <v>PROFESIONAL</v>
          </cell>
          <cell r="Q163" t="str">
            <v>UNIVERSITARIO</v>
          </cell>
          <cell r="R163" t="str">
            <v>FEMENINO</v>
          </cell>
          <cell r="T163" t="str">
            <v>CONTRATO DE PRESTACION DE SERVICIOS</v>
          </cell>
          <cell r="U163">
            <v>45383</v>
          </cell>
          <cell r="V163">
            <v>45384</v>
          </cell>
          <cell r="W163">
            <v>45627</v>
          </cell>
          <cell r="X163" t="str">
            <v>JERSON JUSSEF PARRA RAMÍREZ</v>
          </cell>
          <cell r="Y163" t="str">
            <v>DIRECTOR OPERATIVO</v>
          </cell>
          <cell r="Z163">
            <v>80022590</v>
          </cell>
          <cell r="AA163">
            <v>1</v>
          </cell>
          <cell r="AB163">
            <v>1</v>
          </cell>
          <cell r="AC163" t="str">
            <v>DO-244 Proveer, de manera autónoma e independiente, los servicios de asistencia administrativa para la Dirección Operativa de Canal Capital.</v>
          </cell>
          <cell r="AD163">
            <v>0</v>
          </cell>
          <cell r="AE163">
            <v>8</v>
          </cell>
          <cell r="AF163">
            <v>240</v>
          </cell>
          <cell r="AG163">
            <v>28231824</v>
          </cell>
          <cell r="AH163">
            <v>3528978</v>
          </cell>
          <cell r="AI163" t="str">
            <v>1. Apoyar los trámites y el seguimiento de la gestión administrativa de los documentos durante las etapas precontractual, contractual y postcontractual de los procesos a cargo de la Dirección Operativa en la solicitud, gestión, organización y digitalización de los que le sean asignados. 2. Realizar procesos de diligenciamiento, solicitud, verificación y trámite de las certificaciones de supervisión, con sus respectivas evidencias y soportes para los procesos de pago de los contratistas supervisados por la Dirección Operativa, dentro de los cronogramas establecidos por la entidad. 3. Realizar la proyección y redacción de cartas, certificaciones, oficios, memorandos y demás documentos administrativos solicitados por la Dirección Operativa. 4. Apoyar la proyección de respuestas a las Peticiones, Quejas, Reclamos y Sugerencias (PQRS) que sean enviadas desde el área de Atención al Ciudadano a la Dirección Operativa, así como llevar un control y seguimiento al cumplimiento del cronograma de respuestas de las mismas. 5. Apoyar la consolidación de la información para los reportes mensuales, trimestrales o a demanda solicitados en el marco de la ejecución de los proyectos financiados por Fondo Único de las Tecnologías de la Información y Comunicaciones. 6. Recibir, organizar, digitalizar y archivar la correspondencia del área de la Dirección Operativa de acuerdo a los protocolos definidos por el área de gestión documental y de acuerdo a los procedimientos y formatos codificados por Capital. 7. Apoyar la gestión de procesos de radicación de pagos, incluyendo la revisión en plataforma DRIVE donde reposan las evidencias contractuales y en Secop II del cargue de los soportes generados como evidencias de los informes mensuales de los contratos supervisados por la Dirección Operativa. 8. Apoyar la revisión del inventario que se encuentre a cargo de la Dirección Operativa. 9. Asistir a las reuniones que sean necesarias para la prestación del servicio. 10. Hacer seguimiento al trámite oportuno de la etapa de liquidación de los contratos a cargo de la Dirección Operativa. 11. Realizar las demás actividades que resulten necesarias y esenciales para el cumplimiento del
objeto contractual.</v>
          </cell>
          <cell r="AJ163" t="str">
            <v>DIRECTA</v>
          </cell>
          <cell r="AK163" t="str">
            <v xml:space="preserve">NO REQUIERE </v>
          </cell>
          <cell r="AL163" t="str">
            <v>NO</v>
          </cell>
          <cell r="AM163" t="str">
            <v>DIRECTOR OPERATIVO</v>
          </cell>
          <cell r="AN163" t="str">
            <v>CAMILO ANDRES PORRAS GALINDO</v>
          </cell>
          <cell r="AO163" t="str">
            <v xml:space="preserve">795 / </v>
          </cell>
          <cell r="AP163" t="str">
            <v xml:space="preserve">42450209 / </v>
          </cell>
          <cell r="AQ163" t="str">
            <v xml:space="preserve">Servicios para la comunidad, sociales y personales / </v>
          </cell>
          <cell r="AR163" t="str">
            <v xml:space="preserve">764 / </v>
          </cell>
          <cell r="AS163">
            <v>795</v>
          </cell>
          <cell r="AT163">
            <v>42450209</v>
          </cell>
          <cell r="AU163" t="str">
            <v>Servicios para la comunidad, sociales y personales</v>
          </cell>
          <cell r="AV163" t="str">
            <v xml:space="preserve"> </v>
          </cell>
          <cell r="AW163">
            <v>764</v>
          </cell>
          <cell r="AX163">
            <v>45384</v>
          </cell>
          <cell r="AY163">
            <v>28231824</v>
          </cell>
          <cell r="BB163" t="e">
            <v>#N/A</v>
          </cell>
          <cell r="BC163" t="str">
            <v xml:space="preserve"> </v>
          </cell>
          <cell r="CI163" t="str">
            <v>ADICION 1 Y PRORROGA 1</v>
          </cell>
          <cell r="CJ163">
            <v>45622</v>
          </cell>
          <cell r="CK163">
            <v>29</v>
          </cell>
          <cell r="CL163">
            <v>1</v>
          </cell>
          <cell r="CM163">
            <v>6940323</v>
          </cell>
          <cell r="CX163">
            <v>45687</v>
          </cell>
          <cell r="CY163">
            <v>35172147</v>
          </cell>
        </row>
        <row r="164">
          <cell r="A164" t="str">
            <v>0162-2024</v>
          </cell>
          <cell r="B164" t="str">
            <v>17 17. Contrato de Prestación de Servicios</v>
          </cell>
          <cell r="C164" t="str">
            <v>CC</v>
          </cell>
          <cell r="D164">
            <v>1125348026</v>
          </cell>
          <cell r="F164">
            <v>0</v>
          </cell>
          <cell r="G164">
            <v>0</v>
          </cell>
          <cell r="H164" t="str">
            <v>SEBASTIAN CAICEDO CESPEDES</v>
          </cell>
          <cell r="I164" t="str">
            <v>CL 152 117 15</v>
          </cell>
          <cell r="J164" t="str">
            <v>silversebas@gmail.com</v>
          </cell>
          <cell r="M164" t="str">
            <v>CO1.PCCNTR.6161245</v>
          </cell>
          <cell r="N164" t="str">
            <v>CPT-173-2024</v>
          </cell>
          <cell r="O164" t="str">
            <v>https://community.secop.gov.co/Public/Tendering/OpportunityDetail/Index?noticeUID=CO1.NTC.5914736&amp;isFromPublicArea=True&amp;isModal=False</v>
          </cell>
          <cell r="P164" t="str">
            <v>APOYO A LA GESTIÓN PROFESIONAL</v>
          </cell>
          <cell r="Q164" t="str">
            <v>EDUCACIÓN MEDIA (HASTA GRADO ONCE APROBADO)</v>
          </cell>
          <cell r="R164" t="str">
            <v>MASCULINO</v>
          </cell>
          <cell r="T164" t="str">
            <v>CONTRATO DE PRESTACION DE SERVICIOS</v>
          </cell>
          <cell r="U164">
            <v>45383</v>
          </cell>
          <cell r="V164">
            <v>45384</v>
          </cell>
          <cell r="W164">
            <v>45566</v>
          </cell>
          <cell r="X164" t="str">
            <v>ANGELICA MARIA GARZON MUÑOZ</v>
          </cell>
          <cell r="Y164" t="str">
            <v>PROFESIONAL ESPECIALIZADO DE PRODUCCIÓN GRADO 2</v>
          </cell>
          <cell r="Z164">
            <v>52827674</v>
          </cell>
          <cell r="AA164">
            <v>3</v>
          </cell>
          <cell r="AB164">
            <v>8</v>
          </cell>
          <cell r="AC164" t="str">
            <v>DO-245 Proveer, de manera autónoma e independiente, los servicios de locución, grabación y registro para las piezas promocionales de participación, las estrategias de las campañas sombrilla de canal eureka y los servicios requeridos en digital para la comunicación de la franja infantil de Capital y Eureka en todas sus plataformas.</v>
          </cell>
          <cell r="AD164">
            <v>0</v>
          </cell>
          <cell r="AE164">
            <v>6</v>
          </cell>
          <cell r="AF164">
            <v>180</v>
          </cell>
          <cell r="AG164">
            <v>23983344</v>
          </cell>
          <cell r="AH164">
            <v>3997224</v>
          </cell>
          <cell r="AI164" t="str">
            <v>1. Realizar la locución de las piezas promocionales, de participación y circulación digital para la
franja infantil de Capital y Eureka en todas sus plataformas dentro de las cuales se encuentran
● Piezas audiovisuales y/o radiofónicas de posicionamiento de marca y difusión integral del
proyecto
● Piezas para la comunicación interna y/o difusión del canal tales como promos de sostenimiento
de los contenidos, promos genéricas, promoción de franjas, cortinillas, bumpers, advertencias,
parrillas, identificadores de marca.
● Piezas de comunicación para fines de mercadeo para el apoyo de la estrategia de promoción
del canal tales como reeles, teasers, trailers, brochures, catálogos y demás piezas
promocionales necesarias para esta gestión.
● Piezas para usarse en acciones BTL, ATL, TTL y Piezas audiovisuales para la circulación digital
y de participación.
2. Realizar la grabación de las locuciones de acuerdo a las indicaciones del equipo creativo y de
contenidos del canal, teniendo en cuenta ajustes de tono, velocidad e intención.
3. Conocer y aplicar del manual de estilo del canal eureka respetando los lineamientos de identidad
en pantalla en las locuciones a realizar.
4. Realizar, desarrollar e incluir las correcciones planteadas por el área creativa.
5. Contar con los equipos necesarios para la grabación de las locuciones de manera remota.
6. Atender los cronogramas de grabación, ajustes y entrega de las locuciones solicitadas para las
piezas promocionales, de participación, circulación digital y comunicación de la franja infantil de
Capital y Eureka en todas sus plataformas.
7. Entregar los archivos de los audios bajo los parámetros técnicos establecidos por el Canal.
8. Poner a disposición de la producción el hardware y software necesario, compatible y suficiente
para el cumplimiento de las distintas obligaciones 9. Asistir a las reuniones necesarias para la correcta ejecución del contrato, en virtud del principio
de coordinación.
10. Realizar los informes necesarios relacionados con la prestación de servicios.
11. Realizar las demás actividades que resulten necesarias y esenciales para el cumplimiento del
objeto contractual.</v>
          </cell>
          <cell r="AJ164" t="str">
            <v>DIRECTA</v>
          </cell>
          <cell r="AK164" t="str">
            <v xml:space="preserve">NO REQUIERE </v>
          </cell>
          <cell r="AL164" t="str">
            <v>NO</v>
          </cell>
          <cell r="AM164" t="str">
            <v>DIRECTOR OPERATIVO</v>
          </cell>
          <cell r="AN164" t="str">
            <v>EDWIN SÁNCHEZ PORRAS</v>
          </cell>
          <cell r="AO164" t="str">
            <v xml:space="preserve">796 / </v>
          </cell>
          <cell r="AP164" t="str">
            <v xml:space="preserve">42450209 / </v>
          </cell>
          <cell r="AQ164" t="str">
            <v xml:space="preserve">Servicios para la comunidad, sociales y personales / </v>
          </cell>
          <cell r="AR164" t="str">
            <v xml:space="preserve">769 / </v>
          </cell>
          <cell r="AS164">
            <v>796</v>
          </cell>
          <cell r="AT164">
            <v>42450209</v>
          </cell>
          <cell r="AU164" t="str">
            <v>Servicios para la comunidad, sociales y personales</v>
          </cell>
          <cell r="AV164" t="str">
            <v xml:space="preserve"> </v>
          </cell>
          <cell r="AW164">
            <v>769</v>
          </cell>
          <cell r="AX164">
            <v>45384</v>
          </cell>
          <cell r="AY164">
            <v>23983344</v>
          </cell>
          <cell r="BB164" t="e">
            <v>#N/A</v>
          </cell>
          <cell r="BC164" t="str">
            <v xml:space="preserve"> </v>
          </cell>
          <cell r="CX164">
            <v>45566</v>
          </cell>
          <cell r="CY164">
            <v>23983344</v>
          </cell>
        </row>
        <row r="165">
          <cell r="A165" t="str">
            <v>0163-2024</v>
          </cell>
          <cell r="B165" t="str">
            <v>17 17. Contrato de Prestación de Servicios</v>
          </cell>
          <cell r="C165" t="str">
            <v>CC</v>
          </cell>
          <cell r="D165">
            <v>52464540</v>
          </cell>
          <cell r="F165">
            <v>6</v>
          </cell>
          <cell r="G165">
            <v>5</v>
          </cell>
          <cell r="H165" t="str">
            <v>MAGDA YASID FRANCO MENDOZA</v>
          </cell>
          <cell r="I165" t="str">
            <v>KR 97 C SUR 71 47 CA 169</v>
          </cell>
          <cell r="J165" t="str">
            <v>fmagdayasid@yahoo.es</v>
          </cell>
          <cell r="M165" t="str">
            <v>CO1.PCCNTR.6160293</v>
          </cell>
          <cell r="N165" t="str">
            <v>CPT-174-2024</v>
          </cell>
          <cell r="O165" t="str">
            <v>https://community.secop.gov.co/Public/Tendering/OpportunityDetail/Index?noticeUID=CO1.NTC.5914333&amp;isFromPublicArea=True&amp;isModal=False</v>
          </cell>
          <cell r="P165" t="str">
            <v>APOYO A LA GESTIÓN PROFESIONAL</v>
          </cell>
          <cell r="Q165" t="str">
            <v>FORMACIÓN TÉCNICA PROFESIONAL</v>
          </cell>
          <cell r="R165" t="str">
            <v>FEMENINO</v>
          </cell>
          <cell r="T165" t="str">
            <v>CONTRATO DE PRESTACION DE SERVICIOS</v>
          </cell>
          <cell r="U165">
            <v>45383</v>
          </cell>
          <cell r="V165">
            <v>45384</v>
          </cell>
          <cell r="W165">
            <v>45627</v>
          </cell>
          <cell r="X165" t="str">
            <v>JOSE MIGUEL AYALA DURAN</v>
          </cell>
          <cell r="Y165" t="str">
            <v>PROFESIONAL ESPECIALIZADO GRADO 3 DEL ÁREA TÉCNICA</v>
          </cell>
          <cell r="Z165">
            <v>74186482</v>
          </cell>
          <cell r="AA165">
            <v>4</v>
          </cell>
          <cell r="AB165">
            <v>7</v>
          </cell>
          <cell r="AC165" t="str">
            <v>DO-239 Proveer, de manera autónoma e independiente, los servicios de apoyo administrativo y financiero para el Área Técnica de Canal Capital.</v>
          </cell>
          <cell r="AD165">
            <v>0</v>
          </cell>
          <cell r="AE165">
            <v>8</v>
          </cell>
          <cell r="AF165">
            <v>240</v>
          </cell>
          <cell r="AG165">
            <v>28231824</v>
          </cell>
          <cell r="AH165">
            <v>3528978</v>
          </cell>
          <cell r="AI165" t="str">
            <v>1. Gestionar e impulsar oportunamente los diferentes procesos administrativos y financieros del área técnica de Canal Capital, tales como solicitudes de CDP, solicitudes de documentos a futuros contratistas y demás trámites necesarios de las distintas etapas precontractuales. 2. Archivar los documentos del área técnica de acuerdo con la tabla de retención documental asignada (TRD). 3. Apoyar al Área Técnica estableciendo comunicación asertiva y oportuna con cada uno de los proveedores y contratistas, a través de medios escritos o verbales con el fin de realizar seguimiento durante la ejecución precontractual, contractual y postcontractual.Elaborar cartas, solicitudes, certificaciones, oficios, memorandos y demás documentos administrativos que sean requeridos para y por el área técnica. 4. Brindar apoyo, información y acompañamiento al personal tanto interno como externo en los diferentes procesos administrativos del Área Técnica, así como asistir a las reuniones convocadas donde se traten temas concernientes al área técnica. 5. Realizar la revisión de las planillas de seguridad social, afiliaciones y pagos Arl, revisión de cuentas de cobro, tanto de personas naturales como jurídicas, manejo de bases de datos, control de documentación del personal a cargo del área técnica. 6. Mantener comunicación oportuna y llevar a cabo el seguimiento a los futuros proveedores de servicios y a los contratistas, acerca del estado de trámites, documentación y demás, así como de los contratos del talento humano vinculados a través de la empresa de servicios temporales contratada por el Canal, que hacen parte del área técnica. 7. Informar de manera escrita oportunamente las novedades, inconvenientes o sugerencias que se generen en sus actividades y que puedan afectar negativa o positivamente el normal desarrollo de las actividades 8. Realizar las demás actividades que resulten necesarias y esenciales para el cumplimiento del objeto contractual.</v>
          </cell>
          <cell r="AJ165" t="str">
            <v>DIRECTA</v>
          </cell>
          <cell r="AK165" t="str">
            <v xml:space="preserve">NO REQUIERE </v>
          </cell>
          <cell r="AL165" t="str">
            <v>NO</v>
          </cell>
          <cell r="AM165" t="str">
            <v>DIRECTOR OPERATIVO</v>
          </cell>
          <cell r="AN165" t="str">
            <v>LEIDY JULIETH CARRANZA SUAREZ</v>
          </cell>
          <cell r="AO165" t="str">
            <v xml:space="preserve">793 / </v>
          </cell>
          <cell r="AP165" t="str">
            <v xml:space="preserve">42450209 / </v>
          </cell>
          <cell r="AQ165" t="str">
            <v xml:space="preserve">Servicios para la comunidad, sociales y personales / </v>
          </cell>
          <cell r="AR165" t="str">
            <v xml:space="preserve">763 / </v>
          </cell>
          <cell r="AS165">
            <v>793</v>
          </cell>
          <cell r="AT165">
            <v>42450209</v>
          </cell>
          <cell r="AU165" t="str">
            <v>Servicios para la comunidad, sociales y personales</v>
          </cell>
          <cell r="AV165" t="str">
            <v xml:space="preserve"> </v>
          </cell>
          <cell r="AW165">
            <v>763</v>
          </cell>
          <cell r="AX165">
            <v>45384</v>
          </cell>
          <cell r="AY165">
            <v>28231824</v>
          </cell>
          <cell r="BB165" t="e">
            <v>#N/A</v>
          </cell>
          <cell r="BC165" t="str">
            <v xml:space="preserve"> </v>
          </cell>
          <cell r="CI165" t="str">
            <v>ADICION 1 Y PRORROGA 1</v>
          </cell>
          <cell r="CJ165">
            <v>45625</v>
          </cell>
          <cell r="CK165">
            <v>29</v>
          </cell>
          <cell r="CL165">
            <v>1</v>
          </cell>
          <cell r="CM165">
            <v>6940323</v>
          </cell>
          <cell r="CX165">
            <v>45688</v>
          </cell>
          <cell r="CY165">
            <v>35172147</v>
          </cell>
        </row>
        <row r="166">
          <cell r="A166" t="str">
            <v>0164-2024</v>
          </cell>
          <cell r="B166" t="str">
            <v>17 17. Contrato de Prestación de Servicios</v>
          </cell>
          <cell r="C166" t="str">
            <v>CC</v>
          </cell>
          <cell r="D166">
            <v>52253462</v>
          </cell>
          <cell r="F166">
            <v>4</v>
          </cell>
          <cell r="G166">
            <v>7</v>
          </cell>
          <cell r="H166" t="str">
            <v>ERIKA SALAZAR BERDUGO</v>
          </cell>
          <cell r="I166" t="str">
            <v>KR 7G 152A 51 AP 101</v>
          </cell>
          <cell r="J166" t="str">
            <v>ericksa11@gmail.com</v>
          </cell>
          <cell r="M166" t="str">
            <v>CO1.PCCNTR.6160913</v>
          </cell>
          <cell r="N166" t="str">
            <v>CPT-175-2024</v>
          </cell>
          <cell r="O166" t="str">
            <v>https://community.secop.gov.co/Public/Tendering/OpportunityDetail/Index?noticeUID=CO1.NTC.5914174&amp;isFromPublicArea=True&amp;isModal=False</v>
          </cell>
          <cell r="P166" t="str">
            <v>PROFESIONAL</v>
          </cell>
          <cell r="Q166" t="str">
            <v>UNIVERSITARIO</v>
          </cell>
          <cell r="R166" t="str">
            <v>FEMENINO</v>
          </cell>
          <cell r="T166" t="str">
            <v>CONTRATO DE PRESTACION DE SERVICIOS</v>
          </cell>
          <cell r="U166">
            <v>45383</v>
          </cell>
          <cell r="V166">
            <v>45384</v>
          </cell>
          <cell r="W166">
            <v>45444</v>
          </cell>
          <cell r="X166" t="str">
            <v>JERSON JUSSEF PARRA RAMÍREZ</v>
          </cell>
          <cell r="Y166" t="str">
            <v>DIRECTOR OPERATIVO</v>
          </cell>
          <cell r="Z166">
            <v>80022590</v>
          </cell>
          <cell r="AA166">
            <v>1</v>
          </cell>
          <cell r="AB166">
            <v>1</v>
          </cell>
          <cell r="AC166" t="str">
            <v>DO-258 Proveer, de manera autónoma e independiente los servicios profesionales para realizar la producción estratégica de procesos transversales de la Dirección Operativa y de los contenidos asociados al plan de inversión 2024 de Canal Capital.</v>
          </cell>
          <cell r="AD166">
            <v>0</v>
          </cell>
          <cell r="AE166">
            <v>2</v>
          </cell>
          <cell r="AF166">
            <v>60</v>
          </cell>
          <cell r="AG166">
            <v>20000000</v>
          </cell>
          <cell r="AH166">
            <v>10000000</v>
          </cell>
          <cell r="AI166" t="str">
            <v>1. Realizar acompañamiento y monitoreo de la estructuración y puesta en marcha de los diseños de producción, incluyendo presupuesto y cronogramas, de los proyectos asociados al plan de inversión 2024 de Canal Capital. 2. Apoyar el reporte, monitoreo y consolidación de los informes de gestión, ejecución y resultados de los indicadores del plan de inversión asociados a de la Dirección Operativa. 3. Desarrollar y gestionar matrices que permitan el seguimiento y articulación integrada de los proyectos del plan de inversión. 4. Apoyar la elaboración y el seguimiento a los procesos precontractuales, contractuales y poscontractuales de los contratos suscritos en el marco de la producción de contenidos audiovisuales derivadas del plan de inversión 2024, entre estos, los financiados a través del Fondo Único de las Tecnologías de la Información y las Comunicaciones FUTIC. 5. Apoyar y conocer el seguimiento del cumplimiento de la reglamentación establecida en las resoluciones normativas y de asignación de recursos del Fondo Único de las Tecnologías de la Información y las Comunicaciones FUTIC, en lo que se refiere particularmente a la ejecución de la línea “Contenido de programación educativa y cultural multiplataforma”. 6. Apoyar en el monitoreo y aplicación de las observaciones de los entes de control en el marco de las auditorías a los procesos de producción de contenidos asociados al plan de inversión. 7. Asistir a las reuniones que sean necesarias para la prestación del servicio en virtud del principio de coordinación. 8. Elaborar los informes de gestión que sean encargados. 9. Realizar las demás actividades que resulten necesarias y esenciales para el cumplimiento del objeto contractual.</v>
          </cell>
          <cell r="AJ166" t="str">
            <v>DIRECTA</v>
          </cell>
          <cell r="AK166" t="str">
            <v xml:space="preserve">NO REQUIERE </v>
          </cell>
          <cell r="AL166" t="str">
            <v>NO</v>
          </cell>
          <cell r="AM166" t="str">
            <v>DIRECTOR OPERATIVO</v>
          </cell>
          <cell r="AN166" t="str">
            <v>JAVIER ROLANDO DELGADO FLORES</v>
          </cell>
          <cell r="AO166" t="str">
            <v xml:space="preserve">803 / </v>
          </cell>
          <cell r="AP166" t="str">
            <v xml:space="preserve">42450209 / </v>
          </cell>
          <cell r="AQ166" t="str">
            <v xml:space="preserve">Servicios para la comunidad, sociales y personales / </v>
          </cell>
          <cell r="AR166" t="str">
            <v xml:space="preserve">766 / </v>
          </cell>
          <cell r="AS166">
            <v>803</v>
          </cell>
          <cell r="AT166">
            <v>42450209</v>
          </cell>
          <cell r="AU166" t="str">
            <v>Servicios para la comunidad, sociales y personales</v>
          </cell>
          <cell r="AV166" t="str">
            <v xml:space="preserve"> </v>
          </cell>
          <cell r="AW166">
            <v>766</v>
          </cell>
          <cell r="AX166">
            <v>45384</v>
          </cell>
          <cell r="AY166">
            <v>20000000</v>
          </cell>
          <cell r="BB166" t="e">
            <v>#N/A</v>
          </cell>
          <cell r="BC166" t="str">
            <v xml:space="preserve"> </v>
          </cell>
          <cell r="CX166">
            <v>45444</v>
          </cell>
          <cell r="CY166">
            <v>20000000</v>
          </cell>
        </row>
        <row r="167">
          <cell r="A167" t="str">
            <v>0165-2024</v>
          </cell>
          <cell r="B167" t="str">
            <v>17 17. Contrato de Prestación de Servicios</v>
          </cell>
          <cell r="C167" t="str">
            <v>CC</v>
          </cell>
          <cell r="D167">
            <v>53015601</v>
          </cell>
          <cell r="F167">
            <v>5</v>
          </cell>
          <cell r="G167">
            <v>6</v>
          </cell>
          <cell r="H167" t="str">
            <v>BLANCA ALEXIS TOCAREMA GARZON</v>
          </cell>
          <cell r="I167" t="str">
            <v>CRA 104 # 13 D – 35 CASA 171</v>
          </cell>
          <cell r="J167" t="str">
            <v>aletocarema@gmail.com</v>
          </cell>
          <cell r="M167" t="str">
            <v>CO1.PCCNTR.6160975</v>
          </cell>
          <cell r="N167" t="str">
            <v>CPT-176-2024</v>
          </cell>
          <cell r="O167" t="str">
            <v>https://community.secop.gov.co/Public/Tendering/OpportunityDetail/Index?noticeUID=CO1.NTC.5914661&amp;isFromPublicArea=True&amp;isModal=False</v>
          </cell>
          <cell r="P167" t="str">
            <v>PROFESIONAL</v>
          </cell>
          <cell r="Q167" t="str">
            <v>ESPECIALIZACION UNIVERSITARIA</v>
          </cell>
          <cell r="R167" t="str">
            <v>FEMENINO</v>
          </cell>
          <cell r="T167" t="str">
            <v>CONTRATO DE PRESTACION DE SERVICIOS</v>
          </cell>
          <cell r="U167">
            <v>45383</v>
          </cell>
          <cell r="V167">
            <v>45384</v>
          </cell>
          <cell r="W167">
            <v>45627</v>
          </cell>
          <cell r="X167" t="str">
            <v>JOSE MIGUEL AYALA DURAN</v>
          </cell>
          <cell r="Y167" t="str">
            <v>PROFESIONAL ESPECIALIZADO GRADO 3 DEL ÁREA TÉCNICA</v>
          </cell>
          <cell r="Z167">
            <v>74186482</v>
          </cell>
          <cell r="AA167">
            <v>4</v>
          </cell>
          <cell r="AB167">
            <v>7</v>
          </cell>
          <cell r="AC167" t="str">
            <v>DO-249 Proveer de manera autónoma e independiente, los servicios profesionales para el diseño y desarrollo de procesos de contratación, seguimiento a auditorías e indicadores de planeación requeridos para el área técnica del canal.</v>
          </cell>
          <cell r="AD167">
            <v>0</v>
          </cell>
          <cell r="AE167">
            <v>8</v>
          </cell>
          <cell r="AF167">
            <v>240</v>
          </cell>
          <cell r="AG167">
            <v>37800000</v>
          </cell>
          <cell r="AH167">
            <v>4725000</v>
          </cell>
          <cell r="AI167" t="str">
            <v>1. Estructurar durante la etapa precontractual los diferentes procesos de contratación que desarrolla el área técnica, tales como estudios previos, solicitudes, memorandos y revisar que cumplan con las directrices, pautas y estándares que rigen la actividad contractual establecida por Canal Capital en su manual de contratación y demás normas que le apliquen. 2. Adelantar las etapas previas para determinar aquellos bienes o servicios que se deben adelantar por contratación en la Tienda Virtual del Estado Colombiano. 3. Apoyar los diferentes procesos administrativos del área técnica, así como proyectar respuestas a los derechos de petición, quejas y reclamos (PQR) que le sean asignados, en el marco de la gestión contractual, y dar trámite dentro de los términos estipulados en la Ley 1755 de 2015. 4. Brindar soporte a la supervisión en la contestación, proyección y atención desde el punto de vista jurídico de las solicitudes internas y externas de proveedores y demás contratistas, antes y durante la ejecución de sus contratos, al igual que aquellas que provengan de los entes de control. 5. Elaborar, proyectar y gestionar la documentación necesaria para solicitar la liquidación de los contratos o el cierre contractual de los mismos, que suscriba la entidad a través del área técnica. 6. Conocer y apoyar los procesos de auditoría, planes de mejoramiento y demás procesos por los que pueda ser requerida el Área técnica. 7. Gestionar la mitigación de los riesgos con el fin de prevenir posibles hallazgos derivados de auditorías internas y externas teniendo en cuenta las matrices de riesgos de procesos y/o contratos anteriores celebrados por el área técnica. 8. Asistir a las reuniones que le sean citadas. 9. Documentar e indicar la ruta de acceso a la documentación del Área Técnica resultado de su gestión. 10. Apoyar a la supervisión de todos los contratos derivados de personas jurídicas y naturales del área cuando así sea requerido. 11. Realizar las demás actividades que resulten necesarias y esenciales para el cumplimiento del objeto contractual.</v>
          </cell>
          <cell r="AJ167" t="str">
            <v>DIRECTA</v>
          </cell>
          <cell r="AK167" t="str">
            <v xml:space="preserve">NO REQUIERE </v>
          </cell>
          <cell r="AL167" t="str">
            <v>NO</v>
          </cell>
          <cell r="AM167" t="str">
            <v>DIRECTOR OPERATIVO</v>
          </cell>
          <cell r="AN167" t="str">
            <v>JAVIER ROLANDO DELGADO FLORES</v>
          </cell>
          <cell r="AO167" t="str">
            <v xml:space="preserve">814 / </v>
          </cell>
          <cell r="AP167" t="str">
            <v xml:space="preserve">42450209 / </v>
          </cell>
          <cell r="AQ167" t="str">
            <v xml:space="preserve">Servicios para la comunidad, sociales y personales / </v>
          </cell>
          <cell r="AR167" t="str">
            <v xml:space="preserve">765 / </v>
          </cell>
          <cell r="AS167">
            <v>814</v>
          </cell>
          <cell r="AT167">
            <v>42450209</v>
          </cell>
          <cell r="AU167" t="str">
            <v>Servicios para la comunidad, sociales y personales</v>
          </cell>
          <cell r="AV167" t="str">
            <v xml:space="preserve"> </v>
          </cell>
          <cell r="AW167">
            <v>765</v>
          </cell>
          <cell r="AX167">
            <v>45384</v>
          </cell>
          <cell r="AY167">
            <v>37800000</v>
          </cell>
          <cell r="BB167" t="e">
            <v>#N/A</v>
          </cell>
          <cell r="BC167" t="str">
            <v xml:space="preserve"> </v>
          </cell>
          <cell r="CX167">
            <v>45627</v>
          </cell>
          <cell r="CY167">
            <v>37800000</v>
          </cell>
        </row>
        <row r="168">
          <cell r="A168" t="str">
            <v>0166-2024</v>
          </cell>
          <cell r="B168" t="str">
            <v>17 17. Contrato de Prestación de Servicios</v>
          </cell>
          <cell r="C168" t="str">
            <v>CC</v>
          </cell>
          <cell r="D168">
            <v>35394243</v>
          </cell>
          <cell r="F168">
            <v>0</v>
          </cell>
          <cell r="G168">
            <v>0</v>
          </cell>
          <cell r="H168" t="str">
            <v>MARIA ANGELICA MARTINEZ BENAVIDES</v>
          </cell>
          <cell r="I168" t="str">
            <v>CL 15 7 A 03 BRR ALICANTE</v>
          </cell>
          <cell r="J168" t="str">
            <v>angelica041983@gmail.com</v>
          </cell>
          <cell r="M168" t="str">
            <v>CO1.PCCNTR.6161153</v>
          </cell>
          <cell r="N168" t="str">
            <v>CPT-177-2024</v>
          </cell>
          <cell r="O168" t="str">
            <v>https://community.secop.gov.co/Public/Tendering/OpportunityDetail/Index?noticeUID=CO1.NTC.5915072&amp;isFromPublicArea=True&amp;isModal=False</v>
          </cell>
          <cell r="P168" t="str">
            <v>APOYO A LA GESTIÓN PROFESIONAL</v>
          </cell>
          <cell r="Q168" t="str">
            <v>FORMACIÓN TÉCNICA PROFESIONAL</v>
          </cell>
          <cell r="R168" t="str">
            <v>FEMENINO</v>
          </cell>
          <cell r="T168" t="str">
            <v>CONTRATO DE PRESTACION DE SERVICIOS</v>
          </cell>
          <cell r="U168">
            <v>45383</v>
          </cell>
          <cell r="V168">
            <v>45384</v>
          </cell>
          <cell r="W168">
            <v>45627</v>
          </cell>
          <cell r="X168" t="str">
            <v>ALBA JANETTE GOMEZ ARIAS</v>
          </cell>
          <cell r="Y168" t="str">
            <v>PROFESIONAL ESPECIALIZADA DE PRODUCCIÓN GRADO 3</v>
          </cell>
          <cell r="Z168">
            <v>51904355</v>
          </cell>
          <cell r="AA168">
            <v>5</v>
          </cell>
          <cell r="AB168">
            <v>6</v>
          </cell>
          <cell r="AC168" t="str">
            <v>DO-243 Proveer, de manera autónoma e independiente, los servicios de apoyo a la gestión administrativa del área de producción, para los proyectos de las diferentes plataformas de Canal Capital.</v>
          </cell>
          <cell r="AD168">
            <v>0</v>
          </cell>
          <cell r="AE168">
            <v>8</v>
          </cell>
          <cell r="AF168">
            <v>240</v>
          </cell>
          <cell r="AG168">
            <v>28231824</v>
          </cell>
          <cell r="AH168">
            <v>3528978</v>
          </cell>
          <cell r="AI168" t="str">
            <v>1. Apoyar al área de producción en la gestión administrativa, mediante la interlocución con las diferentes áreas administrativas del canal involucradas en los procesos de contratación, facturación y cuentas de cobro, y las inherentes a la operación. 2. Realizar la recepción de cuentas a los contratistas, verificando el cumplimiento de la entrega de los soportes, vistos buenos y aprobaciones requeridas, realizando la revisión de las planillas de seguridad social, afiliaciones y pagos ARL, revisión de cuentas de cobro, manejo de bases de datos, control de documentación de los colaboradores a cargo del área de Producción. 3. Realizar la gestión necesaria ante el área financiera para el trámite de las cuentas de cobro de los contratistas y a su vez gestionar el estado de las mismas e informar a los colaboradores del área de producción por los medios idóneos sobre el estado de sus cuentas, como también de todas las disposiciones que el Canal emita sobre el particular. 4. Apoyar la gestión de procesos de radicación de pagos, incluyendo la revisión en plataforma DRIVE donde reposan las evidencias contractuales y los soportes generados de los informes mensuales de los contratos supervisados. 5. Apoyar con el trámite de informes y certificaciones correspondientes a pagos de contratistas de la entidad. 6. Apoyar con los trámites de contratación del equipo de producción con la empresa temporal de servicios. 7. Apoyar y verificar junto con el área administrativa, los elementos del inventario y que están a cargo del área de producción, en el cronograma establecido por la entidad. 8. Informar al supervisor las novedades, inconvenientes o sugerencias que se generen en sus actividades diarias y que puedan afectar negativa o positivamente el normal desarrollo de las actividades de producción. 9. Realizar las demás actividades asignadas inherentes al desarrollo del objeto del presente contrato.</v>
          </cell>
          <cell r="AJ168" t="str">
            <v>DIRECTA</v>
          </cell>
          <cell r="AK168" t="str">
            <v xml:space="preserve">NO REQUIERE </v>
          </cell>
          <cell r="AL168" t="str">
            <v>NO</v>
          </cell>
          <cell r="AM168" t="str">
            <v>DIRECTOR OPERATIVO</v>
          </cell>
          <cell r="AN168" t="str">
            <v>CAMILO ANDRES PORRAS GALINDO</v>
          </cell>
          <cell r="AO168" t="str">
            <v xml:space="preserve">794 / </v>
          </cell>
          <cell r="AP168" t="str">
            <v xml:space="preserve">42450209 / </v>
          </cell>
          <cell r="AQ168" t="str">
            <v xml:space="preserve">Servicios para la comunidad, sociales y personales / </v>
          </cell>
          <cell r="AR168" t="str">
            <v xml:space="preserve">767 / </v>
          </cell>
          <cell r="AS168">
            <v>794</v>
          </cell>
          <cell r="AT168">
            <v>42450209</v>
          </cell>
          <cell r="AU168" t="str">
            <v>Servicios para la comunidad, sociales y personales</v>
          </cell>
          <cell r="AV168" t="str">
            <v xml:space="preserve"> </v>
          </cell>
          <cell r="AW168">
            <v>767</v>
          </cell>
          <cell r="AX168">
            <v>45384</v>
          </cell>
          <cell r="AY168">
            <v>28231824</v>
          </cell>
          <cell r="BB168" t="e">
            <v>#N/A</v>
          </cell>
          <cell r="BC168" t="str">
            <v xml:space="preserve"> </v>
          </cell>
          <cell r="CI168" t="str">
            <v>ADICION 1 Y PRORROGA 1</v>
          </cell>
          <cell r="CJ168">
            <v>45625</v>
          </cell>
          <cell r="CK168">
            <v>29</v>
          </cell>
          <cell r="CL168">
            <v>1</v>
          </cell>
          <cell r="CM168">
            <v>6940323</v>
          </cell>
          <cell r="CX168">
            <v>45688</v>
          </cell>
          <cell r="CY168">
            <v>35172147</v>
          </cell>
        </row>
        <row r="169">
          <cell r="A169" t="str">
            <v>0167-2024</v>
          </cell>
          <cell r="B169" t="str">
            <v>17 17. Contrato de Prestación de Servicios</v>
          </cell>
          <cell r="C169" t="str">
            <v>CC</v>
          </cell>
          <cell r="D169">
            <v>80546098</v>
          </cell>
          <cell r="F169">
            <v>6</v>
          </cell>
          <cell r="G169">
            <v>5</v>
          </cell>
          <cell r="H169" t="str">
            <v>ROBINSON ENRIQUE RINCON RAMIREZ</v>
          </cell>
          <cell r="I169" t="str">
            <v>CL 7 15 26</v>
          </cell>
          <cell r="J169" t="str">
            <v>rinconrobix@gmail.com</v>
          </cell>
          <cell r="M169" t="str">
            <v>CO1.PCCNTR.6161635</v>
          </cell>
          <cell r="N169" t="str">
            <v>CPT-178-2024</v>
          </cell>
          <cell r="O169" t="str">
            <v>https://community.secop.gov.co/Public/Tendering/OpportunityDetail/Index?noticeUID=CO1.NTC.5915456&amp;isFromPublicArea=True&amp;isModal=False
--</v>
          </cell>
          <cell r="P169" t="str">
            <v>PROFESIONAL</v>
          </cell>
          <cell r="Q169" t="str">
            <v>UNIVERSITARIO</v>
          </cell>
          <cell r="R169" t="str">
            <v>MASCULINO</v>
          </cell>
          <cell r="T169" t="str">
            <v>CONTRATO DE PRESTACION DE SERVICIOS</v>
          </cell>
          <cell r="U169">
            <v>45383</v>
          </cell>
          <cell r="V169">
            <v>45384</v>
          </cell>
          <cell r="W169">
            <v>45474</v>
          </cell>
          <cell r="X169" t="str">
            <v>MAURIS ANTONIO AVILA VELASQUEZ</v>
          </cell>
          <cell r="Y169" t="str">
            <v>PROFESIONAL ESPECIALIZADO GRADO 2 DE SISTEMAS</v>
          </cell>
          <cell r="Z169">
            <v>79976558</v>
          </cell>
          <cell r="AA169">
            <v>3</v>
          </cell>
          <cell r="AB169">
            <v>8</v>
          </cell>
          <cell r="AC169" t="str">
            <v>SA-103 Proveer, de manera autónoma e independiente, servicios profesionales
para la administración, desarrollo y mantenimiento del software ERP de Canal Capital.</v>
          </cell>
          <cell r="AD169">
            <v>0</v>
          </cell>
          <cell r="AE169">
            <v>3</v>
          </cell>
          <cell r="AF169">
            <v>90</v>
          </cell>
          <cell r="AG169">
            <v>20394000</v>
          </cell>
          <cell r="AH169">
            <v>6798000</v>
          </cell>
          <cell r="AI169" t="str">
            <v>1. Dar soporte y acompañamiento técnico a las solicitudes registradas en la mesa de ayuda o por medio de correo electrónico, para los aplicativos que componen la intranet, en un plazo no mayor de tres (3) horas hábiles. 2. Atender los casos asignados en la herramienta de mesa de ayuda o por correo electrónico, los cuales deben ser documentados y solucionados dentro de los tiempos establecidos, registrando los cambios y toda actividad realizada sobre los aplicativos que componen la intranet, con el propósito de llevar trazabilidad de los servicios prestados. 3. Brindar apoyo a los usuarios funcionales de los aplicativos que componen la intranet, en la especificación de requerimientos de software. 4. Brindar soporte técnico remoto por medio de las herramientas y mecanismos que de común acuerdo con el Área de Sistemas se definan. 5. Capacitar a los usuarios finales indicados por el supervisor o según su perfil en el aplicativo que corresponda. 6. Revisar y monitorear las bases de datos, de los aplicativos que componen la intranet, para garantizar el funcionamiento de los mismos y presentar un informe de los resultados, las observaciones y recomendaciones que se requieran. 7. Revisar y reindexar los índices y/o apuntadores que forman parte de las tablas de las aplicaciones que componen la intranet, para mantenerlas en óptimas condiciones. 8. Realizar los ajustes necesarios a la aplicación de manera que se garantice la correcta operación del sistema. 9. Implementar y entregar en la entidad las actualizaciones de los aplicativos que componen la intranet, donde se incorporen los cambios normativos o procedimentales. 10. Dar soporte en reportes, formularios y ajustes generales de la intranet (tales como ajuste a consultas, nuevas funcionalidades que faciliten el trabajo del proceso ya realizado, generación de nuevos reportes). 11. Cumplir con el cronograma de trabajo que indique las actividades a realizar para el desarrollo de los módulos componentes derivado del análisis de requerimientos. 12. Actualizar el documento de diseño, el cual debe contener como mínimo a) La arquitectura de solución de software, diseño lógico y físico, descripción de cada uno de sus componentes. b) Diagramas de caso de uso, interfaz de usuario e interfaz con otros sistemas. 13. Desplegar la solución de software en los servidores de la entidad. 14. Realizar la construcción, pruebas de software e implementación de los módulos y actualizaciones. 15. Presentar un informe de las iteraciones propias de la metodología de desarrollo que presenten la definición de los criterios de aceptación de las áreas para cada módulo desarrollado. 16. Presentar un informe mensual de gestión y un informe final a la terminación del contrato, en el cual se consoliden todas las actividades y resultados obtenidos por el contratista durante la ejecución del mismo. 17.Realizar las demás actividades que resulten necesarias y esenciales para el cumplimiento del objeto
contractual.</v>
          </cell>
          <cell r="AJ169" t="str">
            <v>DIRECTA</v>
          </cell>
          <cell r="AK169" t="str">
            <v xml:space="preserve">NO REQUIERE </v>
          </cell>
          <cell r="AL169" t="str">
            <v>NO</v>
          </cell>
          <cell r="AM169" t="str">
            <v>SECRETARIA GENERAL</v>
          </cell>
          <cell r="AN169" t="str">
            <v>LEIDY JULIETH CARRANZA SUAREZ</v>
          </cell>
          <cell r="AO169" t="str">
            <v xml:space="preserve">734 / </v>
          </cell>
          <cell r="AP169" t="str">
            <v xml:space="preserve">423011605560000007511 / </v>
          </cell>
          <cell r="AQ169" t="str">
            <v xml:space="preserve">Fortalecimiento de la capacidad administrativa y tecnológica para la gestión institucional de Capital / </v>
          </cell>
          <cell r="AR169" t="str">
            <v xml:space="preserve">768 / </v>
          </cell>
          <cell r="AS169">
            <v>734</v>
          </cell>
          <cell r="AT169" t="str">
            <v>423011605560000007511</v>
          </cell>
          <cell r="AU169" t="str">
            <v>Fortalecimiento de la capacidad administrativa y tecnológica para la gestión institucional de Capital</v>
          </cell>
          <cell r="AV169" t="str">
            <v xml:space="preserve"> </v>
          </cell>
          <cell r="AW169">
            <v>768</v>
          </cell>
          <cell r="AX169">
            <v>45384</v>
          </cell>
          <cell r="AY169">
            <v>20394000</v>
          </cell>
          <cell r="BB169" t="e">
            <v>#N/A</v>
          </cell>
          <cell r="BC169" t="str">
            <v xml:space="preserve"> </v>
          </cell>
          <cell r="CX169">
            <v>45474</v>
          </cell>
          <cell r="CY169">
            <v>20394000</v>
          </cell>
        </row>
        <row r="170">
          <cell r="A170" t="str">
            <v>0168-2024</v>
          </cell>
          <cell r="B170" t="str">
            <v>17 17. Contrato de Prestación de Servicios</v>
          </cell>
          <cell r="C170" t="str">
            <v>CC</v>
          </cell>
          <cell r="D170">
            <v>1014264458</v>
          </cell>
          <cell r="F170">
            <v>4</v>
          </cell>
          <cell r="G170">
            <v>7</v>
          </cell>
          <cell r="H170" t="str">
            <v>SARA MELISSA MUÑOZ USSA</v>
          </cell>
          <cell r="I170" t="str">
            <v>CL 77B 120A 40 TO 1 AP 803</v>
          </cell>
          <cell r="J170" t="str">
            <v>melisasbr2@gmail.com</v>
          </cell>
          <cell r="L170" t="str">
            <v>TALENTO NO PALANCA</v>
          </cell>
          <cell r="M170" t="str">
            <v>CO1.PCCNTR.6161892</v>
          </cell>
          <cell r="N170" t="str">
            <v>CPT-179-2024</v>
          </cell>
          <cell r="O170" t="str">
            <v>https://community.secop.gov.co/Public/Tendering/OpportunityDetail/Index?noticeUID=CO1.NTC.5916177&amp;isFromPublicArea=True&amp;isModal=False</v>
          </cell>
          <cell r="P170" t="str">
            <v>PROFESIONAL</v>
          </cell>
          <cell r="Q170" t="str">
            <v>UNIVERSITARIO</v>
          </cell>
          <cell r="R170" t="str">
            <v>FEMENINO</v>
          </cell>
          <cell r="T170" t="str">
            <v>CONTRATO DE PRESTACION DE SERVICIOS</v>
          </cell>
          <cell r="U170">
            <v>45383</v>
          </cell>
          <cell r="V170">
            <v>45384</v>
          </cell>
          <cell r="W170">
            <v>45566</v>
          </cell>
          <cell r="X170" t="str">
            <v>ANGELICA MARIA GARZON MUÑOZ</v>
          </cell>
          <cell r="Y170" t="str">
            <v>PROFESIONAL ESPECIALIZADO DE PRODUCCIÓN GRADO 2</v>
          </cell>
          <cell r="Z170">
            <v>52827674</v>
          </cell>
          <cell r="AA170">
            <v>3</v>
          </cell>
          <cell r="AB170">
            <v>8</v>
          </cell>
          <cell r="AC170" t="str">
            <v>DO-254 Proveer, de manera autónoma e independiente, los servicios profesionales requeridos para apoyar al área de producción en las actividades de gestión y seguimiento logístico requerido para los proyectos periodísticos de actualidad y las diferentes transmisiones y programas de los proyectos de Canal Capital.</v>
          </cell>
          <cell r="AD170">
            <v>0</v>
          </cell>
          <cell r="AE170">
            <v>6</v>
          </cell>
          <cell r="AF170">
            <v>180</v>
          </cell>
          <cell r="AG170">
            <v>29937600</v>
          </cell>
          <cell r="AH170">
            <v>4989600</v>
          </cell>
          <cell r="AI170" t="str">
            <v>1. Apoyar los diagnósticos sobre las necesidades logísticas para la producción de contenidos producidos por Capital - Sistema de Comunicación Pública. 2. Apoyar el control de uso y consumo de recursos logísticos como el transporte, alimentación, escenografía, entre otros, ajustándose al presupuesto y cronograma de ejecución determinado por el área de producción de Capital - Sistema de Comunicación Pública. 3. Apoyar el control y uso de recursos de producción dispuestos en la sede operativa de Capital, tales como, estudios, salas de postproducción, entre otros. 4. Apoyar al área de producción en la realización de estudios de mercado, su análisis y proyecciones requeridas para los estudios precontractuales relacionados con la operación logística y requerimientos generales de la producción de los proyectos audiovisuales designados. 5. Apoyar en el diseño de manuales, guías, formatos y protocolos derivados de procedimientos relacionados con la operación logística y de producción requeridos para la producción de los proyectos audiovisuales designados. 6. Realizar y generar informes de ejecución de los recursos logísticos, técnicos y humanos de los proyectos que sean requeridos por el área de producción. 7. Apoyar y acompañar al área de producción en los seguimientos y control de la calidad técnica y/o de servicios provistos por las personas naturales y/o jurídicas que presten servicios de producción de contenidos audiovisuales, operación logística o servicios asociados. 8. Interactuar con el productor de cada proyecto, para la implementación de las medidas de sostenibilidad durante el rodaje. 9. Realizar reuniones con los responsables de cada departamento de la producción audiovisual para consensuar las medidas sostenibles y la manera de llevarlas a cabo. 10. Apoyar en el seguimiento a los pagos, finalización y liquidación oportuna de los contratos logísticos que hagan parte de la producción de contenidos para las diferentes plataformas de Canal Capital.
11. Asistir a las mesas de trabajo que el área de Producción programe y trasladar la información
pertinente a los equipos de trabajo sobre los nuevos procedimientos o las decisiones que allí se
tomen.
12. Informar por escrito a su supervisor las novedades, inconvenientes o sugerencias que se presente
en el marco de la ejecución del objeto contractual.
13. Prestar los servicios de apoyo a la supervisión en los casos que sea requerido de los contratos
suscritos por el área de Producción de Canal Capital.
14. Realizar las demás actividades que resulten necesarias y esenciales para el cumplimiento del
objeto contractual.</v>
          </cell>
          <cell r="AJ170" t="str">
            <v>DIRECTA</v>
          </cell>
          <cell r="AK170" t="str">
            <v xml:space="preserve">NO REQUIERE </v>
          </cell>
          <cell r="AL170" t="str">
            <v>NO</v>
          </cell>
          <cell r="AM170" t="str">
            <v>DIRECTOR OPERATIVO</v>
          </cell>
          <cell r="AN170" t="str">
            <v>CAMILO ANDRES PORRAS GALINDO</v>
          </cell>
          <cell r="AO170" t="str">
            <v xml:space="preserve">802 / </v>
          </cell>
          <cell r="AP170" t="str">
            <v xml:space="preserve">42450209 / </v>
          </cell>
          <cell r="AQ170" t="str">
            <v xml:space="preserve">Servicios para la comunidad, sociales y personales / </v>
          </cell>
          <cell r="AR170" t="str">
            <v xml:space="preserve">770 / </v>
          </cell>
          <cell r="AS170">
            <v>802</v>
          </cell>
          <cell r="AT170">
            <v>42450209</v>
          </cell>
          <cell r="AU170" t="str">
            <v>Servicios para la comunidad, sociales y personales</v>
          </cell>
          <cell r="AV170" t="str">
            <v xml:space="preserve"> </v>
          </cell>
          <cell r="AW170">
            <v>770</v>
          </cell>
          <cell r="AX170">
            <v>45384</v>
          </cell>
          <cell r="AY170">
            <v>29937600</v>
          </cell>
          <cell r="BB170" t="e">
            <v>#N/A</v>
          </cell>
          <cell r="BC170" t="str">
            <v xml:space="preserve"> </v>
          </cell>
          <cell r="CX170">
            <v>45566</v>
          </cell>
          <cell r="CY170">
            <v>29937600</v>
          </cell>
        </row>
        <row r="171">
          <cell r="A171" t="str">
            <v>0169-2024</v>
          </cell>
          <cell r="B171" t="str">
            <v>17 17. Contrato de Prestación de Servicios</v>
          </cell>
          <cell r="C171" t="str">
            <v>CC</v>
          </cell>
          <cell r="D171">
            <v>1033740886</v>
          </cell>
          <cell r="F171">
            <v>4</v>
          </cell>
          <cell r="G171">
            <v>7</v>
          </cell>
          <cell r="H171" t="str">
            <v>FRANCY ANDREA RODRIGUEZ ARCHILA</v>
          </cell>
          <cell r="I171" t="str">
            <v>CL 19 SUR 51 A 14 CA 155</v>
          </cell>
          <cell r="J171" t="str">
            <v>andre9112@gmail.com</v>
          </cell>
          <cell r="M171" t="str">
            <v>CO1.PCCNTR.6163980</v>
          </cell>
          <cell r="N171" t="str">
            <v>CPT-180-2024</v>
          </cell>
          <cell r="O171" t="str">
            <v>https://community.secop.gov.co/Public/Tendering/OpportunityDetail/Index?noticeUID=CO1.NTC.5919380&amp;isFromPublicArea=True&amp;isModal=False</v>
          </cell>
          <cell r="P171" t="str">
            <v>APOYO A LA GESTIÓN PROFESIONAL</v>
          </cell>
          <cell r="Q171" t="str">
            <v>TECNOLOGICA</v>
          </cell>
          <cell r="R171" t="str">
            <v>FEMENINO</v>
          </cell>
          <cell r="T171" t="str">
            <v>CONTRATO DE PRESTACION DE SERVICIOS</v>
          </cell>
          <cell r="U171">
            <v>45383</v>
          </cell>
          <cell r="V171">
            <v>45384</v>
          </cell>
          <cell r="W171">
            <v>45627</v>
          </cell>
          <cell r="X171" t="str">
            <v>ANGELICA MARIA GARZON MUÑOZ</v>
          </cell>
          <cell r="Y171" t="str">
            <v>PROFESIONAL ESPECIALIZADO DE PRODUCCIÓN GRADO 2</v>
          </cell>
          <cell r="Z171">
            <v>52827674</v>
          </cell>
          <cell r="AA171">
            <v>3</v>
          </cell>
          <cell r="AB171">
            <v>8</v>
          </cell>
          <cell r="AC171" t="str">
            <v>DO-237 Proveer, de manera autónoma e independiente, los servicios requeridos para el seguimiento y apoyo a la supervisión de los contratos de transporte y servicios requeridos para la producción audiovisual eventos, producciones y programas de Canal Capital, en todas sus dimensiones.</v>
          </cell>
          <cell r="AD171">
            <v>0</v>
          </cell>
          <cell r="AE171">
            <v>8</v>
          </cell>
          <cell r="AF171">
            <v>240</v>
          </cell>
          <cell r="AG171">
            <v>28231824</v>
          </cell>
          <cell r="AH171">
            <v>3528978</v>
          </cell>
          <cell r="AI171" t="str">
            <v>1. Apoyar al Área de Producción en la supervisión del contrato de transporte terrestre automotor
especial de personal en el perímetro de Bogotá, Bogotá Región u otros destinos nacionales que
lo requieran y poner en conocimiento de la profesional especializada de Producción grado 2
cualquier eventualidad que pueda surgir durante la ejecución del contrato.
2. Servir de enlace entre el Canal y la empresa del transporte a través del coordinador de servicio,
para lograr que cada una de las actividades dispuestas en el contrato se realicen oportunamente
y a satisfacción.
3. Remitir y organizar para archivo de la carpeta del contrato de transporte la documentación
soporte de su ejecución, previa revisión del área de Producción.
4. Realizar el seguimiento y control de las planillas de los servicios efectivamente prestados y
contribuir al mejoramiento continuo del servicio en lo relacionado al cumplimiento de las
obligaciones adquiridas por la empresa de transporte terrestre automotor especial.
5. Gestionar acciones de mejora, preventivas y/o correctivas de ser el caso, para llevar a buen
término la ejecución del contrato de transporte terrestre automotor especial en cumplimiento de
las obligaciones del mismo.
6. Mantener comunicación permanente y asertiva con el coordinador de la empresa de transporte
para la revisión y conciliación de la información relacionada con la gestión de los conductores y
el comportamiento de los vehículos utilizados durante la ejecución del contrato e informar al
supervisor sobre los resultados de este ejercicio.
7. Realizar el cierre de los contratos de transporte ejecutados a través del Área de Producción
durante el año y organizar toda la documentación que corresponda para llevar a cabo esta
actividad y la consecuente liquidación de los contratos.
8. Elaborar los informes de producción audiovisual sostenible, a fin de recabar la información
necesaria y redactar el plan de sostenibilidad, poniendo especial atención a la optimización del
transporte.
9. Elaborar y comunicar el plan de sostenibilidad al conjunto del equipo técnico y artístico y realizar
informes requeridos sobre implementación y resultados del plan de sostenibilidad, poniendo
especial atención a la optimización del transporte. 10. Apoyar la planeación de acciones en los procesos relacionados con adelantar, operar, controlar y
mantener las operaciones logísticas y de transporte del Canal.
11. Apoyar al equipo de logística del Canal en las actividades relacionadas con el objeto del contrato.
12. Asistir a las visitas técnicas requeridas para atender con el productor de cada proyecto, la
implementación de las medidas de sostenibilidad durante el rodaje.
13. Establecer y comunicar clara y oportunamente los criterios verdes en cuanto a compras, servicios
contratados y los viajes del personal.
14. Prestar apoyo a la supervisión en los casos que sea requerido de los contratos suscritos por el
Área de producción y asistir y participar activamente de las reuniones convocadas en este
aspecto.
15. Informar al supervisor las novedades, inconvenientes o sugerencias que se generen en sus
actividades y que puedan afectar negativa o positivamente el normal desarrollo de las actividades
de producción.
16. Realizar las demás actividades que resulten necesarias y esenciales para el cumplimiento del
objeto contractual.</v>
          </cell>
          <cell r="AJ171" t="str">
            <v>DIRECTA</v>
          </cell>
          <cell r="AK171" t="str">
            <v xml:space="preserve">NO REQUIERE </v>
          </cell>
          <cell r="AL171" t="str">
            <v>NO</v>
          </cell>
          <cell r="AM171" t="str">
            <v>DIRECTOR OPERATIVO</v>
          </cell>
          <cell r="AN171" t="str">
            <v>CAMILO ANDRES PORRAS GALINDO</v>
          </cell>
          <cell r="AO171" t="str">
            <v xml:space="preserve">791 / </v>
          </cell>
          <cell r="AP171" t="str">
            <v xml:space="preserve">42450209 / </v>
          </cell>
          <cell r="AQ171" t="str">
            <v xml:space="preserve">Servicios para la comunidad, sociales y personales / </v>
          </cell>
          <cell r="AR171" t="str">
            <v xml:space="preserve">771 / </v>
          </cell>
          <cell r="AS171">
            <v>791</v>
          </cell>
          <cell r="AT171">
            <v>42450209</v>
          </cell>
          <cell r="AU171" t="str">
            <v>Servicios para la comunidad, sociales y personales</v>
          </cell>
          <cell r="AV171" t="str">
            <v xml:space="preserve"> </v>
          </cell>
          <cell r="AW171">
            <v>771</v>
          </cell>
          <cell r="AX171">
            <v>45384</v>
          </cell>
          <cell r="AY171">
            <v>28231824</v>
          </cell>
          <cell r="BB171" t="e">
            <v>#N/A</v>
          </cell>
          <cell r="BC171" t="str">
            <v xml:space="preserve"> </v>
          </cell>
          <cell r="CX171">
            <v>45627</v>
          </cell>
          <cell r="CY171">
            <v>28231824</v>
          </cell>
        </row>
        <row r="172">
          <cell r="A172" t="str">
            <v>0170-2024</v>
          </cell>
          <cell r="B172" t="str">
            <v>17 17. Contrato de Prestación de Servicios</v>
          </cell>
          <cell r="C172" t="str">
            <v>CC</v>
          </cell>
          <cell r="D172">
            <v>43876314</v>
          </cell>
          <cell r="F172">
            <v>3</v>
          </cell>
          <cell r="G172">
            <v>8</v>
          </cell>
          <cell r="H172" t="str">
            <v>LAURA MARIA MONTOYA VELEZ</v>
          </cell>
          <cell r="I172" t="str">
            <v>KR 4 71 69</v>
          </cell>
          <cell r="J172" t="str">
            <v>lauramariamontoya@gmail.com</v>
          </cell>
          <cell r="M172" t="str">
            <v>CO1.PCCNTR.6165506</v>
          </cell>
          <cell r="N172" t="str">
            <v>CPT-181-2024</v>
          </cell>
          <cell r="O172" t="str">
            <v>https://community.secop.gov.co/Public/Tendering/OpportunityDetail/Index?noticeUID=CO1.NTC.5921144&amp;isFromPublicArea=True&amp;isModal=False</v>
          </cell>
          <cell r="P172" t="str">
            <v>ASESORIA</v>
          </cell>
          <cell r="Q172" t="str">
            <v>MAESTRÍA</v>
          </cell>
          <cell r="R172" t="str">
            <v>FEMENINO</v>
          </cell>
          <cell r="T172" t="str">
            <v>CONTRATO DE PRESTACION DE SERVICIOS</v>
          </cell>
          <cell r="U172">
            <v>45384</v>
          </cell>
          <cell r="V172">
            <v>45385</v>
          </cell>
          <cell r="W172">
            <v>45659</v>
          </cell>
          <cell r="X172" t="str">
            <v>PAULA ARENAS CANAL</v>
          </cell>
          <cell r="Y172" t="str">
            <v>GERENTE GENERAL</v>
          </cell>
          <cell r="Z172">
            <v>35503102</v>
          </cell>
          <cell r="AA172">
            <v>1</v>
          </cell>
          <cell r="AB172">
            <v>1</v>
          </cell>
          <cell r="AC172" t="str">
            <v>GER-7 Proveer, de manera autónoma e independiente, los servicios profesionales especializados, requeridos para asesorar los procesos de diseño, ejecución, viabilización, seguimiento y evaluación de los planes, proyectos de desarrollo, gestión estratégica y políticas públicas sectoriales, en aras del fortalecimiento organizacional de Canal Capital.</v>
          </cell>
          <cell r="AD172">
            <v>0</v>
          </cell>
          <cell r="AE172">
            <v>9</v>
          </cell>
          <cell r="AF172">
            <v>270</v>
          </cell>
          <cell r="AG172">
            <v>148500000</v>
          </cell>
          <cell r="AH172">
            <v>16500000</v>
          </cell>
          <cell r="AI172" t="str">
            <v>1. Asesorar en la formulación, viabilización y sostenibilidad de los planes y programas para el cumplimiento de los objetivos de la empresa. 2. Asesorar en la definición de directrices y metodologías para la ejecución y control de los planes de inversión financiados por el FUTIC, así como el seguimiento a la gestión presupuestal sectorial y de la empresa. 3. Asesorar en la validación de los indicadores y herramientas para el monitoreo de los planes, programas y proyectos de Canal Capital, así como estructurar los informes de avances y resultados asociadas con la gestión del Canal. 4. Acompañar en el diseño y en la ejecución de iniciativas de transformación digital, innovación pública y gestión del conocimiento del Canal. 5. Asesorar en la Gestión de estrategias de fortalecimiento organizacional y en las acciones requeridas para la implementación del modelo integrado de planeación y gestión (MIPG). 6. Acompañar la formulación y seguimiento de políticas públicas en las que participa Canal Capital. 7. Realizar las acciones requeridas para garantizar la gestión de la información y de estadísticas, necesaria para la elaboración de informes de gestión, estrategias de rendición de cuentas, acciones de participación ciudadana y relación con los grupos de interés. 8. Asesorar y acompañar las gestiones de articulación interinstitucional requeridas para asegurar el cumplimiento de los objetivos misionales. 9. Apoyar la supervisión de los contratos del área de planeación y de los contratos a cargo de la Gerencia, cuando así sea requerido. 10. Las demás que sean asignadas por el supervisor, inherentes a la naturaleza y objeto del contrato.</v>
          </cell>
          <cell r="AJ172" t="str">
            <v>DIRECTA</v>
          </cell>
          <cell r="AK172" t="str">
            <v xml:space="preserve">NO REQUIERE </v>
          </cell>
          <cell r="AL172" t="str">
            <v>NO</v>
          </cell>
          <cell r="AM172" t="str">
            <v>GERENTE GENERAL</v>
          </cell>
          <cell r="AN172" t="str">
            <v>CAMILO ANDRES PORRAS GALINDO</v>
          </cell>
          <cell r="AO172" t="str">
            <v xml:space="preserve">805 / </v>
          </cell>
          <cell r="AP172" t="str">
            <v xml:space="preserve">42450208 / </v>
          </cell>
          <cell r="AQ172" t="str">
            <v xml:space="preserve">Servicios prestados a las empresas
y servicios de producción / </v>
          </cell>
          <cell r="AR172" t="str">
            <v xml:space="preserve">772 / </v>
          </cell>
          <cell r="AS172">
            <v>805</v>
          </cell>
          <cell r="AT172">
            <v>42450208</v>
          </cell>
          <cell r="AU172" t="str">
            <v>Servicios prestados a las empresas
y servicios de producción</v>
          </cell>
          <cell r="AV172" t="str">
            <v xml:space="preserve"> </v>
          </cell>
          <cell r="AW172">
            <v>772</v>
          </cell>
          <cell r="AX172">
            <v>45384</v>
          </cell>
          <cell r="AY172">
            <v>148500000</v>
          </cell>
          <cell r="BB172" t="e">
            <v>#N/A</v>
          </cell>
          <cell r="BC172" t="str">
            <v xml:space="preserve"> </v>
          </cell>
          <cell r="CX172">
            <v>45659</v>
          </cell>
          <cell r="CY172">
            <v>148500000</v>
          </cell>
        </row>
        <row r="173">
          <cell r="A173" t="str">
            <v>0171-2024</v>
          </cell>
          <cell r="B173" t="str">
            <v>17 17. Contrato de Prestación de Servicios</v>
          </cell>
          <cell r="C173" t="str">
            <v>NIT</v>
          </cell>
          <cell r="D173">
            <v>860066942</v>
          </cell>
          <cell r="F173">
            <v>7</v>
          </cell>
          <cell r="G173">
            <v>4</v>
          </cell>
          <cell r="H173" t="str">
            <v>CAJA DE COMPENSACION FAMILIAR COMPENSAR</v>
          </cell>
          <cell r="I173" t="str">
            <v>AK 68 49A 47</v>
          </cell>
          <cell r="J173" t="str">
            <v>dramirezm@compensar.com</v>
          </cell>
          <cell r="K173" t="str">
            <v>JUAN PABLO MEJIA NIÑO</v>
          </cell>
          <cell r="L173">
            <v>79557597</v>
          </cell>
          <cell r="M173" t="str">
            <v>CO1.PCCNTR.6165414</v>
          </cell>
          <cell r="N173" t="str">
            <v>CPT-182-2024</v>
          </cell>
          <cell r="O173" t="str">
            <v>https://community.secop.gov.co/Public/Tendering/ContractNoticePhases/View?PPI=CO1.PPI.30877760&amp;isFromPublicArea=True&amp;isModal=False</v>
          </cell>
          <cell r="P173" t="str">
            <v>N/A</v>
          </cell>
          <cell r="Q173" t="str">
            <v>SIN ANIMO DE LUCRO</v>
          </cell>
          <cell r="R173" t="str">
            <v>PERSONA JURIDICA</v>
          </cell>
          <cell r="T173" t="str">
            <v>CONTRATO DE PRESTACION DE SERVICIOS</v>
          </cell>
          <cell r="U173">
            <v>45394</v>
          </cell>
          <cell r="V173">
            <v>45404</v>
          </cell>
          <cell r="W173">
            <v>45647</v>
          </cell>
          <cell r="X173" t="str">
            <v>SANDRA PAOLA MONTILLA MORALES</v>
          </cell>
          <cell r="Y173" t="str">
            <v xml:space="preserve">PROFESIONAL ESPECIALIZADO DE RECURSOS HUMANOS GRADO 2 </v>
          </cell>
          <cell r="Z173">
            <v>52259970</v>
          </cell>
          <cell r="AA173">
            <v>1</v>
          </cell>
          <cell r="AB173">
            <v>10</v>
          </cell>
          <cell r="AC173" t="str">
            <v>SA-61 Prestar sus servicios para desarrollar y ejecutar las actividades del Plan de bienestar e incentivos de Canal Capital para la vigencia 2024, según las especificaciones técnicas requeridas por Canal Capital.</v>
          </cell>
          <cell r="AD173">
            <v>0</v>
          </cell>
          <cell r="AE173">
            <v>8</v>
          </cell>
          <cell r="AF173">
            <v>240</v>
          </cell>
          <cell r="AG173">
            <v>52637750</v>
          </cell>
          <cell r="AH173" t="str">
            <v>N/A</v>
          </cell>
          <cell r="AI173" t="str">
            <v>1. Apoyar logísticamente la realización de actividades lúdicas, artísticas, culturales y deportivas en el marco del desarrollo del Plan de Bienestar de la entidad. 2. Apoyar a Canal Capital en el Plan de bienestar, proporcionándole los salones, espacios abiertos, instalaciones, equipos, ayudas, alimentos, transporte, boletas de ingreso a atracciones o actividades culturales, recreativas o deportivas, materiales, personal de logística, personal de salud y demás, necesario para cada actividad, de acuerdo con la solicitud realizada por el supervisor. 3. Ejecutar los eventos en las fechas señaladas por el supervisor del contrato. 4. Disponer del personal idóneo y suficiente para la coordinación total de las actividades a desarrollar 5. Garantizar que los alimentos proporcionados a los participantes de las actividades sean de excelente
calidad y se suministren en óptimas condiciones de higiene y salubridad, observando las normas
vigentes en cuanto preparación, conservación, manipulación y presentación se refiere.
6. Ajustar la logística de acuerdo con la información suministrada por el supervisor del contrato.
7. Garantizar que todos y cada uno de los elementos para cada actividad, sea de excelente calidad y
se suministre de forma oportuna y en óptimas condiciones.
8. Contar con apoyo médico o un sitio de primeros auxilios, para cada una de las actividades del Plan
de Bienestar de la entidad, de acuerdo con las características de las mismas, previa concertación con
el supervisor.
9. Ajustar con mínimo ocho (8) horas de anticipación la logística y demás elementos que se necesiten
para cada actividad, de acuerdo a la información final suministrada por el supervisor del contrato.
10. Prestar servicio de transporte en aquellas actividades que así lo requieran, garantizando un óptimo
servicio y cumpliendo con las normas de tránsito.
11. Suministrar personal capacitado, para la preparación física previa y posterior de los torneos
deportivos establecidos según el Plan de Bienestar de la Entidad.
12. El contratista deberá realizar la evaluación de las actividades desarrolladas en el marco del objeto
del presente contrato, enviando al supervisor del mismo el informe del grado de satisfacción de cada
una de las actividades, en fecha posterior al desarrollo de las mismas.
13. Llevar el control del número de participantes y el cumplimiento de las actividades programadas
presentando los informes respectivos 8 días después de los eventos realizados.
14. Presentar factura de venta o documento equivalente para el pago de cada una de las actividades
realizadas, la cual debe venir acompañada del respectivo informe de ejecución.
15. Permitir programar o cambiar las actividades ya sean presenciales o virtuales de acuerdo a las
necesidades de la entidad y la gestión de teletrabajo implementada en la misma.
16. Mantener los precios ofertados durante toda la vigencia del contrato.
17. Realizar las demás actividades que resulten necesarias y esenciales para el cumplimiento del objeto
contractual.
18. El contratista debe dar cumplimiento al anexo AGRI-GA-FT-003 FICHAS COMPRAS SOSTENIBLES,
FICHA 13, con las siguientes obligaciones
18.1. Para la realización de eventos y actividades de bienestar que impliquen el suministro de
alimentos y bebidas, el contratista presentará cotizaciones que incluyan embalajes
alternativos en materiales diferentes a plásticos y que garanticen la conservación de los
alimentos.
18.2. Para la realización de eventos y actividades de bienestar que impliquen decoración y
adecuación de instalaciones o espacios físicos, el contratista presentará cotizaciones que
incluyan decorados que excluyan elementos de plásticos de un solo uso en cumplimiento a
lo establecidos en el artículo 5 de la Ley 2232 de 2022.
18.3. Entregar los productos solicitados en el marco de las actividades de bienestar con la menor
cantidad de empaques o embalajes atendiendo lo establecido en el artículo 12 de la
Resolución 1407 de 2018 “por la cual se reglamenta la gestión ambiental de los residuos de
envases y empaques de papel, cartón, plástico, vidrio, metal y se toman otras
determinaciones”. 18.4. En cumplimiento delas disposiciones internacionales y nacionales nvigentes, en especial las
contenidas en los pactos, convenios y convenciones internacionales, en la Resolución 1796
de 2018 del Ministerio del Trabajo y en el Acuerdo 785 de 2020 delConcejo de Bogotá , EL
CONTRATISTA se compromete a no contratar y o vincular menores de edad con el objetivo
decoadyuvar con las políticas de prevención y erradicación de trabajo infantil. En el evento
en que se haga necesaria la participación de menores en la ejecución del contrato, se deberá
dar cumplimiento a lo dispuesto en el artículo 35 de la Ley 1098 de 2006. Este compromiso
se extiende a los subcontratistas con los cuales se desarrolle el objeto contractual,cuando a
ello hubiere lugar."</v>
          </cell>
          <cell r="AJ173" t="str">
            <v>DIRECTA</v>
          </cell>
          <cell r="AK173" t="str">
            <v>REQUIERE LIQUIDACION</v>
          </cell>
          <cell r="AL173" t="str">
            <v>SI</v>
          </cell>
          <cell r="AM173" t="str">
            <v>SECRETARIA GENERAL</v>
          </cell>
          <cell r="AN173" t="str">
            <v>NATHALY ACOSTA DIAZ</v>
          </cell>
          <cell r="AO173" t="str">
            <v xml:space="preserve">650 / </v>
          </cell>
          <cell r="AP173" t="str">
            <v xml:space="preserve">42450208 / </v>
          </cell>
          <cell r="AQ173" t="str">
            <v xml:space="preserve">Servicios prestados a las empresas
y servicios de producción / </v>
          </cell>
          <cell r="AR173" t="str">
            <v xml:space="preserve">812 / </v>
          </cell>
          <cell r="AS173">
            <v>650</v>
          </cell>
          <cell r="AT173">
            <v>42450208</v>
          </cell>
          <cell r="AU173" t="str">
            <v>Servicios prestados a las empresas
y servicios de producción</v>
          </cell>
          <cell r="AV173" t="str">
            <v xml:space="preserve"> </v>
          </cell>
          <cell r="AW173">
            <v>812</v>
          </cell>
          <cell r="AX173">
            <v>45394</v>
          </cell>
          <cell r="AY173">
            <v>52637750</v>
          </cell>
          <cell r="BB173" t="e">
            <v>#N/A</v>
          </cell>
          <cell r="BC173" t="str">
            <v xml:space="preserve"> </v>
          </cell>
          <cell r="CX173">
            <v>45647</v>
          </cell>
          <cell r="CY173">
            <v>52637750</v>
          </cell>
        </row>
        <row r="174">
          <cell r="A174" t="str">
            <v>0172-2024</v>
          </cell>
          <cell r="B174" t="str">
            <v>17 17. Contrato de Prestación de Servicios</v>
          </cell>
          <cell r="C174" t="str">
            <v>CC</v>
          </cell>
          <cell r="D174">
            <v>1033714271</v>
          </cell>
          <cell r="F174">
            <v>5</v>
          </cell>
          <cell r="G174">
            <v>6</v>
          </cell>
          <cell r="H174" t="str">
            <v>INGRID PAOLA SIERRA NEIRA</v>
          </cell>
          <cell r="I174" t="str">
            <v>TV 40 69I 32 SUR</v>
          </cell>
          <cell r="J174" t="str">
            <v>paolasierraneira@gmail.com</v>
          </cell>
          <cell r="M174" t="str">
            <v>CO1.PCCNTR.6165075</v>
          </cell>
          <cell r="N174" t="str">
            <v>CPT-183-2024</v>
          </cell>
          <cell r="O174" t="str">
            <v>https://community.secop.gov.co/Public/Tendering/OpportunityDetail/Index?noticeUID=CO1.NTC.5921732&amp;isFromPublicArea=True&amp;isModal=False</v>
          </cell>
          <cell r="P174" t="str">
            <v>PROFESIONAL</v>
          </cell>
          <cell r="Q174" t="str">
            <v>EDUCACIÓN MEDIA (HASTA GRADO ONCE APROBADO)</v>
          </cell>
          <cell r="R174" t="str">
            <v>FEMENINO</v>
          </cell>
          <cell r="T174" t="str">
            <v>CONTRATO DE PRESTACION DE SERVICIOS</v>
          </cell>
          <cell r="U174">
            <v>45384</v>
          </cell>
          <cell r="V174">
            <v>45385</v>
          </cell>
          <cell r="W174">
            <v>45628</v>
          </cell>
          <cell r="X174" t="str">
            <v>LUIS CARLOS URRUTIA PARRA</v>
          </cell>
          <cell r="Y174" t="str">
            <v>PROFESIONAL ESPECIALIZADO GRADO 03 DE PROGRAMACIÓN</v>
          </cell>
          <cell r="Z174">
            <v>79555310</v>
          </cell>
          <cell r="AA174">
            <v>8</v>
          </cell>
          <cell r="AB174">
            <v>3</v>
          </cell>
          <cell r="AC174" t="str">
            <v>DO- 261 Proveer, de manera autónoma e independiente, los servicios
profesionales requeridos para disponer la estructuración y ejecución de la estrategia digital de eureka y
la franja infantil de Capital en todas sus plataformas, incluyendo los proyectos del Plan de inversión
financiados a través de la resolución 076 de 2024 del Fondo Único de Tecnologías de la Información y
las comunicaciones (FUTIC)</v>
          </cell>
          <cell r="AD174">
            <v>0</v>
          </cell>
          <cell r="AE174">
            <v>8</v>
          </cell>
          <cell r="AF174">
            <v>240</v>
          </cell>
          <cell r="AG174">
            <v>45682560</v>
          </cell>
          <cell r="AH174">
            <v>5710320</v>
          </cell>
          <cell r="AI174" t="str">
            <v>1. Elaborar e implementar estrategias y actividades digitales para comunicar la oferta de valor de los contenidos de Capital, apoyar su distribución y generar mecanismos de participación y relacionamiento con las audiencias a través de sus plataformas, redes sociales y sitio web. 2. Apoyar y vigilar el manejo editorial de los contenidos y publicaciones teniendo en cuenta las especificaciones generadas por el equipo creativo de eureka y del equipo Digital de Capital. 3. Orientar y articular el equipo Digital para cumplir con los objetivos y actividades planteadas en la estrategia. 4. Implementar, en cada una de las acciones que componen la estrategia digital, las directrices temáticas, pedagógicas, narrativas y estéticas establecidas en el manual editorial y de estilo de eureka. 5. Proponer, diseñar e innovar en la creación de piezas y formatos digitales que complementen las estrategias de participación, promoción, convergentes online y en territorio, circulación digital de acuerdo con los criterios editoriales de los canales eureka y Capital. 6. Proyectar el mapa de distribución mensual de los contenidos de acuerdo con las estrategias y actividades planteadas. 7. Acoger las orientaciones que brinde Canal Capital en cuanto al manejo de datos, atención al ciudadano, protocolos de uso de redes sociales, derechos de autor, participación de menores de edad y acciones digitales en general. 8. Articular con el equipo de eureka y el equipo Digital de Canal Capital la estrategia de sinergia para movilizar, circular y publicar los contenidos del proyecto, las actividades de participación de Generación eureka y las estrategias convergentes online y en territorio, así como de sinergia con posibles aliados externos. 9. Realizar la curaduría de los contenidos enviados por los usuarios en cada una de las actividades y asegurar el cumplimiento de los requisitos para el uso de material, a la luz de los protocolos respectivos. 10. Realizar informes asociados a su labor métricas y análisis de acciones digitales; resultados de las actividades de participación y de Generación eureka -de acuerdo con la estrategia digital planteada-, y aquellos que están relacionados con la prestación de servicios. 11. Proyectar y gestionar el recurso para pauta de las plataformas digitales asignadas. 12. Asistir a las reuniones necesarias para la correcta ejecución del contrato. 13. Realizar las demás actividades que resulten necesarias y esenciales para el cumplimiento del objeto contractual</v>
          </cell>
          <cell r="AJ174" t="str">
            <v>DIRECTA</v>
          </cell>
          <cell r="AK174" t="str">
            <v xml:space="preserve">NO REQUIERE </v>
          </cell>
          <cell r="AL174" t="str">
            <v>NO</v>
          </cell>
          <cell r="AM174" t="str">
            <v>DIRECTOR OPERATIVO</v>
          </cell>
          <cell r="AN174" t="str">
            <v>LEIDY JULIETH CARRANZA SUAREZ</v>
          </cell>
          <cell r="AO174" t="str">
            <v xml:space="preserve">812 / </v>
          </cell>
          <cell r="AP174" t="str">
            <v xml:space="preserve">423011605560000007505 / </v>
          </cell>
          <cell r="AQ174" t="str">
            <v xml:space="preserve">7505 - Fortalecimiento de la creación y cocreación de contenidos multiplataforma en ciudadanía, cultura y educación / </v>
          </cell>
          <cell r="AR174" t="str">
            <v xml:space="preserve">776 / </v>
          </cell>
          <cell r="AS174">
            <v>812</v>
          </cell>
          <cell r="AT174" t="str">
            <v>423011605560000007505</v>
          </cell>
          <cell r="AU174" t="str">
            <v>7505 - Fortalecimiento de la creación y cocreación de contenidos multiplataforma en ciudadanía, cultura y educación</v>
          </cell>
          <cell r="AV174" t="str">
            <v>7505 FUTIC</v>
          </cell>
          <cell r="AW174">
            <v>776</v>
          </cell>
          <cell r="AX174">
            <v>45385</v>
          </cell>
          <cell r="AY174">
            <v>45682560</v>
          </cell>
          <cell r="BB174" t="e">
            <v>#N/A</v>
          </cell>
          <cell r="BC174" t="str">
            <v xml:space="preserve"> </v>
          </cell>
          <cell r="CI174" t="str">
            <v>ADICION 1 Y PRORROGA 1</v>
          </cell>
          <cell r="CJ174">
            <v>45617</v>
          </cell>
          <cell r="CK174">
            <v>13</v>
          </cell>
          <cell r="CL174">
            <v>0</v>
          </cell>
          <cell r="CM174">
            <v>2855160</v>
          </cell>
          <cell r="CX174">
            <v>45641</v>
          </cell>
          <cell r="CY174">
            <v>48537720</v>
          </cell>
        </row>
        <row r="175">
          <cell r="A175" t="str">
            <v>0173-2024</v>
          </cell>
          <cell r="B175" t="str">
            <v>17 17. Contrato de Prestación de Servicios</v>
          </cell>
          <cell r="C175" t="str">
            <v>NIT</v>
          </cell>
          <cell r="D175">
            <v>860058398</v>
          </cell>
          <cell r="F175">
            <v>6</v>
          </cell>
          <cell r="G175">
            <v>5</v>
          </cell>
          <cell r="H175" t="str">
            <v>PEZETA PUBLICIDAD SAS</v>
          </cell>
          <cell r="I175" t="str">
            <v>CL 77 11 19 OF 602</v>
          </cell>
          <cell r="J175" t="str">
            <v>contabilidad@pezeta.com</v>
          </cell>
          <cell r="K175" t="str">
            <v>GERMAN PUERTA ZULUAGA</v>
          </cell>
          <cell r="L175">
            <v>19345899</v>
          </cell>
          <cell r="M175" t="str">
            <v>CO1.PCCNTR.6170692</v>
          </cell>
          <cell r="N175" t="str">
            <v>CPT-184-2024</v>
          </cell>
          <cell r="O175" t="str">
            <v>https://community.secop.gov.co/Public/Tendering/OpportunityDetail/Index?noticeUID=CO1.NTC.5928171&amp;isFromPublicArea=True&amp;isModal=False</v>
          </cell>
          <cell r="P175" t="str">
            <v>N/A</v>
          </cell>
          <cell r="Q175" t="str">
            <v>N/A</v>
          </cell>
          <cell r="R175" t="str">
            <v>PERSONA JURIDICA</v>
          </cell>
          <cell r="T175" t="str">
            <v>CONTRATO DE PRESTACION DE SERVICIOS</v>
          </cell>
          <cell r="U175">
            <v>45385</v>
          </cell>
          <cell r="V175">
            <v>45386</v>
          </cell>
          <cell r="W175">
            <v>45629</v>
          </cell>
          <cell r="X175" t="str">
            <v>PAULA ANDREA FONSECA ORTIZ</v>
          </cell>
          <cell r="Y175" t="str">
            <v>PROFESIONAL 1 DEL ÁREA DE VENTAS Y MERCADEO</v>
          </cell>
          <cell r="Z175">
            <v>1136884820</v>
          </cell>
          <cell r="AA175">
            <v>0</v>
          </cell>
          <cell r="AB175">
            <v>0</v>
          </cell>
          <cell r="AC175" t="str">
            <v>PE-18 PE-83Prestar los servicios de adquisición y negociación de espacios publicitarios
en medios locales, regionales, alternativos, indígenas y/o nacionales, en medios convencionales y no
convencionales e integrados con estrategias multimedios y digitales en caso necesario, para atender los
requerimientos propios del canal y de los diferentes clientes de Canal Capital.</v>
          </cell>
          <cell r="AD175">
            <v>0</v>
          </cell>
          <cell r="AE175">
            <v>8</v>
          </cell>
          <cell r="AF175">
            <v>240</v>
          </cell>
          <cell r="AG175">
            <v>370000000</v>
          </cell>
          <cell r="AH175" t="str">
            <v>N/A</v>
          </cell>
          <cell r="AI175" t="str">
            <v>1. Atender los requerimientos de
Canal Capital durante la prestación de los servicios referentes a asesoría de comercialización, planeación,
producción, implementación, seguimiento y reporte de pauta de campañas en prensa, revistas, radio,
televisión, publicidad exterior y alternativa. 2. Planear y ejecutar la contratación de espacios comerciales
y promocionales en medios para la divulgación de campañas, que cumpla con los objetivos planteados
por cada uno de los clientes de Canal Capital. 3. Mantener durante toda la ejecución del contrato el
porcentaje de comisión o fee agencia ofertado. 4. Sugerir cambios o ajustes en los planes de medios de
acuerdo con el comportamiento de los diferentes medios de comunicación y de los análisis de estudios de medios. 5. Ejecutar campañas de divulgación en medios de comunicación, que cumpla con los
objetivos planteados por cada uno de los clientes de Canal Capital. 6. Atender las observaciones o
sugerencias que se formulen desde el contratista en cuanto estén dentro del alcance del contrato y sean
pertinentes para su ejecución. 7. Suministrar los estudios pertinentes como soporte a planeación de
campañas y soportes de informes. 8. Informar semanalmente al Canal sobre el desempeño de las
campañas que se encuentren activas de los clientes. 9. Ordenar y realizar seguimiento de la ejecución
de campañas en los diferentes medios aprobados por el cliente y/o el Canal. 10. Cumplir con los valores
agregados ofrecidos cuando aplique o se solicite, según el requerimiento hecho por Canal Capital
(Porcentaje adicional en KPIS - 10% adicional en KPIS, es decir 10% adicional en las impresiones digitales
aprobadas en el presupuesto, 2 cuñas bonificadas en cada presupuesto aprobado, Pauta bonificada en
prensa Por cada página en Publimetro bonificamos ½ página). 11. Realizar directamente los pagos a
los medios de comunicación sobre las campañas ordenadas y efectivamente ejecutadas. 12. Poner a
disposición de CAPITAL un equipo de trabajo para los requerimientos que se presenten en desarrollo del
contrato según las necesidades de los clientes o del Canal, para lo cual se revisarán los perfiles
previamente, dentro del cual se deberá asignar un ejecutivo de cuenta, quien estará en contacto directo
con el supervisor. 13. Proveer el servicio técnico, humano y logístico y cualquier otro de acuerdo con
los requerimientos específicos de cada proyecto en particular para el cual se esté prestando el servicio.
14. Entregar a los medios de comunicación el material o piezas de divulgación o promoción de las
diferentes campañas que se ejecuten en el momento. 15. Liquidar los valores de los espacios publicitarios
negociados, conforme al flow inicial aprobado de la emisión de las piezas, realizando la comparación
correspondiente con el real ejecutado de la campaña final. 16. Reponer la pauta que sea omitida en
el(os) medios(s) contratado(s) por alguna situación que presente, previa información y autorización de
Canal Capital. 17. Entregar soporte documental y/o certificados de pauta del proveedor de las campañas
que así requiera el supervisor y que demuestren la correcta ejecución del contrato. En todo caso, deberá
incluir los print de las piezas publicadas. 18. Realizar las demás actividades que resulten necesarias y
esenciales para el cumplimiento del objeto contractual.</v>
          </cell>
          <cell r="AJ175" t="str">
            <v>DIRECTA</v>
          </cell>
          <cell r="AK175" t="str">
            <v>REQUIERE LIQUIDACION</v>
          </cell>
          <cell r="AL175" t="str">
            <v>SI</v>
          </cell>
          <cell r="AM175" t="str">
            <v>GERENTE GENERAL</v>
          </cell>
          <cell r="AN175" t="str">
            <v>JAVIER ROLANDO DELGADO FLORES</v>
          </cell>
          <cell r="AO175" t="str">
            <v xml:space="preserve">834 / </v>
          </cell>
          <cell r="AP175" t="str">
            <v xml:space="preserve">42450208 / </v>
          </cell>
          <cell r="AQ175" t="str">
            <v xml:space="preserve">Servicios prestados a las empresas
y servicios de producción / </v>
          </cell>
          <cell r="AR175" t="str">
            <v xml:space="preserve">777 / </v>
          </cell>
          <cell r="AS175">
            <v>834</v>
          </cell>
          <cell r="AT175">
            <v>42450208</v>
          </cell>
          <cell r="AU175" t="str">
            <v>Servicios prestados a las empresas
y servicios de producción</v>
          </cell>
          <cell r="AV175" t="str">
            <v xml:space="preserve"> </v>
          </cell>
          <cell r="AW175">
            <v>777</v>
          </cell>
          <cell r="AX175">
            <v>45386</v>
          </cell>
          <cell r="AY175">
            <v>370000000</v>
          </cell>
          <cell r="BB175" t="e">
            <v>#N/A</v>
          </cell>
          <cell r="BC175" t="str">
            <v xml:space="preserve"> </v>
          </cell>
          <cell r="CI175" t="str">
            <v>ADICION 1 Y PRORROGA 1</v>
          </cell>
          <cell r="CJ175">
            <v>45558</v>
          </cell>
          <cell r="CK175">
            <v>0</v>
          </cell>
          <cell r="CL175">
            <v>0</v>
          </cell>
          <cell r="CM175">
            <v>185000000</v>
          </cell>
          <cell r="CX175">
            <v>45657</v>
          </cell>
          <cell r="CY175">
            <v>555000000</v>
          </cell>
        </row>
        <row r="176">
          <cell r="A176" t="str">
            <v>0174-2024</v>
          </cell>
          <cell r="B176" t="str">
            <v>17 17. Contrato de Prestación de Servicios</v>
          </cell>
          <cell r="C176" t="str">
            <v>CC</v>
          </cell>
          <cell r="D176">
            <v>1016026111</v>
          </cell>
          <cell r="F176">
            <v>1</v>
          </cell>
          <cell r="G176">
            <v>10</v>
          </cell>
          <cell r="H176" t="str">
            <v>OMAR DAVID FORERO GALLEGO</v>
          </cell>
          <cell r="I176" t="str">
            <v>C L 17 N 1303 ESTE CON LA ESTANCIA III AP 203</v>
          </cell>
          <cell r="J176" t="str">
            <v>omar6david@hotmail.com</v>
          </cell>
          <cell r="M176" t="str">
            <v>CO1.PCCNTR.6170884</v>
          </cell>
          <cell r="N176" t="str">
            <v>CPT-185-2024</v>
          </cell>
          <cell r="O176" t="str">
            <v>https://community.secop.gov.co/Public/Tendering/OpportunityDetail/Index?noticeUID=CO1.NTC.5928228&amp;isFromPublicArea=True&amp;isModal=False</v>
          </cell>
          <cell r="P176" t="str">
            <v>APOYO A LA GESTIÓN PROFESIONAL</v>
          </cell>
          <cell r="Q176" t="str">
            <v>FORMACIÓN TÉCNICA PROFESIONAL</v>
          </cell>
          <cell r="R176" t="str">
            <v>MASCULINO</v>
          </cell>
          <cell r="T176" t="str">
            <v>CONTRATO DE PRESTACION DE SERVICIOS</v>
          </cell>
          <cell r="U176">
            <v>45386</v>
          </cell>
          <cell r="V176">
            <v>45387</v>
          </cell>
          <cell r="W176">
            <v>45600</v>
          </cell>
          <cell r="X176" t="str">
            <v>LUIS CARLOS URRUTIA PARRA</v>
          </cell>
          <cell r="Y176" t="str">
            <v>PROFESIONAL ESPECIALIZADO GRADO 03 DE PROGRAMACIÓN</v>
          </cell>
          <cell r="Z176">
            <v>79555310</v>
          </cell>
          <cell r="AA176">
            <v>8</v>
          </cell>
          <cell r="AB176">
            <v>3</v>
          </cell>
          <cell r="AC176" t="str">
            <v>DO-251 Proveer, de manera autónoma e independiente, los servicios para la
revisión, diagnóstico y apoyo en el laboratorio de Canal Capital, en el análisis, medición, reparación y
pruebas que garanticen el correcto funcionamiento de los equipos que sean entregados por las diferentes
áreas del Canal, definido como soporte Nivel 3.</v>
          </cell>
          <cell r="AD176">
            <v>0</v>
          </cell>
          <cell r="AE176">
            <v>7</v>
          </cell>
          <cell r="AF176">
            <v>210</v>
          </cell>
          <cell r="AG176">
            <v>28819980</v>
          </cell>
          <cell r="AH176">
            <v>4117140</v>
          </cell>
          <cell r="AI176" t="str">
            <v>1. Presentar mensualmente al supervisor del contrato un informe escrito del estado de los equipos entregados al laboratorio para revisión y/o reparación. 2. Realizar las actividades de diagnóstico de los equipos que sean entregados por los ingenieros y el almacenista del área técnica del Canal. 3. Adelantar los mantenimientos preventivos sobre la infraestructura tecnológica del canal de acuerdo con el cronograma establecido, y ejecutar aquellas reparaciones adicionales que se presenten según necesidad. 4. Realizar la actualización de las carpetas de los equipos con toda la documentación y su hoja de vida de acuerdo con el mantenimiento preventivo y/o reparación llevada a cabo. 5. Dar acompañamiento técnico al equipo de ingeniería, en la atención a fallas presentadas sobre los equipos e infraestructura tecnológica responsabilidad del área técnica. 6. Informar al supervisor designado las novedades que lleguen a presentarse con los elementos y/o equipos técnicos que puedan afectar el normal desarrollo de los procesos de producción o la programación del Canal. 7. Generar y proponer iniciativas de mejora continua sobre los procesos, elementos y/o equipos que componen la infraestructura tecnológica del Canal. 8. Entregar los elementos y/o equipos que hayan sido asignados a las diferentes áreas de Canal Capital, previo requerimiento de los mismos, los cuales deben ser revisados y probados antes de la entrega, con el fin de verificar su correcto funcionamiento y su buen estado, para lo cual deberá diligenciar los formatos asociados al proceso y en caso de presentarse alguna novedad debe ser reportada al supervisor mediante correo electrónico con evidencia fotográfica. 9. Recibir los elementos y/o equipos que hayan sido asignados a las diferentes áreas de Canal Capital, los cuales deben ser revisados y probados antes de su recepción, con el fin de verificar su correcto funcionamiento y su buen estado, para ello deberá diligenciar los formatos asociados al proceso y en caso de presentarse alguna novedad debe ser reportada al supervisor mediante
correo electrónico con evidencia fotográfica.
10. Propender por el buen uso y cuidado de los elementos y equipos correspondientes al inventario
que sea asignado por parte del supervisor del contrato, para lo cual debe informar por escrito de
manera inmediata en caso de que se presente alguna novedad sobre este aspecto.
11. Realizar las demás actividades que resulten necesarias y esenciales para el cumplimiento del
objeto contractual.</v>
          </cell>
          <cell r="AJ176" t="str">
            <v>DIRECTA</v>
          </cell>
          <cell r="AK176" t="str">
            <v xml:space="preserve">NO REQUIERE </v>
          </cell>
          <cell r="AL176" t="str">
            <v>NO</v>
          </cell>
          <cell r="AM176" t="str">
            <v>DIRECTOR OPERATIVO</v>
          </cell>
          <cell r="AN176" t="str">
            <v>CAMILO ANDRES PORRAS GALINDO</v>
          </cell>
          <cell r="AO176" t="str">
            <v xml:space="preserve">823 / </v>
          </cell>
          <cell r="AP176" t="str">
            <v xml:space="preserve">42450209 / </v>
          </cell>
          <cell r="AQ176" t="str">
            <v xml:space="preserve">Servicios para la comunidad, sociales y personales / </v>
          </cell>
          <cell r="AR176" t="str">
            <v xml:space="preserve">778 / </v>
          </cell>
          <cell r="AS176">
            <v>823</v>
          </cell>
          <cell r="AT176">
            <v>42450209</v>
          </cell>
          <cell r="AU176" t="str">
            <v>Servicios para la comunidad, sociales y personales</v>
          </cell>
          <cell r="AV176" t="str">
            <v xml:space="preserve"> </v>
          </cell>
          <cell r="AW176">
            <v>778</v>
          </cell>
          <cell r="AX176">
            <v>45386</v>
          </cell>
          <cell r="AY176">
            <v>28819980</v>
          </cell>
          <cell r="BB176" t="e">
            <v>#N/A</v>
          </cell>
          <cell r="BC176" t="str">
            <v xml:space="preserve"> </v>
          </cell>
          <cell r="CI176" t="str">
            <v>ADICION 2 Y PRORROGA 2</v>
          </cell>
          <cell r="CJ176">
            <v>45597</v>
          </cell>
          <cell r="CK176">
            <v>15</v>
          </cell>
          <cell r="CL176">
            <v>1</v>
          </cell>
          <cell r="CM176">
            <v>6175710</v>
          </cell>
          <cell r="CX176">
            <v>45688</v>
          </cell>
          <cell r="CY176">
            <v>34995690</v>
          </cell>
        </row>
        <row r="177">
          <cell r="A177" t="str">
            <v>0175-2024</v>
          </cell>
          <cell r="B177" t="e">
            <v>#N/A</v>
          </cell>
          <cell r="C177" t="str">
            <v>ANULADO</v>
          </cell>
          <cell r="D177" t="str">
            <v>ANULADO</v>
          </cell>
          <cell r="E177" t="str">
            <v>ANULADO</v>
          </cell>
          <cell r="F177" t="str">
            <v>ANULADO</v>
          </cell>
          <cell r="G177" t="str">
            <v>ANULADO</v>
          </cell>
          <cell r="H177" t="str">
            <v>ANULADO</v>
          </cell>
          <cell r="I177" t="str">
            <v>ANULADO</v>
          </cell>
          <cell r="J177" t="str">
            <v>ANULADO</v>
          </cell>
          <cell r="K177" t="str">
            <v>ANULADO</v>
          </cell>
          <cell r="L177" t="str">
            <v>ANULADO</v>
          </cell>
          <cell r="M177" t="str">
            <v>ANULADO</v>
          </cell>
          <cell r="N177" t="str">
            <v>ANULADO</v>
          </cell>
          <cell r="O177" t="str">
            <v>ANULADO</v>
          </cell>
          <cell r="P177" t="str">
            <v>ANULADO</v>
          </cell>
          <cell r="Q177" t="str">
            <v>ANULADO</v>
          </cell>
          <cell r="R177" t="str">
            <v>ANULADO</v>
          </cell>
          <cell r="S177" t="str">
            <v>ANULADO</v>
          </cell>
          <cell r="T177" t="str">
            <v>ANULADO</v>
          </cell>
          <cell r="U177" t="str">
            <v>ANULADO</v>
          </cell>
          <cell r="V177" t="str">
            <v>ANULADO</v>
          </cell>
          <cell r="W177" t="str">
            <v>ANULADO</v>
          </cell>
          <cell r="X177" t="str">
            <v>ANULADO</v>
          </cell>
          <cell r="Y177" t="str">
            <v>ANULADO</v>
          </cell>
          <cell r="Z177" t="str">
            <v>ANULADO</v>
          </cell>
          <cell r="AA177" t="str">
            <v>ANULADO</v>
          </cell>
          <cell r="AB177" t="str">
            <v>ANULADO</v>
          </cell>
          <cell r="AC177" t="str">
            <v>ANULADO</v>
          </cell>
          <cell r="AD177" t="str">
            <v>ANULADO</v>
          </cell>
          <cell r="AE177" t="str">
            <v>ANULADO</v>
          </cell>
          <cell r="AF177" t="str">
            <v>ANULADO</v>
          </cell>
          <cell r="AG177" t="str">
            <v>ANULADO</v>
          </cell>
          <cell r="AH177" t="str">
            <v>ANULADO</v>
          </cell>
          <cell r="AI177" t="str">
            <v>ANULADO</v>
          </cell>
          <cell r="AJ177" t="str">
            <v>ANULADO</v>
          </cell>
          <cell r="AK177" t="str">
            <v>ANULADO</v>
          </cell>
          <cell r="AL177" t="str">
            <v>ANULADO</v>
          </cell>
          <cell r="AM177" t="str">
            <v>ANULADO</v>
          </cell>
          <cell r="AN177" t="str">
            <v>ANULADO</v>
          </cell>
          <cell r="AO177" t="str">
            <v>ANULADO</v>
          </cell>
          <cell r="AP177" t="str">
            <v>ANULADO</v>
          </cell>
          <cell r="AQ177" t="str">
            <v>ANULADO</v>
          </cell>
          <cell r="AR177" t="str">
            <v>ANULADO</v>
          </cell>
          <cell r="AS177" t="str">
            <v>ANULADO</v>
          </cell>
          <cell r="AT177" t="str">
            <v>ANULADO</v>
          </cell>
          <cell r="AU177" t="str">
            <v>ANULADO</v>
          </cell>
          <cell r="AV177" t="str">
            <v>ANULADO</v>
          </cell>
          <cell r="AW177" t="str">
            <v>ANULADO</v>
          </cell>
          <cell r="AX177" t="str">
            <v>ANULADO</v>
          </cell>
          <cell r="AY177" t="str">
            <v>ANULADO</v>
          </cell>
          <cell r="AZ177" t="str">
            <v>ANULADO</v>
          </cell>
          <cell r="BA177" t="str">
            <v>ANULADO</v>
          </cell>
          <cell r="BB177" t="str">
            <v>ANULADO</v>
          </cell>
          <cell r="BC177" t="str">
            <v>ANULADO</v>
          </cell>
          <cell r="BD177" t="str">
            <v>ANULADO</v>
          </cell>
          <cell r="BE177" t="str">
            <v>ANULADO</v>
          </cell>
          <cell r="BF177" t="str">
            <v>ANULADO</v>
          </cell>
          <cell r="BG177" t="str">
            <v>ANULADO</v>
          </cell>
          <cell r="BH177" t="str">
            <v>ANULADO</v>
          </cell>
          <cell r="BI177" t="str">
            <v>ANULADO</v>
          </cell>
          <cell r="BJ177" t="str">
            <v>ANULADO</v>
          </cell>
          <cell r="BK177" t="str">
            <v>ANULADO</v>
          </cell>
          <cell r="BL177" t="str">
            <v>ANULADO</v>
          </cell>
          <cell r="BM177" t="str">
            <v>ANULADO</v>
          </cell>
          <cell r="BN177" t="str">
            <v>ANULADO</v>
          </cell>
          <cell r="BO177" t="str">
            <v>ANULADO</v>
          </cell>
          <cell r="BP177" t="str">
            <v>ANULADO</v>
          </cell>
          <cell r="BQ177" t="str">
            <v>ANULADO</v>
          </cell>
          <cell r="BR177" t="str">
            <v>ANULADO</v>
          </cell>
          <cell r="BS177" t="str">
            <v>ANULADO</v>
          </cell>
          <cell r="BT177" t="str">
            <v>ANULADO</v>
          </cell>
          <cell r="BU177" t="str">
            <v>ANULADO</v>
          </cell>
          <cell r="BV177" t="str">
            <v>ANULADO</v>
          </cell>
          <cell r="BW177" t="str">
            <v>ANULADO</v>
          </cell>
          <cell r="BX177" t="str">
            <v>ANULADO</v>
          </cell>
          <cell r="BY177" t="str">
            <v>ANULADO</v>
          </cell>
          <cell r="BZ177" t="str">
            <v>ANULADO</v>
          </cell>
          <cell r="CA177" t="str">
            <v>ANULADO</v>
          </cell>
          <cell r="CB177" t="str">
            <v>ANULADO</v>
          </cell>
          <cell r="CC177" t="str">
            <v>ANULADO</v>
          </cell>
          <cell r="CD177" t="str">
            <v>ANULADO</v>
          </cell>
          <cell r="CE177" t="str">
            <v>ANULADO</v>
          </cell>
          <cell r="CF177" t="str">
            <v>ANULADO</v>
          </cell>
          <cell r="CG177" t="str">
            <v>ANULADO</v>
          </cell>
          <cell r="CH177" t="str">
            <v>ANULADO</v>
          </cell>
          <cell r="CI177" t="str">
            <v>ANULADO</v>
          </cell>
          <cell r="CJ177" t="str">
            <v>ANULADO</v>
          </cell>
          <cell r="CK177" t="str">
            <v>ANULADO</v>
          </cell>
          <cell r="CL177" t="str">
            <v>ANULADO</v>
          </cell>
          <cell r="CM177" t="str">
            <v>ANULADO</v>
          </cell>
          <cell r="CS177" t="str">
            <v>ANULADO</v>
          </cell>
          <cell r="CT177" t="str">
            <v>ANULADO</v>
          </cell>
          <cell r="CU177" t="str">
            <v>ANULADO</v>
          </cell>
          <cell r="CV177" t="str">
            <v>ANULADO</v>
          </cell>
          <cell r="CW177" t="str">
            <v>ANULADO</v>
          </cell>
          <cell r="CX177" t="str">
            <v>ANULADO</v>
          </cell>
        </row>
        <row r="178">
          <cell r="A178" t="str">
            <v>0176-2024</v>
          </cell>
          <cell r="B178" t="str">
            <v>17 17. Contrato de Prestación de Servicios</v>
          </cell>
          <cell r="C178" t="str">
            <v>CC</v>
          </cell>
          <cell r="D178">
            <v>1015428775</v>
          </cell>
          <cell r="F178">
            <v>3</v>
          </cell>
          <cell r="G178">
            <v>8</v>
          </cell>
          <cell r="H178" t="str">
            <v>NIKOLL DANIELA TORRES DIAZ</v>
          </cell>
          <cell r="I178" t="str">
            <v>KR 113 83A 61 BQ 6 AP 402</v>
          </cell>
          <cell r="J178" t="str">
            <v>danielatodi1@gmail.com</v>
          </cell>
          <cell r="M178" t="str">
            <v>CO1.PCCNTR.6172938</v>
          </cell>
          <cell r="N178" t="str">
            <v>CPT-187-2024</v>
          </cell>
          <cell r="O178" t="str">
            <v>https://community.secop.gov.co/Public/Tendering/ContractNoticePhases/View?PPI=CO1.PPI.30925306&amp;isFromPublicArea=True&amp;isModal=False</v>
          </cell>
          <cell r="P178" t="str">
            <v>PROFESIONAL</v>
          </cell>
          <cell r="Q178" t="str">
            <v>ESPECIALIZACION UNIVERSITARIA</v>
          </cell>
          <cell r="R178" t="str">
            <v>FEMENINO</v>
          </cell>
          <cell r="T178" t="str">
            <v>CONTRATO DE PRESTACION DE SERVICIOS</v>
          </cell>
          <cell r="U178">
            <v>45386</v>
          </cell>
          <cell r="V178">
            <v>45387</v>
          </cell>
          <cell r="W178">
            <v>45539</v>
          </cell>
          <cell r="X178" t="str">
            <v>SANDRA PAOLA MONTILLA MORALES</v>
          </cell>
          <cell r="Y178" t="str">
            <v xml:space="preserve">PROFESIONAL ESPECIALIZADO DE RECURSOS HUMANOS GRADO 2 </v>
          </cell>
          <cell r="Z178">
            <v>52259970</v>
          </cell>
          <cell r="AA178">
            <v>1</v>
          </cell>
          <cell r="AB178">
            <v>10</v>
          </cell>
          <cell r="AC178" t="str">
            <v>SA-140 Proveer, de manera autónoma e independiente, los servicios profesionales en psicología requeridos para la evaluación e intervención del clima laboral, el desarrollodel programa de riesgo psicosocial y salud mental de los servidores y colaboradores de Canal Capital.</v>
          </cell>
          <cell r="AD178">
            <v>0</v>
          </cell>
          <cell r="AE178">
            <v>5</v>
          </cell>
          <cell r="AF178">
            <v>150</v>
          </cell>
          <cell r="AG178">
            <v>17325000</v>
          </cell>
          <cell r="AH178">
            <v>3465000</v>
          </cell>
          <cell r="AI178" t="str">
            <v>1. Brindar apoyo en la planeación , coordinación y ejecución de las actividades correspondientes del programa de riesgo psicosocial. 2. Diseñar, en marco del programa de riesgo psicosocial, contenido informativo relacionado con el riesgo psicosocial y la salud mental para el bienestar y la buena práctica de las relaciones interpersonales en el ámbito laboral. 3. Apoyar técnicamente la implementación del Programa de Vigilancia Epidemiológica de Riesgo Psicosocial. 4. Atender situaciones de orientación psicológica, primeros auxilios psicológicos y/o asesoría del programa psicosocial en el marco de la promoción de la salud mental, que se puedan presentar durante la ejecución del contrato. 5. Desarrollar las acciones requeridas para la evaluación e intervención del clima laboral en los colaboradores del Canal. 6. Desarrollar las acciones requeridas para la evaluación e intervención de la cultura organizacional en los colaboradores del Canal. 7. Desarrollar las acciones de intervención definidas por el comité de convivencia laboral para atención de denuncias relacionadas con el acoso laboral y/o sexual. 8. Coordinar y ejecutar las acciones y/o actividades definidas al interior de la entidad en los diferentes planes y programas del área de Recursos humanos relacionadas con la inclusión, diversidad y equidad de género. 9. Atender los requerimientos, instrucciones y/o recomendaciones dadas por la Supervisión del contrato, en virtud del principio de coordinación. 10. Realizar las demás actividades que resulten necesarias y esenciales para el cumplimiento del objeto contractual.</v>
          </cell>
          <cell r="AJ178" t="str">
            <v>DIRECTA</v>
          </cell>
          <cell r="AK178" t="str">
            <v xml:space="preserve">NO REQUIERE </v>
          </cell>
          <cell r="AL178" t="str">
            <v>NO</v>
          </cell>
          <cell r="AM178" t="str">
            <v>SECRETARIA GENERAL</v>
          </cell>
          <cell r="AN178" t="str">
            <v>NATHALY ACOSTA DIAZ</v>
          </cell>
          <cell r="AO178" t="str">
            <v xml:space="preserve">804 / </v>
          </cell>
          <cell r="AP178" t="str">
            <v xml:space="preserve">42120202008 / </v>
          </cell>
          <cell r="AQ178" t="str">
            <v xml:space="preserve">Servicios prestados a las empresas
y servicios de producción / </v>
          </cell>
          <cell r="AR178" t="str">
            <v xml:space="preserve">782 / </v>
          </cell>
          <cell r="AS178">
            <v>804</v>
          </cell>
          <cell r="AT178">
            <v>42120202008</v>
          </cell>
          <cell r="AU178" t="str">
            <v>Servicios prestados a las empresas
y servicios de producción</v>
          </cell>
          <cell r="AV178" t="str">
            <v xml:space="preserve"> </v>
          </cell>
          <cell r="AW178">
            <v>782</v>
          </cell>
          <cell r="AX178">
            <v>45386</v>
          </cell>
          <cell r="AY178">
            <v>17325000</v>
          </cell>
          <cell r="BB178" t="e">
            <v>#N/A</v>
          </cell>
          <cell r="BC178" t="str">
            <v xml:space="preserve"> </v>
          </cell>
          <cell r="CI178" t="str">
            <v>ADICION 1 Y PRORROGA 1</v>
          </cell>
          <cell r="CJ178">
            <v>45540</v>
          </cell>
          <cell r="CK178">
            <v>16</v>
          </cell>
          <cell r="CL178">
            <v>1</v>
          </cell>
          <cell r="CM178">
            <v>8662500</v>
          </cell>
          <cell r="CX178">
            <v>45672</v>
          </cell>
          <cell r="CY178">
            <v>25987500</v>
          </cell>
        </row>
        <row r="179">
          <cell r="A179" t="str">
            <v>0177-2024</v>
          </cell>
          <cell r="B179" t="str">
            <v>17 17. Contrato de Prestación de Servicios</v>
          </cell>
          <cell r="C179" t="str">
            <v>CC</v>
          </cell>
          <cell r="D179">
            <v>53136212</v>
          </cell>
          <cell r="F179">
            <v>2</v>
          </cell>
          <cell r="G179">
            <v>9</v>
          </cell>
          <cell r="H179" t="str">
            <v>NELLY MARIA GUZMAN NEUTA</v>
          </cell>
          <cell r="I179" t="str">
            <v>KR 89 A BIS 8 A 65 TO 1 AP 304</v>
          </cell>
          <cell r="J179" t="str">
            <v>nellymagu@hotmail.com</v>
          </cell>
          <cell r="M179" t="str">
            <v>CO1.PCCNTR.6176222</v>
          </cell>
          <cell r="N179" t="str">
            <v>CPT-190-2024</v>
          </cell>
          <cell r="O179" t="str">
            <v>https://community.secop.gov.co/Public/Tendering/OpportunityDetail/Index?noticeUID=CO1.NTC.5935083&amp;isFromPublicArea=True&amp;isModal=False</v>
          </cell>
          <cell r="P179" t="str">
            <v>PROFESIONAL</v>
          </cell>
          <cell r="Q179" t="str">
            <v>UNIVERSITARIO</v>
          </cell>
          <cell r="R179" t="str">
            <v>FEMENINO</v>
          </cell>
          <cell r="T179" t="str">
            <v>CONTRATO DE PRESTACION DE SERVICIOS</v>
          </cell>
          <cell r="U179">
            <v>45386</v>
          </cell>
          <cell r="V179">
            <v>45386</v>
          </cell>
          <cell r="W179">
            <v>45446</v>
          </cell>
          <cell r="X179" t="str">
            <v>JORGE ENRIQUE ANGARITA LOPEZ</v>
          </cell>
          <cell r="Y179" t="str">
            <v>SUBDIRECTOR FINANCIERO</v>
          </cell>
          <cell r="Z179">
            <v>80093324</v>
          </cell>
          <cell r="AA179">
            <v>0</v>
          </cell>
          <cell r="AB179">
            <v>0</v>
          </cell>
          <cell r="AC179" t="str">
            <v>SF-17 Proveer, de manera autónoma e independiente los servicios requeridos
para el apoyo profesional al área de presupuesto de la Subdirección Financiera de Canal Capital.</v>
          </cell>
          <cell r="AD179">
            <v>0</v>
          </cell>
          <cell r="AE179">
            <v>2</v>
          </cell>
          <cell r="AF179">
            <v>60</v>
          </cell>
          <cell r="AG179">
            <v>13478736</v>
          </cell>
          <cell r="AH179">
            <v>6739368</v>
          </cell>
          <cell r="AI179" t="str">
            <v>1. Apoyar al Subdirector financiero en los temas administrativos y financieros requeridos por éste. 2. Apoyar en la preparación de informes del área financiera para los diferentes entes de control. 3. Realizar mensualmente las conciliaciones de la Subdirección Financiera y en especial las del área de presupuesto. 4. Apoyar la gestión documental de la Subdirección Financiera. 5. Apoyar la revisión y actualización de los procedimientos a cargo de la Subdirección Financiera en especial los relacionados con el área de presupuesto. 6. Realizar seguimiento al plan de acción del área y demás informes que requiera el sistema integrado de gestión. 7. Apoyar las actividades del área de presupuesto cuando el supervisor del contrato lo requiera. 8. Elaborar los certificados de disponibilidad presupuestal (CDP) en el sistema BogDATA. 9. Elaborar los certificados de registros presupuestales (CRP) en el sistema BogDATA. 10. Elaborar los movimientos presupuestales solicitados por las diferentes áreas de la entidad. 11. Realizar el descargue de las órdenes de pago (planillas) en el sistema presupuestal. 12. Apoyar en los trámites administrativos necesarios correspondientes a los pagos de los contratistas cuya supervisión está a cargo de la Subdirección Financiera. 13. Realizar el seguimiento financiero a los contratos que se encuentren a cargo de la Subdirección Financiera, con el fin de realizar, si hay lugar a ello, el reporte de novedades al Supervisor de los mismos. 14. Realizar el seguimiento y verificar el cumplimiento de las acciones planteadas en los Planes de Mejoramiento de las actividades a desarrollar por el área de presupuesto y actividades solicitadas por las diferentes áreas del Canal como son acuerdos de gestión, plan anticorrupción, plan de fortalecimiento, plan estratégico Institucional entre otros. 15. Realizar las demás actividades que resulten necesarias y esenciales para el cumplimiento del objeto contractual.</v>
          </cell>
          <cell r="AJ179" t="str">
            <v>DIRECTA</v>
          </cell>
          <cell r="AK179" t="str">
            <v xml:space="preserve">NO REQUIERE </v>
          </cell>
          <cell r="AL179" t="str">
            <v>NO</v>
          </cell>
          <cell r="AM179" t="str">
            <v>SECRETARIA GENERAL</v>
          </cell>
          <cell r="AN179" t="str">
            <v>LEIDY JULIETH CARRANZA SUAREZ</v>
          </cell>
          <cell r="AO179" t="str">
            <v xml:space="preserve">797 / </v>
          </cell>
          <cell r="AP179" t="str">
            <v xml:space="preserve">42120202008 / </v>
          </cell>
          <cell r="AQ179" t="str">
            <v xml:space="preserve">Servicios prestados a las empresas
y servicios de producción / </v>
          </cell>
          <cell r="AR179" t="str">
            <v xml:space="preserve">784 / </v>
          </cell>
          <cell r="AS179">
            <v>797</v>
          </cell>
          <cell r="AT179">
            <v>42120202008</v>
          </cell>
          <cell r="AU179" t="str">
            <v>Servicios prestados a las empresas
y servicios de producción</v>
          </cell>
          <cell r="AV179" t="str">
            <v xml:space="preserve"> </v>
          </cell>
          <cell r="AW179">
            <v>784</v>
          </cell>
          <cell r="AX179">
            <v>45386</v>
          </cell>
          <cell r="AY179">
            <v>13478736</v>
          </cell>
          <cell r="BB179" t="e">
            <v>#N/A</v>
          </cell>
          <cell r="BC179" t="str">
            <v xml:space="preserve"> </v>
          </cell>
          <cell r="CX179">
            <v>45446</v>
          </cell>
          <cell r="CY179">
            <v>13478736</v>
          </cell>
        </row>
        <row r="180">
          <cell r="A180" t="str">
            <v>0178-2024</v>
          </cell>
          <cell r="B180" t="str">
            <v>17 17. Contrato de Prestación de Servicios</v>
          </cell>
          <cell r="C180" t="str">
            <v>CC</v>
          </cell>
          <cell r="D180">
            <v>1033798227</v>
          </cell>
          <cell r="F180">
            <v>0</v>
          </cell>
          <cell r="G180">
            <v>0</v>
          </cell>
          <cell r="H180" t="str">
            <v>LUISA FERNANDA CRUZ RAMIREZ</v>
          </cell>
          <cell r="I180" t="str">
            <v>KR 12D 59 39 SUR</v>
          </cell>
          <cell r="J180" t="str">
            <v>luisa.cruz@canalcapital.gov.co</v>
          </cell>
          <cell r="M180" t="str">
            <v>CO1.PCCNTR.6175926</v>
          </cell>
          <cell r="N180" t="str">
            <v>CPT-189-2024</v>
          </cell>
          <cell r="O180" t="str">
            <v>https://community.secop.gov.co/Public/Tendering/OpportunityDetail/Index?noticeUID=CO1.NTC.5934465&amp;isFromPublicArea=True&amp;isModal=False</v>
          </cell>
          <cell r="P180" t="str">
            <v>PROFESIONAL</v>
          </cell>
          <cell r="Q180" t="str">
            <v>UNIVERSITARIO</v>
          </cell>
          <cell r="R180" t="str">
            <v>FEMENINO</v>
          </cell>
          <cell r="T180" t="str">
            <v>CONTRATO DE PRESTACION DE SERVICIOS</v>
          </cell>
          <cell r="U180">
            <v>45386</v>
          </cell>
          <cell r="V180">
            <v>45387</v>
          </cell>
          <cell r="W180">
            <v>45539</v>
          </cell>
          <cell r="X180" t="str">
            <v>LUIS CARLOS URRUTIA PARRA</v>
          </cell>
          <cell r="Y180" t="str">
            <v>PROFESIONAL ESPECIALIZADO GRADO 03 DE PROGRAMACIÓN</v>
          </cell>
          <cell r="Z180">
            <v>79555310</v>
          </cell>
          <cell r="AA180">
            <v>8</v>
          </cell>
          <cell r="AB180">
            <v>3</v>
          </cell>
          <cell r="AC180" t="str">
            <v>DO-253 Proveer, de manera autónoma e independiente, sus servicios para llevar
a cabo la implementación del sistema de acceso closed caption o subtitulación para la programación de
los canales Capital y eureka.</v>
          </cell>
          <cell r="AD180">
            <v>0</v>
          </cell>
          <cell r="AE180">
            <v>5</v>
          </cell>
          <cell r="AF180">
            <v>150</v>
          </cell>
          <cell r="AG180">
            <v>13239650</v>
          </cell>
          <cell r="AH180">
            <v>2647930</v>
          </cell>
          <cell r="AI180" t="str">
            <v>1. Apoyar la implementación como operadora del sistema closed caption en las modalidades directo,
pregrabado o embebido para la programación de los canales eureka y Capital.
2. Validar en los documentos ASRUN (que consignan con exactitud los contenidos emitidos por un
canal) y la emisión de los canales eureka y Capital que se haya incluido el método de inserción y
codificación de closed caption (en vivo, transcripción, software automático o por reconocimiento
de voz).
3. Hacer entrega de la relación de closed caption en los formatos y soportes requeridos como insumo
para el informe de cuota de pantalla que se remite trimestralmente a la Comisión de Regulación
de Comunicaciones (CRC).
4. Apoyar al área de Programación en el cumplimiento de la normatividad vigente con la que se
reglamenta la implementación de los sistemas de acceso en los contenidos transmitidos a través
del servicio público de televisión de Capital para garantizar el acceso de las personas con
discapacidad auditiva a través del sistema closed caption.
5. Utilizar para su actividad únicamente el software con la licencia autorizada por Canal Capital.
6. Implementar el sistema closed caption en la transmisión y producción de contenidos audiovisuales
en cualquier plataforma tecnológica, lo que incluye televisión abierta, cerrada e internet, de
acuerdo con las necesidades de Capital.
7. Realizar las demás actividades que resulten necesarias y esenciales para el cumplimiento del
objeto contractual.</v>
          </cell>
          <cell r="AJ180" t="str">
            <v>DIRECTA</v>
          </cell>
          <cell r="AK180" t="str">
            <v xml:space="preserve">NO REQUIERE </v>
          </cell>
          <cell r="AL180" t="str">
            <v>NO</v>
          </cell>
          <cell r="AM180" t="str">
            <v>DIRECTOR OPERATIVO</v>
          </cell>
          <cell r="AN180" t="str">
            <v>EDWIN SÁNCHEZ PORRAS</v>
          </cell>
          <cell r="AO180" t="str">
            <v xml:space="preserve">801 / </v>
          </cell>
          <cell r="AP180" t="str">
            <v xml:space="preserve">42450209 / </v>
          </cell>
          <cell r="AQ180" t="str">
            <v xml:space="preserve">Servicios para la comunidad, sociales y personales / </v>
          </cell>
          <cell r="AR180" t="str">
            <v xml:space="preserve">783 / </v>
          </cell>
          <cell r="AS180">
            <v>801</v>
          </cell>
          <cell r="AT180">
            <v>42450209</v>
          </cell>
          <cell r="AU180" t="str">
            <v>Servicios para la comunidad, sociales y personales</v>
          </cell>
          <cell r="AV180" t="str">
            <v xml:space="preserve"> </v>
          </cell>
          <cell r="AW180">
            <v>783</v>
          </cell>
          <cell r="AX180">
            <v>45386</v>
          </cell>
          <cell r="AY180">
            <v>13239650</v>
          </cell>
          <cell r="BB180" t="e">
            <v>#N/A</v>
          </cell>
          <cell r="BC180" t="str">
            <v xml:space="preserve"> </v>
          </cell>
          <cell r="CX180">
            <v>45539</v>
          </cell>
          <cell r="CY180">
            <v>13239650</v>
          </cell>
        </row>
        <row r="181">
          <cell r="A181" t="str">
            <v>0179-2024</v>
          </cell>
          <cell r="B181" t="str">
            <v>17 17. Contrato de Prestación de Servicios</v>
          </cell>
          <cell r="C181" t="str">
            <v>CC</v>
          </cell>
          <cell r="D181">
            <v>38141462</v>
          </cell>
          <cell r="F181">
            <v>2</v>
          </cell>
          <cell r="G181">
            <v>9</v>
          </cell>
          <cell r="H181" t="str">
            <v>YICETH PAOLA PEÑALOZA CALDERON</v>
          </cell>
          <cell r="I181" t="str">
            <v>CARRERA 48 #165-46</v>
          </cell>
          <cell r="J181" t="str">
            <v>yicethpaola@gmail.com</v>
          </cell>
          <cell r="M181" t="str">
            <v>CO1.PCCNTR.6179610</v>
          </cell>
          <cell r="N181" t="str">
            <v>CPT-191-2024</v>
          </cell>
          <cell r="O181" t="str">
            <v>https://community.secop.gov.co/Public/Tendering/OpportunityDetail/Index?noticeUID=CO1.NTC.5940117&amp;isFromPublicArea=True&amp;isModal=False</v>
          </cell>
          <cell r="P181" t="str">
            <v>PROFESIONAL</v>
          </cell>
          <cell r="Q181" t="str">
            <v>ESPECIALIZACION UNIVERSITARIA</v>
          </cell>
          <cell r="R181" t="str">
            <v>FEMENINO</v>
          </cell>
          <cell r="T181" t="str">
            <v>CONTRATO DE PRESTACION DE SERVICIOS</v>
          </cell>
          <cell r="U181">
            <v>45387</v>
          </cell>
          <cell r="V181">
            <v>45390</v>
          </cell>
          <cell r="W181">
            <v>45450</v>
          </cell>
          <cell r="X181" t="str">
            <v>PAULA ANDREA FONSECA ORTIZ</v>
          </cell>
          <cell r="Y181" t="str">
            <v>PROFESIONAL 1 DEL ÁREA DE VENTAS Y MERCADEO</v>
          </cell>
          <cell r="Z181">
            <v>1136884820</v>
          </cell>
          <cell r="AA181">
            <v>0</v>
          </cell>
          <cell r="AB181">
            <v>0</v>
          </cell>
          <cell r="AC181" t="str">
            <v>DO-276 PE-017 Proveer, de manera autónoma e independiente, sus servicios profesionales para apoyar el diseño, implementación, ejecución y seguimiento de procesos, informes y actividades de Canal Capital, relacionadas con políticas y planes del área de planeación y auditorías de la oficina de control interno.</v>
          </cell>
          <cell r="AD181">
            <v>0</v>
          </cell>
          <cell r="AE181">
            <v>2</v>
          </cell>
          <cell r="AF181">
            <v>60</v>
          </cell>
          <cell r="AG181">
            <v>17497236</v>
          </cell>
          <cell r="AH181">
            <v>8748618</v>
          </cell>
          <cell r="AI181" t="str">
            <v>1. Apoyar a la Dirección Operativa y al Área de Ventas y mercadeo en la evolución de organigramas y flujos de trabajo de acuerdo con los requerimientos del área de planeación, entidades de control y entidades financiadoras. 2. Gestionar y consolidar informes que sean requeridos a la Dirección Operativa y al Área de Ventas y Mercadeo relacionados con auditorías de la oficina de control interno, planeación distrital y oficina de control interno. 3. Realizarla gestión y presentación oportuna de reportes de la Dirección Operativa y del Área de Ventas y Mercadeo relacionados con planes de mejoramiento de la entidad. 4. Actualizar o diseñar procedimientos y procesos de acuerdo con las necesidades de la Dirección Operativa y del Área de Ventas y Mercadeo y que deban ser registrados oficialmente ante el área de planeación de la entidad. 5. Apoyar en el diseño y presentación de reportes de indicadores de gestión de la Dirección Operativa y del Área de Ventas y Mercadeo ante áreas internas de Canal Capital, entidades de control externa o organismos de financiación oficial, tales como el MinTic y Secretaria de Hacienda. 6. Prestar servicios de apoyo a la supervisión en los casos que sea requerido de los contratos suscritos por la Dirección Operativa y por el Área de Ventas y Mercadeo de Canal Capital. 7. Realizar las demás actividades que resulten necesarias y esenciales para el cumplimiento del objeto contractual.</v>
          </cell>
          <cell r="AJ181" t="str">
            <v>DIRECTA</v>
          </cell>
          <cell r="AK181" t="str">
            <v xml:space="preserve">NO REQUIERE </v>
          </cell>
          <cell r="AL181" t="str">
            <v>NO</v>
          </cell>
          <cell r="AM181" t="str">
            <v>DIRECTOR OPERATIVO</v>
          </cell>
          <cell r="AN181" t="str">
            <v>LEIDY JULIETH CARRANZA SUAREZ</v>
          </cell>
          <cell r="AO181" t="str">
            <v>828 / 833</v>
          </cell>
          <cell r="AP181" t="str">
            <v>42450209 / 42450208</v>
          </cell>
          <cell r="AQ181" t="str">
            <v>Servicios para la comunidad, sociales y personales / Servicios prestados a las empresas
y servicios de producción</v>
          </cell>
          <cell r="AR181" t="str">
            <v>790 / 791</v>
          </cell>
          <cell r="AS181">
            <v>828</v>
          </cell>
          <cell r="AT181">
            <v>42450209</v>
          </cell>
          <cell r="AU181" t="str">
            <v>Servicios para la comunidad, sociales y personales</v>
          </cell>
          <cell r="AV181" t="str">
            <v xml:space="preserve"> </v>
          </cell>
          <cell r="AW181">
            <v>790</v>
          </cell>
          <cell r="AX181">
            <v>45387</v>
          </cell>
          <cell r="AY181">
            <v>15292236</v>
          </cell>
          <cell r="AZ181">
            <v>833</v>
          </cell>
          <cell r="BA181">
            <v>42450208</v>
          </cell>
          <cell r="BB181" t="str">
            <v>Servicios prestados a las empresas y servicios de producción</v>
          </cell>
          <cell r="BC181" t="str">
            <v xml:space="preserve"> </v>
          </cell>
          <cell r="BD181">
            <v>791</v>
          </cell>
          <cell r="BE181">
            <v>45387</v>
          </cell>
          <cell r="BF181">
            <v>2205000</v>
          </cell>
          <cell r="CX181">
            <v>45450</v>
          </cell>
          <cell r="CY181">
            <v>17497236</v>
          </cell>
        </row>
        <row r="182">
          <cell r="A182" t="str">
            <v>0180-2024</v>
          </cell>
          <cell r="B182" t="str">
            <v>17 17. Contrato de Prestación de Servicios</v>
          </cell>
          <cell r="C182" t="str">
            <v>CC</v>
          </cell>
          <cell r="D182">
            <v>1016095170</v>
          </cell>
          <cell r="F182">
            <v>0</v>
          </cell>
          <cell r="G182">
            <v>0</v>
          </cell>
          <cell r="H182" t="str">
            <v>EDNA LILIANA CALDERON GUZMAN</v>
          </cell>
          <cell r="I182" t="str">
            <v>KR 118 B 23 B 92</v>
          </cell>
          <cell r="J182" t="str">
            <v>lilicalderon59@gmail.com</v>
          </cell>
          <cell r="M182" t="str">
            <v>CO1.PCCNTR.6181216</v>
          </cell>
          <cell r="N182" t="str">
            <v>CPT-192-2024</v>
          </cell>
          <cell r="O182" t="str">
            <v>https://community.secop.gov.co/Public/Tendering/OpportunityDetail/Index?noticeUID=CO1.NTC.5941600&amp;isFromPublicArea=True&amp;isModal=False</v>
          </cell>
          <cell r="P182" t="str">
            <v>PROFESIONAL</v>
          </cell>
          <cell r="Q182" t="str">
            <v>ESPECIALIZACION UNIVERSITARIA</v>
          </cell>
          <cell r="R182" t="str">
            <v>FEMENINO</v>
          </cell>
          <cell r="T182" t="str">
            <v>CONTRATO DE PRESTACION DE SERVICIOS</v>
          </cell>
          <cell r="U182">
            <v>45387</v>
          </cell>
          <cell r="V182">
            <v>45390</v>
          </cell>
          <cell r="W182">
            <v>45603</v>
          </cell>
          <cell r="X182" t="str">
            <v>LUIS CARLOS URRUTIA PARRA</v>
          </cell>
          <cell r="Y182" t="str">
            <v>PROFESIONAL ESPECIALIZADO GRADO 03 DE PROGRAMACIÓN</v>
          </cell>
          <cell r="Z182">
            <v>79555310</v>
          </cell>
          <cell r="AA182">
            <v>8</v>
          </cell>
          <cell r="AB182">
            <v>3</v>
          </cell>
          <cell r="AC182" t="str">
            <v>DO-252 Proveer de manera autónoma e independiente sus servicios para llevar a cabo el apoyo al área de Tráfico y Archivo Audiovisual de Canal Capital.</v>
          </cell>
          <cell r="AD182">
            <v>0</v>
          </cell>
          <cell r="AE182">
            <v>7</v>
          </cell>
          <cell r="AF182">
            <v>210</v>
          </cell>
          <cell r="AG182">
            <v>18535510</v>
          </cell>
          <cell r="AH182">
            <v>2647930</v>
          </cell>
          <cell r="AI182" t="str">
            <v>1. Apoyar la ingesta del material audiovisual de los programas que se notifican mediante las parrillas semanales de programación de los canales eureka y Capital, así como del material que será utilizado dentro del contenido de los programas que produce Capital. 2. Verificar que los clips que camarógrafos, periodistas y productores entregan en dispositivos de almacenamiento coinciden con la información que consignan en el formato establecido para tal fin, y en caso de que así sea, realizar la descarga y almacenamiento respectivos. 3. Archivar el material audiovisual en bruto, proveído por el área de Producción del Canal. 4. Verificar el cumplimiento de los estándares técnicos de audio y video de los elementos que componen la programación. 5. Verificar que los contenidos de cada programa sean adecuados para el horario en que están programados y reportar cuando no lo son -por uso de marcas, lenguaje inadecuado o imágenes de violencia, sexo, consumo de cigarrillo, alcohol o sustancias psociactivas-, para que el profesional especializado de programación defina los ajustes que resulten necesarios. 6. Apoyar el alistamiento de la programación diaria de las parrillas de eureka y Capital teniendo en cuenta la duración y segmentación de los programas pregrabados, los horarios de emisión de los mensajes y espacios institucionales, códigos cívicos, planes de autopromoción, transmisiones en directo y demás compromisos de emisión de contenidos. 7. Verificar que los tiempos establecidos en la parrilla coinciden con los consignados en el control de calidad diario e informar si alguno no cumple con lo indicado, para que los encargados puedan realizar el ajuste respectivo. 8. Apoyar la descarga y revisión de los contenidos audiovisuales que conforman las parrillas de programación de los dos canales, y en caso de necesitarlo y tras la respectiva autorización del operario grado 2 de Tráfico, realizar en el software destinado para tal fin los ajustes técnicos menores que se requieran. 9. Diligenciar diariamente el formato de control de calidad, para consignar la información de programas, piezas promocionales y códigos cívicos que figuren en parrilla, de cara a compartirla con los operadores del máster de emisión y con quienes elaboran la continuidad de los canales 10. Apoyar la actualización de los formatos que contribuyan a mantener la organización del área de
Programación.
11. Identificar en las parrillas de programación de los dos canales los programas que deben tener los
sistemas de inclusión closed caption y establecer comunicación con el equipo que lo genera para
que pueda incluirlo, y una vez generado el sistema de inclusión, realizar la verificación final antes
de emisión.
12. Comunicar de manera oportuna al operario grado 2 de tráfico las novedades que se presenten
en los contenidos programados en las parrillas de programación que afectarían las continuidades
diarias de los canales.
13. Comunicar oportunamente al profesional especializado grado 3 de programación y al operario
grado 2 de tráfico las novedades técnicas de software y hardware que se presenten durante la
ejecución de sus obligaciones.
14. Apoyar los procesos relacionados con las solicitudes de copias para usuarios internos y externos.
15. Optimizar el almacenamiento del servidor de emisión para evitar que colapse durante la emisión
por falta de espacio e informar a las áreas competentes la capacidad disponible al finalizar el
último turno del día.
16. Realizar las demás actividades que resulten necesarias y esenciales para el cumplimiento del
objeto contractual.</v>
          </cell>
          <cell r="AJ182" t="str">
            <v>DIRECTA</v>
          </cell>
          <cell r="AK182" t="str">
            <v xml:space="preserve">NO REQUIERE </v>
          </cell>
          <cell r="AL182" t="str">
            <v>NO</v>
          </cell>
          <cell r="AM182" t="str">
            <v>DIRECTOR OPERATIVO</v>
          </cell>
          <cell r="AN182" t="str">
            <v>EDWIN SÁNCHEZ PORRAS</v>
          </cell>
          <cell r="AO182" t="str">
            <v xml:space="preserve">800 / </v>
          </cell>
          <cell r="AP182" t="str">
            <v xml:space="preserve">42450209 / </v>
          </cell>
          <cell r="AQ182" t="str">
            <v xml:space="preserve">Servicios para la comunidad, sociales y personales / </v>
          </cell>
          <cell r="AR182" t="str">
            <v xml:space="preserve">797 / </v>
          </cell>
          <cell r="AS182">
            <v>800</v>
          </cell>
          <cell r="AT182">
            <v>42450209</v>
          </cell>
          <cell r="AU182" t="str">
            <v>Servicios para la comunidad, sociales y personales</v>
          </cell>
          <cell r="AV182" t="str">
            <v xml:space="preserve"> </v>
          </cell>
          <cell r="AW182">
            <v>797</v>
          </cell>
          <cell r="AX182">
            <v>45390</v>
          </cell>
          <cell r="AY182">
            <v>18535510</v>
          </cell>
          <cell r="BB182" t="e">
            <v>#N/A</v>
          </cell>
          <cell r="BC182" t="str">
            <v xml:space="preserve"> </v>
          </cell>
          <cell r="CI182" t="str">
            <v>ADICION 1 Y PRORROGA 1</v>
          </cell>
          <cell r="CJ182">
            <v>45603</v>
          </cell>
          <cell r="CK182">
            <v>8</v>
          </cell>
          <cell r="CL182">
            <v>1</v>
          </cell>
          <cell r="CM182">
            <v>3354045</v>
          </cell>
          <cell r="CX182">
            <v>45641</v>
          </cell>
          <cell r="CY182">
            <v>21889555</v>
          </cell>
        </row>
        <row r="183">
          <cell r="A183" t="str">
            <v>0181-2024</v>
          </cell>
          <cell r="B183" t="str">
            <v>17 17. Contrato de Prestación de Servicios</v>
          </cell>
          <cell r="C183" t="str">
            <v>CC</v>
          </cell>
          <cell r="D183">
            <v>1022413056</v>
          </cell>
          <cell r="F183">
            <v>6</v>
          </cell>
          <cell r="G183">
            <v>5</v>
          </cell>
          <cell r="H183" t="str">
            <v>JULIET NATALIA PINILLA JIMENEZ</v>
          </cell>
          <cell r="I183" t="str">
            <v>CL 4 36 85</v>
          </cell>
          <cell r="J183" t="str">
            <v>nataliapinilla.producciones@gmail.com</v>
          </cell>
          <cell r="M183" t="str">
            <v>CO1.PCCNTR.6187864</v>
          </cell>
          <cell r="N183" t="str">
            <v>CPT-193-2024</v>
          </cell>
          <cell r="O183" t="str">
            <v>https://community.secop.gov.co/Public/Tendering/OpportunityDetail/Index?noticeUID=CO1.NTC.5949598&amp;isFromPublicArea=True&amp;isModal=False</v>
          </cell>
          <cell r="P183" t="str">
            <v>PROFESIONAL</v>
          </cell>
          <cell r="Q183" t="str">
            <v>ESPECIALIZACION UNIVERSITARIA</v>
          </cell>
          <cell r="R183" t="str">
            <v>FEMENINO</v>
          </cell>
          <cell r="T183" t="str">
            <v>CONTRATO DE PRESTACION DE SERVICIOS</v>
          </cell>
          <cell r="U183">
            <v>45390</v>
          </cell>
          <cell r="V183">
            <v>45392</v>
          </cell>
          <cell r="W183">
            <v>45574</v>
          </cell>
          <cell r="X183" t="str">
            <v>ANGELICA MARIA GARZON MUÑOZ</v>
          </cell>
          <cell r="Y183" t="str">
            <v>PROFESIONAL ESPECIALIZADO DE PRODUCCIÓN GRADO 2</v>
          </cell>
          <cell r="Z183">
            <v>52827674</v>
          </cell>
          <cell r="AA183">
            <v>3</v>
          </cell>
          <cell r="AB183">
            <v>8</v>
          </cell>
          <cell r="AC183" t="str">
            <v>DO-262 DO-263 Proveer, de manera autónoma e independiente, los servicios de apoyo en la organización logística de las transmisiones de eventos culturales, deportivos y académicos, producciones y programas de Canal Capital, incluidos los proyectos del plan de inversión financiados a través de la resolución 076 del 2024 del Fondo Único de Tecnologías de la Información y las Comunicaciones (FUTIC).</v>
          </cell>
          <cell r="AD183">
            <v>0</v>
          </cell>
          <cell r="AE183">
            <v>6</v>
          </cell>
          <cell r="AF183">
            <v>180</v>
          </cell>
          <cell r="AG183">
            <v>21173868</v>
          </cell>
          <cell r="AH183">
            <v>3528978</v>
          </cell>
          <cell r="AI183" t="str">
            <v>1. Brindar apoyo en la organización
logística del transporte de los equipos humanos de producción de proyectos audiovisuales y eventos, así
como la programación de las diferentes rutas de los colaboradores del área técnica del canal, cuando
cada área así lo requiera. 2. Realizar los llamados de los equipos de transporte, técnicos, de producción
y logísticos que se requieran para la operación, mediante el formato de programación diaria, que es
compartida vía Whatsapp y correo, cuando proceda. 3. Realizar las actividades de comunicación,
organización y programación de horarios frente a los recursos logísticos disponibles, para determinar con
el productor de cada proyecto la asignación de recursos logísticos. 4. Mantener actualizados los formatos
de llamados y asignación de recursos logísticos según se determine para el seguimiento de la ejecución
de los mismos. 5. Revisar las planillas de transporte y validar que la información allí consignada de
llamados, recorridos, horarios y demás datos, sean concordantes con la programación diaria de los
servicios de transporte de pasajeros. 6. Apoyar en el trámite de autorizaciones de ingreso vehicular y
peatonal al canal, a la sede de la calle 26, según las necesidades de las producciones. 7. Apoyar la
gestión de salidas e ingresos de elementos de la bodega de producción del Canal. 8. Apoyar y obtener
la información necesaria para la generación de informes relacionados con la ejecución de los recursos
logísticos de canal capital. 9. Apoyar y conseguir la información necesaria para la generación de informes
relacionados con la producción audiovisual sostenible exigidos por la Secretaría de Medio Ambiente. 10.
Apoyar el diseño y la ejecución de acciones relacionadas con la producción audiovisual sostenible. 11.
Brindar apoyo logístico en las producciones en campo de requerirse para las diferentes transmisiones,
producciones y proyectos para CAPITAL. 12. Apoyar con el diseño de estrategias que permitan el
mejoramiento de los flujos de trabajo de la operación logística de canal capital. 13. Informar al supervisor
las novedades, inconvenientes o sugerencias que se generen en sus actividades y que puedan afectar negativa o positivamente el normal desarrollo de las actividades de producción. 14. Realizar las demás
actividades que resulten necesarias y esenciales para el cumplimiento del objeto contractual.</v>
          </cell>
          <cell r="AJ183" t="str">
            <v>DIRECTA</v>
          </cell>
          <cell r="AK183" t="str">
            <v xml:space="preserve">NO REQUIERE </v>
          </cell>
          <cell r="AL183" t="str">
            <v>NO</v>
          </cell>
          <cell r="AM183" t="str">
            <v>DIRECTOR OPERATIVO</v>
          </cell>
          <cell r="AN183" t="str">
            <v>JAVIER ROLANDO DELGADO FLORES</v>
          </cell>
          <cell r="AO183" t="str">
            <v>813 / 808</v>
          </cell>
          <cell r="AP183" t="str">
            <v>423011605560000007505 / 42450209</v>
          </cell>
          <cell r="AQ183" t="str">
            <v>7505 - Fortalecimiento de la creación y cocreación de contenidos multiplataforma en ciudadanía, cultura y educación / Servicios para la comunidad, sociales y personales</v>
          </cell>
          <cell r="AR183" t="str">
            <v>800 / 799</v>
          </cell>
          <cell r="AS183">
            <v>813</v>
          </cell>
          <cell r="AT183" t="str">
            <v>423011605560000007505</v>
          </cell>
          <cell r="AU183" t="str">
            <v>7505 - Fortalecimiento de la creación y cocreación de contenidos multiplataforma en ciudadanía, cultura y educación</v>
          </cell>
          <cell r="AV183" t="str">
            <v>7505 FUTIC</v>
          </cell>
          <cell r="AW183">
            <v>800</v>
          </cell>
          <cell r="AX183">
            <v>45391</v>
          </cell>
          <cell r="AY183">
            <v>12704321</v>
          </cell>
          <cell r="AZ183">
            <v>808</v>
          </cell>
          <cell r="BA183">
            <v>42450209</v>
          </cell>
          <cell r="BB183" t="str">
            <v>Servicios para la comunidad, sociales y personales</v>
          </cell>
          <cell r="BC183" t="str">
            <v xml:space="preserve"> </v>
          </cell>
          <cell r="BD183">
            <v>799</v>
          </cell>
          <cell r="BE183">
            <v>45391</v>
          </cell>
          <cell r="BF183">
            <v>8469547</v>
          </cell>
          <cell r="CX183">
            <v>45574</v>
          </cell>
          <cell r="CY183">
            <v>21173868</v>
          </cell>
        </row>
        <row r="184">
          <cell r="A184" t="str">
            <v>0182-2024</v>
          </cell>
          <cell r="B184" t="str">
            <v>17 17. Contrato de Prestación de Servicios</v>
          </cell>
          <cell r="C184" t="str">
            <v>CC</v>
          </cell>
          <cell r="D184">
            <v>1015415523</v>
          </cell>
          <cell r="F184">
            <v>8</v>
          </cell>
          <cell r="G184">
            <v>3</v>
          </cell>
          <cell r="H184" t="str">
            <v>LORENA GOMEZ HERRERA</v>
          </cell>
          <cell r="I184" t="str">
            <v>CL 129 B BIS 93 30</v>
          </cell>
          <cell r="J184" t="str">
            <v>lorenagh@outlook.com</v>
          </cell>
          <cell r="M184" t="str">
            <v>CO1.PCCNTR.6187874</v>
          </cell>
          <cell r="N184" t="str">
            <v>CPT-194-2024</v>
          </cell>
          <cell r="O184" t="str">
            <v>https://community.secop.gov.co/Public/Tendering/OpportunityDetail/Index?noticeUID=CO1.NTC.5950013&amp;isFromPublicArea=True&amp;isModal=False</v>
          </cell>
          <cell r="P184" t="str">
            <v>APOYO A LA GESTIÓN PROFESIONAL</v>
          </cell>
          <cell r="Q184" t="str">
            <v>EDUCACIÓN MEDIA (HASTA GRADO ONCE APROBADO)</v>
          </cell>
          <cell r="R184" t="str">
            <v>FEMENINO</v>
          </cell>
          <cell r="T184" t="str">
            <v>CONTRATO DE PRESTACION DE SERVICIOS</v>
          </cell>
          <cell r="U184">
            <v>45390</v>
          </cell>
          <cell r="V184">
            <v>45391</v>
          </cell>
          <cell r="W184">
            <v>45634</v>
          </cell>
          <cell r="X184" t="str">
            <v>LUIS CARLOS URRUTIA PARRA</v>
          </cell>
          <cell r="Y184" t="str">
            <v>PROFESIONAL ESPECIALIZADO GRADO 03 DE PROGRAMACIÓN</v>
          </cell>
          <cell r="Z184">
            <v>79555310</v>
          </cell>
          <cell r="AA184">
            <v>8</v>
          </cell>
          <cell r="AB184">
            <v>3</v>
          </cell>
          <cell r="AC184" t="str">
            <v>DO-264 proveer, de manera autónoma e independiente, los servicios requeridos para apoyar las actividades administrativas a cargo del área de Programación.</v>
          </cell>
          <cell r="AD184">
            <v>0</v>
          </cell>
          <cell r="AE184">
            <v>8</v>
          </cell>
          <cell r="AF184">
            <v>240</v>
          </cell>
          <cell r="AG184">
            <v>28231824</v>
          </cell>
          <cell r="AH184">
            <v>3528978</v>
          </cell>
          <cell r="AI184" t="str">
            <v>1. Apoyar al área de Programación en el desarrollo de los procesos administrativos para su adecuada operación, e interactuar con las demás áreas del CANAL en caso de ser necesario para su cumplimiento. 2. Realizar la revisión de la certificación de pago, el informe de actividades y la certificación de cierre contractual de los contratistas supervisados por el área de Programación, verificando el uso de los formatos y atendiendo las directrices y circulares que emita el CANAL para el efecto. 3. Apoyar la proyección de comunicaciones, informes, oficios, memorandos y certificaciones que genere el área de Programación, y organizar el archivo digital de las mismas en las bases de datos o plataformas destinadas para tal fin. 4. Apoyar la proyección de respuestas de las peticiones, quejas, reclamos y sugerencias (PQRS) que sean enviadas desde el área de Atención al Ciudadano al área de Programación. 5. Apoyar los trámites administrativos durante la etapa precontractual de los procesos de contratación que surjan del área de Programación. 6. Apoyar la consolidación de la información para los informes trimestrales de las resoluciones MinTIC con las que se financia la producción de contenidos, tanto del plan de inversión como de los proyectos especiales. 7. Apoyar la gestión de licenciamiento de productos audiovisuales. 8. Apoyar el seguimiento a los planes de mejoramiento, Plan Anticorrupción y de Atención al Ciudadano (PAAC) y al mapa de riesgos de corrupción. 9. Apoyar el seguimiento a los avances para el cumplimiento de las cuotas de programación, tales como lengua de señas, espacios infantiles, juveniles, inclusión y participación ciudadana. 10. Asistir a las reuniones que sean necesarias para la prestación del servicio y de ser necesario elaborar actas de las mismas. 11. Realizar las demás actividades que resulten necesarias y esenciales para el cumplimiento del objeto contractual.</v>
          </cell>
          <cell r="AJ184" t="str">
            <v>DIRECTA</v>
          </cell>
          <cell r="AK184" t="str">
            <v xml:space="preserve">NO REQUIERE </v>
          </cell>
          <cell r="AL184" t="str">
            <v>NO</v>
          </cell>
          <cell r="AM184" t="str">
            <v>DIRECTOR OPERATIVO</v>
          </cell>
          <cell r="AN184" t="str">
            <v>JAVIER ROLANDO DELGADO FLORES</v>
          </cell>
          <cell r="AO184" t="str">
            <v xml:space="preserve">815 / </v>
          </cell>
          <cell r="AP184" t="str">
            <v xml:space="preserve">42450209 / </v>
          </cell>
          <cell r="AQ184" t="str">
            <v xml:space="preserve">Servicios para la comunidad, sociales y personales / </v>
          </cell>
          <cell r="AR184" t="str">
            <v xml:space="preserve">798 / </v>
          </cell>
          <cell r="AS184">
            <v>815</v>
          </cell>
          <cell r="AT184">
            <v>42450209</v>
          </cell>
          <cell r="AU184" t="str">
            <v>Servicios para la comunidad, sociales y personales</v>
          </cell>
          <cell r="AV184" t="str">
            <v xml:space="preserve"> </v>
          </cell>
          <cell r="AW184">
            <v>798</v>
          </cell>
          <cell r="AX184">
            <v>45391</v>
          </cell>
          <cell r="AY184">
            <v>28231824</v>
          </cell>
          <cell r="BB184" t="e">
            <v>#N/A</v>
          </cell>
          <cell r="BC184" t="str">
            <v xml:space="preserve"> </v>
          </cell>
          <cell r="CX184">
            <v>45634</v>
          </cell>
          <cell r="CY184">
            <v>28231824</v>
          </cell>
        </row>
        <row r="185">
          <cell r="A185" t="str">
            <v>0183-2024</v>
          </cell>
          <cell r="B185" t="e">
            <v>#N/A</v>
          </cell>
          <cell r="C185" t="str">
            <v>ANULADO</v>
          </cell>
          <cell r="D185" t="str">
            <v>ANULADO</v>
          </cell>
          <cell r="E185" t="str">
            <v>ANULADO</v>
          </cell>
          <cell r="F185" t="str">
            <v>ANULADO</v>
          </cell>
          <cell r="G185" t="str">
            <v>ANULADO</v>
          </cell>
          <cell r="H185" t="str">
            <v>ANULADO</v>
          </cell>
          <cell r="I185" t="str">
            <v>ANULADO</v>
          </cell>
          <cell r="J185" t="str">
            <v>ANULADO</v>
          </cell>
          <cell r="K185" t="str">
            <v>ANULADO</v>
          </cell>
          <cell r="L185" t="str">
            <v>ANULADO</v>
          </cell>
          <cell r="M185" t="str">
            <v>ANULADO</v>
          </cell>
          <cell r="N185" t="str">
            <v>ANULADO</v>
          </cell>
          <cell r="O185" t="str">
            <v>ANULADO</v>
          </cell>
          <cell r="P185" t="str">
            <v>ANULADO</v>
          </cell>
          <cell r="Q185" t="str">
            <v>ANULADO</v>
          </cell>
          <cell r="R185" t="str">
            <v>ANULADO</v>
          </cell>
          <cell r="S185" t="str">
            <v>ANULADO</v>
          </cell>
          <cell r="T185" t="str">
            <v>ANULADO</v>
          </cell>
          <cell r="U185" t="str">
            <v>ANULADO</v>
          </cell>
          <cell r="V185" t="str">
            <v>ANULADO</v>
          </cell>
          <cell r="W185" t="str">
            <v>ANULADO</v>
          </cell>
          <cell r="X185" t="str">
            <v>ANULADO</v>
          </cell>
          <cell r="Y185" t="str">
            <v>ANULADO</v>
          </cell>
          <cell r="Z185" t="str">
            <v>ANULADO</v>
          </cell>
          <cell r="AA185" t="str">
            <v>ANULADO</v>
          </cell>
          <cell r="AB185" t="str">
            <v>ANULADO</v>
          </cell>
          <cell r="AC185" t="str">
            <v>ANULADO</v>
          </cell>
          <cell r="AD185" t="str">
            <v>ANULADO</v>
          </cell>
          <cell r="AE185" t="str">
            <v>ANULADO</v>
          </cell>
          <cell r="AF185" t="str">
            <v>ANULADO</v>
          </cell>
          <cell r="AG185" t="str">
            <v>ANULADO</v>
          </cell>
          <cell r="AH185" t="str">
            <v>ANULADO</v>
          </cell>
          <cell r="AI185" t="str">
            <v>ANULADO</v>
          </cell>
          <cell r="AJ185" t="str">
            <v>ANULADO</v>
          </cell>
          <cell r="AK185" t="str">
            <v>ANULADO</v>
          </cell>
          <cell r="AL185" t="str">
            <v>ANULADO</v>
          </cell>
          <cell r="AM185" t="str">
            <v>ANULADO</v>
          </cell>
          <cell r="AN185" t="str">
            <v>ANULADO</v>
          </cell>
          <cell r="AO185" t="str">
            <v>ANULADO</v>
          </cell>
          <cell r="AP185" t="str">
            <v>ANULADO</v>
          </cell>
          <cell r="AQ185" t="str">
            <v>ANULADO</v>
          </cell>
          <cell r="AR185" t="str">
            <v>ANULADO</v>
          </cell>
          <cell r="AS185" t="str">
            <v>ANULADO</v>
          </cell>
          <cell r="AT185" t="str">
            <v>ANULADO</v>
          </cell>
          <cell r="AU185" t="str">
            <v>ANULADO</v>
          </cell>
          <cell r="AV185" t="str">
            <v>ANULADO</v>
          </cell>
          <cell r="AW185" t="str">
            <v>ANULADO</v>
          </cell>
          <cell r="AX185" t="str">
            <v>ANULADO</v>
          </cell>
          <cell r="AY185" t="str">
            <v>ANULADO</v>
          </cell>
          <cell r="AZ185" t="str">
            <v>ANULADO</v>
          </cell>
          <cell r="BA185" t="str">
            <v>ANULADO</v>
          </cell>
          <cell r="BB185" t="str">
            <v>ANULADO</v>
          </cell>
          <cell r="BC185" t="str">
            <v>ANULADO</v>
          </cell>
          <cell r="BD185" t="str">
            <v>ANULADO</v>
          </cell>
          <cell r="BE185" t="str">
            <v>ANULADO</v>
          </cell>
          <cell r="BF185" t="str">
            <v>ANULADO</v>
          </cell>
          <cell r="BG185" t="str">
            <v>ANULADO</v>
          </cell>
          <cell r="BH185" t="str">
            <v>ANULADO</v>
          </cell>
          <cell r="BI185" t="str">
            <v>ANULADO</v>
          </cell>
          <cell r="BJ185" t="str">
            <v>ANULADO</v>
          </cell>
          <cell r="BK185" t="str">
            <v>ANULADO</v>
          </cell>
          <cell r="BL185" t="str">
            <v>ANULADO</v>
          </cell>
          <cell r="BM185" t="str">
            <v>ANULADO</v>
          </cell>
          <cell r="BN185" t="str">
            <v>ANULADO</v>
          </cell>
          <cell r="BO185" t="str">
            <v>ANULADO</v>
          </cell>
          <cell r="BP185" t="str">
            <v>ANULADO</v>
          </cell>
          <cell r="BQ185" t="str">
            <v>ANULADO</v>
          </cell>
          <cell r="BR185" t="str">
            <v>ANULADO</v>
          </cell>
          <cell r="BS185" t="str">
            <v>ANULADO</v>
          </cell>
          <cell r="BT185" t="str">
            <v>ANULADO</v>
          </cell>
          <cell r="BU185" t="str">
            <v>ANULADO</v>
          </cell>
          <cell r="BV185" t="str">
            <v>ANULADO</v>
          </cell>
          <cell r="BW185" t="str">
            <v>ANULADO</v>
          </cell>
          <cell r="BX185" t="str">
            <v>ANULADO</v>
          </cell>
          <cell r="BY185" t="str">
            <v>ANULADO</v>
          </cell>
          <cell r="BZ185" t="str">
            <v>ANULADO</v>
          </cell>
          <cell r="CA185" t="str">
            <v>ANULADO</v>
          </cell>
          <cell r="CB185" t="str">
            <v>ANULADO</v>
          </cell>
          <cell r="CC185" t="str">
            <v>ANULADO</v>
          </cell>
          <cell r="CD185" t="str">
            <v>ANULADO</v>
          </cell>
          <cell r="CE185" t="str">
            <v>ANULADO</v>
          </cell>
          <cell r="CF185" t="str">
            <v>ANULADO</v>
          </cell>
          <cell r="CG185" t="str">
            <v>ANULADO</v>
          </cell>
          <cell r="CH185" t="str">
            <v>ANULADO</v>
          </cell>
          <cell r="CI185" t="str">
            <v>ANULADO</v>
          </cell>
          <cell r="CJ185" t="str">
            <v>ANULADO</v>
          </cell>
          <cell r="CK185" t="str">
            <v>ANULADO</v>
          </cell>
          <cell r="CL185" t="str">
            <v>ANULADO</v>
          </cell>
          <cell r="CM185" t="str">
            <v>ANULADO</v>
          </cell>
          <cell r="CS185" t="str">
            <v>ANULADO</v>
          </cell>
          <cell r="CT185" t="str">
            <v>ANULADO</v>
          </cell>
          <cell r="CU185" t="str">
            <v>ANULADO</v>
          </cell>
          <cell r="CV185" t="str">
            <v>ANULADO</v>
          </cell>
          <cell r="CW185" t="str">
            <v>ANULADO</v>
          </cell>
          <cell r="CX185" t="str">
            <v>ANULADO</v>
          </cell>
        </row>
        <row r="186">
          <cell r="A186" t="str">
            <v>0184-2024</v>
          </cell>
          <cell r="B186" t="str">
            <v>17 17. Contrato de Prestación de Servicios</v>
          </cell>
          <cell r="C186" t="str">
            <v>CC</v>
          </cell>
          <cell r="D186">
            <v>8980500</v>
          </cell>
          <cell r="F186">
            <v>4</v>
          </cell>
          <cell r="G186">
            <v>7</v>
          </cell>
          <cell r="H186" t="str">
            <v>FIDEL MANJARRES RIPOLL</v>
          </cell>
          <cell r="I186" t="str">
            <v>CALLE 129 NO. 56 – 13 APARTAMENTO 207</v>
          </cell>
          <cell r="J186" t="str">
            <v>fidelmanjarresripoll@gmail.com</v>
          </cell>
          <cell r="M186" t="str">
            <v>CO1.PCCNTR.6200371</v>
          </cell>
          <cell r="N186" t="str">
            <v>184-2024</v>
          </cell>
          <cell r="O186" t="str">
            <v>https://community.secop.gov.co/Public/Tendering/OpportunityDetail/Index?noticeUID=CO1.NTC.5965983&amp;isFromPublicArea=True&amp;isModal=False</v>
          </cell>
          <cell r="P186" t="str">
            <v>PROFESIONAL</v>
          </cell>
          <cell r="Q186" t="str">
            <v>MAESTRÍA</v>
          </cell>
          <cell r="R186" t="str">
            <v>MASCULINO</v>
          </cell>
          <cell r="T186" t="str">
            <v>CONTRATO DE PRESTACION DE SERVICIOS</v>
          </cell>
          <cell r="U186">
            <v>45393</v>
          </cell>
          <cell r="V186">
            <v>45394</v>
          </cell>
          <cell r="W186">
            <v>45454</v>
          </cell>
          <cell r="X186" t="str">
            <v>LUIS CARLOS URRUTIA PARRA</v>
          </cell>
          <cell r="Y186" t="str">
            <v>PROFESIONAL ESPECIALIZADO GRADO 03 DE PROGRAMACIÓN</v>
          </cell>
          <cell r="Z186">
            <v>79555310</v>
          </cell>
          <cell r="AA186">
            <v>8</v>
          </cell>
          <cell r="AB186">
            <v>3</v>
          </cell>
          <cell r="AC186" t="str">
            <v>DO-267 Proveer, de manera autónoma e independiente, los servicios requeridos
para el soporte, administración y nuevos desarrollos tecnológicos para las plataformas digitales de Canal
Capital y su página web.</v>
          </cell>
          <cell r="AD186">
            <v>0</v>
          </cell>
          <cell r="AE186">
            <v>2</v>
          </cell>
          <cell r="AF186">
            <v>60</v>
          </cell>
          <cell r="AG186">
            <v>12318482</v>
          </cell>
          <cell r="AH186">
            <v>6159241</v>
          </cell>
          <cell r="AI186" t="str">
            <v>1. Desarrollar la programación y gestión en lenguaje digital en las diferentes plataformas digitales de canal capital. 2. Realizar actividades de publicación de documentos en las páginas web de Canal Capital. 3. Ejecutar actividades de apoyo técnico para las mejoras de los sitios web de Canal Capital. 4. Realizar actividades de seguimiento a las fallas que se presenten en los sitios web de Canal Capital. 5. Apoyar las actividades de acceso a los editores que realizan actividades de edición de contenido en la página web de la entidad. 6. Realizar los ajustes necesarios en el portal institucional, para que cumpla los requerimientos de las directrices de la Alta Consejería TIC. 7. Realizar las actualizaciones requeridas y de seguridad en las páginas web de Capital. 8. Realizar acciones requeridas para que los sitios web de Capital se hallen indexados en los motores de búsqueda. 9. Realizar actividades de optimización de las páginas web para que puedan visualizarse en los diversos dispositivos móviles y tengan buen funcionamiento SEO. 10. Realizar actividades de programación en el lenguaje digital para garantizar la creación y gestión de landing pages y micrositios cuando sea necesario, conforme a las necesidades de la entidad. 11. Realizar el cargue de los contenidos transmedia, digitales y tradiciones en las páginas web de Canal Capital. 12. Administrar la información, archivos y carpetas en los servidores web de Canal Capital.
13. Realizar las demás actividades que resulten necesarias y esenciales para el cumplimiento del
objeto contractual.</v>
          </cell>
          <cell r="AJ186" t="str">
            <v>DIRECTA</v>
          </cell>
          <cell r="AK186" t="str">
            <v xml:space="preserve">NO REQUIERE </v>
          </cell>
          <cell r="AL186" t="str">
            <v>NO</v>
          </cell>
          <cell r="AM186" t="str">
            <v>DIRECTOR OPERATIVO</v>
          </cell>
          <cell r="AN186" t="str">
            <v>CAMILO ANDRES PORRAS GALINDO</v>
          </cell>
          <cell r="AO186" t="str">
            <v xml:space="preserve">818 / </v>
          </cell>
          <cell r="AP186" t="str">
            <v xml:space="preserve">42450209 / </v>
          </cell>
          <cell r="AQ186" t="str">
            <v xml:space="preserve">Servicios para la comunidad, sociales y personales / </v>
          </cell>
          <cell r="AR186" t="str">
            <v xml:space="preserve">808 / </v>
          </cell>
          <cell r="AS186">
            <v>818</v>
          </cell>
          <cell r="AT186">
            <v>42450209</v>
          </cell>
          <cell r="AU186" t="str">
            <v>Servicios para la comunidad, sociales y personales</v>
          </cell>
          <cell r="AV186" t="str">
            <v xml:space="preserve"> </v>
          </cell>
          <cell r="AW186">
            <v>808</v>
          </cell>
          <cell r="AX186">
            <v>45393</v>
          </cell>
          <cell r="AY186">
            <v>12318482</v>
          </cell>
          <cell r="BB186" t="e">
            <v>#N/A</v>
          </cell>
          <cell r="BC186" t="str">
            <v xml:space="preserve"> </v>
          </cell>
          <cell r="CX186">
            <v>45454</v>
          </cell>
          <cell r="CY186">
            <v>12318482</v>
          </cell>
        </row>
        <row r="187">
          <cell r="A187" t="str">
            <v>0185-2024</v>
          </cell>
          <cell r="B187" t="str">
            <v>17 17. Contrato de Prestación de Servicios</v>
          </cell>
          <cell r="C187" t="str">
            <v>CC</v>
          </cell>
          <cell r="D187">
            <v>98669394</v>
          </cell>
          <cell r="F187">
            <v>5</v>
          </cell>
          <cell r="G187">
            <v>6</v>
          </cell>
          <cell r="H187" t="str">
            <v>YAMIT ARIEL PALACIO VILLA</v>
          </cell>
          <cell r="I187" t="str">
            <v>KR 13 A 28 21 ED MUSEO PARQUE CENTRAL AP</v>
          </cell>
          <cell r="J187" t="str">
            <v>yamitpalacio@gmail.com</v>
          </cell>
          <cell r="M187" t="str">
            <v>CO1.PCCNTR.6209048</v>
          </cell>
          <cell r="N187" t="str">
            <v>CPT-199-2024</v>
          </cell>
          <cell r="O187" t="str">
            <v>https://community.secop.gov.co/Public/Tendering/OpportunityDetail/Index?noticeUID=CO1.NTC.5976297&amp;isFromPublicArea=True&amp;isModal=False</v>
          </cell>
          <cell r="P187" t="str">
            <v>PROFESIONAL</v>
          </cell>
          <cell r="Q187" t="str">
            <v>MAESTRÍA</v>
          </cell>
          <cell r="R187" t="str">
            <v>MASCULINO</v>
          </cell>
          <cell r="T187" t="str">
            <v>CONTRATO DE PRESTACION DE SERVICIOS</v>
          </cell>
          <cell r="U187">
            <v>45397</v>
          </cell>
          <cell r="V187">
            <v>45397</v>
          </cell>
          <cell r="W187">
            <v>45671</v>
          </cell>
          <cell r="X187" t="str">
            <v>JERSON JUSSEF PARRA RAMÍREZ</v>
          </cell>
          <cell r="Y187" t="str">
            <v>DIRECTOR OPERATIVO</v>
          </cell>
          <cell r="Z187">
            <v>80022590</v>
          </cell>
          <cell r="AA187">
            <v>1</v>
          </cell>
          <cell r="AB187">
            <v>1</v>
          </cell>
          <cell r="AC187" t="str">
            <v>DO-283 DO-284 Proveer, de manera autónoma e independiente, los servicios profesionales requeridos para realizar la actividad de estructuración, diseño y orientación integral del desarrollo del proyecto periodístico de actualidad y especiales noticiosos de Canal Capital, incluyendo los proyectos financiados a través de la resolución 076 del 2024 del fondo único de las tecnologías de la información y las comunicaciones FUTIC.</v>
          </cell>
          <cell r="AD187">
            <v>0</v>
          </cell>
          <cell r="AE187">
            <v>9</v>
          </cell>
          <cell r="AF187">
            <v>270</v>
          </cell>
          <cell r="AG187">
            <v>243000000</v>
          </cell>
          <cell r="AH187">
            <v>27000000</v>
          </cell>
          <cell r="AI187" t="str">
            <v>1. Proponer, orientar y garantizar la implementación y evolución de la estructura editorial (estética y narrativa) de los contenidos que conforman el proyecto periodístico y los especiales noticiosos.
2. Convocar, presidir y orientar los consejos de redacción, consejos editoriales, comités de contenido, emisiones en directo, con el fin de garantizar los temas que deben abordarse, cumpliendo principios de calidad, imparcialidad, pertinencia, oportunidad y veracidad
3. Desarrollar y guiar una agenda informativa acorde con los hechos más relevantes de actualidad y aportar a la investigación desde su experticia proporcionando información relevante, fuentes, posibles invitados y estrategias de investigación que involucren el uso y análisis de datos abiertos.
4. Revisar y aprobar las continuidades del proyecto, así como el contenido del material preparado por los periodistas antes de las emisiones de dicho espacio.
5. Realizar actividades de presentación y conducción de los proyectos periodísticos de actualidad, cuando sea necesario.
6. Proponer y desarrollar estrategias de mejoramiento y posicionamiento de proyecto periodístico y los especiales noticiosos.
7. Apoyar la supervisión de los contratos del equipo editorial y de producción necesario para el proyecto periodístico de actualidad y especiales noticiosos.
8. Fomentar en el equipo de periodísticas el ejercicio de un periodismo ético, veraz, independiente, imparcial, responsable y humano, a través de herramientas que fortalezcan las mejores prácticas en autorregulación de medios.
9. Asistir a las reuniones que sean necesarias para la prestación del servicio.
10. Informar al supervisor las novedades, inconvenientes o sugerencias que se generen durante la ejecución del contrato y que puedan afectar negativa o positivamente la imagen del canal.
11. Realizar los informes necesarios para la correcta ejecución del contrato.
12. Realizar las demás actividades que resulten necesarias y esenciales para el cumplimiento del objeto contractual.</v>
          </cell>
          <cell r="AJ187" t="str">
            <v>DIRECTA</v>
          </cell>
          <cell r="AK187" t="str">
            <v xml:space="preserve">NO REQUIERE </v>
          </cell>
          <cell r="AL187" t="str">
            <v>NO</v>
          </cell>
          <cell r="AM187" t="str">
            <v>DIRECTOR OPERATIVO</v>
          </cell>
          <cell r="AN187" t="str">
            <v>CAMILO ANDRES PORRAS GALINDO</v>
          </cell>
          <cell r="AO187" t="str">
            <v>868 / 853</v>
          </cell>
          <cell r="AP187" t="str">
            <v>423011605560000007505 / 42450209</v>
          </cell>
          <cell r="AQ187" t="str">
            <v>7505 - Fortalecimiento de la creación y cocreación de contenidos multiplataforma en ciudadanía, cultura y educación / Servicios para la comunidad, sociales y personales</v>
          </cell>
          <cell r="AR187" t="str">
            <v>816 / 815</v>
          </cell>
          <cell r="AS187">
            <v>868</v>
          </cell>
          <cell r="AT187" t="str">
            <v>423011605560000007505</v>
          </cell>
          <cell r="AU187" t="str">
            <v>7505 - Fortalecimiento de la creación y cocreación de contenidos multiplataforma en ciudadanía, cultura y educación</v>
          </cell>
          <cell r="AV187" t="str">
            <v>7505 FUTIC</v>
          </cell>
          <cell r="AW187">
            <v>816</v>
          </cell>
          <cell r="AX187">
            <v>45397</v>
          </cell>
          <cell r="AY187">
            <v>203400000</v>
          </cell>
          <cell r="AZ187">
            <v>853</v>
          </cell>
          <cell r="BA187">
            <v>42450209</v>
          </cell>
          <cell r="BB187" t="str">
            <v>Servicios para la comunidad, sociales y personales</v>
          </cell>
          <cell r="BC187" t="str">
            <v xml:space="preserve"> </v>
          </cell>
          <cell r="BD187">
            <v>815</v>
          </cell>
          <cell r="BE187">
            <v>45397</v>
          </cell>
          <cell r="BF187">
            <v>39600000</v>
          </cell>
          <cell r="CX187">
            <v>45671</v>
          </cell>
          <cell r="CY187">
            <v>243000000</v>
          </cell>
        </row>
        <row r="188">
          <cell r="A188" t="str">
            <v>0186-2024</v>
          </cell>
          <cell r="B188" t="str">
            <v>17 17. Contrato de Prestación de Servicios</v>
          </cell>
          <cell r="C188" t="str">
            <v>NIT</v>
          </cell>
          <cell r="D188">
            <v>900834719</v>
          </cell>
          <cell r="F188">
            <v>0</v>
          </cell>
          <cell r="G188">
            <v>0</v>
          </cell>
          <cell r="H188" t="str">
            <v>DATASERVICIOS Y COMUNICACIONES SAS</v>
          </cell>
          <cell r="I188" t="str">
            <v>AU MEDELLIN 3.5 KM VIA SIBERIA COTA CENTRO EMPRE</v>
          </cell>
          <cell r="J188" t="str">
            <v>jgonzalez@dataservic.com</v>
          </cell>
          <cell r="K188" t="str">
            <v>JESUS ALEXANDER GONZALEZ CLAVIJO</v>
          </cell>
          <cell r="L188">
            <v>1010189236</v>
          </cell>
          <cell r="M188" t="str">
            <v>CO1.PCCNTR.6209342</v>
          </cell>
          <cell r="N188" t="str">
            <v>CPT-200-2024</v>
          </cell>
          <cell r="O188" t="str">
            <v>https://community.secop.gov.co/Public/Tendering/OpportunityDetail/Index?noticeUID=CO1.NTC.5976585&amp;isFromPublicArea=True&amp;isModal=False</v>
          </cell>
          <cell r="P188" t="str">
            <v>N/A</v>
          </cell>
          <cell r="Q188" t="str">
            <v>N/A</v>
          </cell>
          <cell r="R188" t="str">
            <v>PERSONA JURIDICA</v>
          </cell>
          <cell r="T188" t="str">
            <v>CONTRATOS DE SUMINISTRO</v>
          </cell>
          <cell r="U188">
            <v>45398</v>
          </cell>
          <cell r="V188">
            <v>45400</v>
          </cell>
          <cell r="W188">
            <v>45643</v>
          </cell>
          <cell r="X188" t="str">
            <v>MAURIS ANTONIO AVILA VELASQUEZ</v>
          </cell>
          <cell r="Y188" t="str">
            <v>PROFESIONAL ESPECIALIZADO GRADO 2 DE SISTEMAS</v>
          </cell>
          <cell r="Z188">
            <v>79976558</v>
          </cell>
          <cell r="AA188">
            <v>3</v>
          </cell>
          <cell r="AB188">
            <v>8</v>
          </cell>
          <cell r="AC188" t="str">
            <v>SA-106 Suministrar los elementos e insumos para equipos y periféricos de Canal Capital, con el fin de garantizar su correcto funcionamiento y desempeño, de conformidad con las especificaciones técnicas requeridas por la entidad.</v>
          </cell>
          <cell r="AD188">
            <v>0</v>
          </cell>
          <cell r="AE188">
            <v>8</v>
          </cell>
          <cell r="AF188">
            <v>240</v>
          </cell>
          <cell r="AG188">
            <v>30000000</v>
          </cell>
          <cell r="AH188" t="str">
            <v>N/A</v>
          </cell>
          <cell r="AI188" t="str">
            <v>1. Entregar a Canal Capital los insumos o elementos en un tiempo inferior a dos (2) días hábiles, originales, de primera calidad y no remanufacturados, libres de defectos, e imperfecciones, en las cantidades solicitadas, de conformidad con las especificaciones técnicas requeridas por el Canal,
tanto las dispuestas en el documento denominado Anexo Técnico como en las que surjan con
ocasión de la solicitud de ítems no contemplados, y de acuerdo con la solicitud por parte del
supervisor.
2. Brindar garantía del fabricante de los insumos o elementos entregados, por un término de un (1)
año.
3. Reemplazar el insumo o elemento en caso de daño o cuando se reporte una falla, en un lapso no
mayor a tres (3) días hábiles, a partir de la solicitud del supervisor del contrato.
4. Mantener y cumplir con las descripciones y los precios ofertados en la propuesta durante toda la
ejecución del contrato.
5. Suministrar los elementos e insumos objeto de este contrato sin restricción en cuanto a las
cantidades requeridas, aunque estas sean mínimas.
6. Asumir los costos directos e indirectos necesarios para el cabal cumplimiento de sus obligaciones
legales y contractuales.
7. Suministrar los bienes que no estén contemplados en el anexo técnico, que se requieran durante
la ejecución del contrato, para lo cual Canal Capital realizará el procedimiento para los ítems no
previstos.
8. Atender las indicaciones dadas por el supervisor del contrato o quien haga sus veces.
9. Realizar y acatar los requerimientos que sean informados por el supervisor del contrato con el fin
de garantizar la correcta ejecución del mismo.
10. Disponer de los insumos con miras a atender las solicitudes en los tiempos fijados durante la
ejecución del contrato.
11. Las demás relacionadas con el cumplimiento del objeto contractual y que le sean requeridas por la
Entidad se incluirán con el procedimiento de ítem no contemplado para su ejecución.</v>
          </cell>
          <cell r="AJ188" t="str">
            <v>DIRECTA</v>
          </cell>
          <cell r="AK188" t="str">
            <v>REQUIERE LIQUIDACION</v>
          </cell>
          <cell r="AL188" t="str">
            <v>SI</v>
          </cell>
          <cell r="AM188" t="str">
            <v>SECRETARIA GENERAL</v>
          </cell>
          <cell r="AN188" t="str">
            <v>NATHALY ACOSTA DIAZ</v>
          </cell>
          <cell r="AO188" t="str">
            <v xml:space="preserve">763 / </v>
          </cell>
          <cell r="AP188" t="str">
            <v xml:space="preserve">42120202008 / </v>
          </cell>
          <cell r="AQ188" t="str">
            <v xml:space="preserve">Servicios prestados a las empresas
y servicios de producción / </v>
          </cell>
          <cell r="AR188" t="str">
            <v xml:space="preserve">822 / </v>
          </cell>
          <cell r="AS188">
            <v>763</v>
          </cell>
          <cell r="AT188">
            <v>42120202008</v>
          </cell>
          <cell r="AU188" t="str">
            <v>Servicios prestados a las empresas
y servicios de producción</v>
          </cell>
          <cell r="AV188" t="str">
            <v xml:space="preserve"> </v>
          </cell>
          <cell r="AW188">
            <v>822</v>
          </cell>
          <cell r="AX188">
            <v>45398</v>
          </cell>
          <cell r="AY188">
            <v>30000000</v>
          </cell>
          <cell r="BB188" t="e">
            <v>#N/A</v>
          </cell>
          <cell r="BC188" t="str">
            <v xml:space="preserve"> </v>
          </cell>
          <cell r="CX188">
            <v>45643</v>
          </cell>
          <cell r="CY188">
            <v>30000000</v>
          </cell>
        </row>
        <row r="189">
          <cell r="A189" t="str">
            <v>0187-2024</v>
          </cell>
          <cell r="B189" t="str">
            <v>17 17. Contrato de Prestación de Servicios</v>
          </cell>
          <cell r="C189" t="str">
            <v>CC</v>
          </cell>
          <cell r="D189">
            <v>1077036124</v>
          </cell>
          <cell r="F189">
            <v>1</v>
          </cell>
          <cell r="G189">
            <v>10</v>
          </cell>
          <cell r="H189" t="str">
            <v>JEFERSON DANILO GONZALEZ PULIDO</v>
          </cell>
          <cell r="I189" t="str">
            <v>VDA LA PIÑUELA FCA LA AMAPOLITA</v>
          </cell>
          <cell r="J189" t="str">
            <v>jerdanilo932@gmail.com</v>
          </cell>
          <cell r="M189" t="str">
            <v>CO1.PCCNTR.6215627</v>
          </cell>
          <cell r="N189" t="str">
            <v>CPT-201-2024</v>
          </cell>
          <cell r="O189" t="str">
            <v>https://community.secop.gov.co/Public/Tendering/OpportunityDetail/Index?noticeUID=CO1.NTC.5984754&amp;isFromPublicArea=True&amp;isModal=False</v>
          </cell>
          <cell r="P189" t="str">
            <v>APOYO A LA GESTIÓN PROFESIONAL</v>
          </cell>
          <cell r="Q189" t="str">
            <v>TECNOLOGICA</v>
          </cell>
          <cell r="R189" t="str">
            <v>MASCULINO</v>
          </cell>
          <cell r="T189" t="str">
            <v>CONTRATO DE PRESTACION DE SERVICIOS</v>
          </cell>
          <cell r="U189">
            <v>45397</v>
          </cell>
          <cell r="V189">
            <v>45398</v>
          </cell>
          <cell r="W189">
            <v>45611</v>
          </cell>
          <cell r="X189" t="str">
            <v>JOSE MIGUEL AYALA DURAN</v>
          </cell>
          <cell r="Y189" t="str">
            <v>PROFESIONAL ESPECIALIZADO GRADO 3 DEL ÁREA TÉCNICA</v>
          </cell>
          <cell r="Z189">
            <v>74186482</v>
          </cell>
          <cell r="AA189">
            <v>4</v>
          </cell>
          <cell r="AB189">
            <v>7</v>
          </cell>
          <cell r="AC189" t="str">
            <v>DO-289 Proveer, de manera autónoma e independiente, los servicios profesionales de Ingeniería para la administración, gestión, desarrollo, mejora, funcionamiento y operación de toda la infraestructura TI del área técnica utilizada para la producción, post-producción, emisión y distribución de contenidos audiovisuales multiplataforma de Canal Capital.</v>
          </cell>
          <cell r="AD189">
            <v>0</v>
          </cell>
          <cell r="AE189">
            <v>7</v>
          </cell>
          <cell r="AF189">
            <v>210</v>
          </cell>
          <cell r="AG189">
            <v>35000000</v>
          </cell>
          <cell r="AH189">
            <v>5000000</v>
          </cell>
          <cell r="AI189" t="str">
            <v>1. Garantizar de manera presencial y/o remota la funcionalidad de la infraestructura de televisión y de TI del área técnica dispuesta para la ejecución de las actividades relacionadas con la producción, postproducción, emisión y distribución de contenidos audiovisuales multiplataforma. 2. Elaborar, diligenciar y mantener actualizados los documentos relacionados con los procesos técnicos de TI y operativos del área, distribuidos en manuales operativos, manuales técnicos, informes de diagnóstico técnico, análisis de la infraestructura TI, documentar direccionamientos IP asignados, documentar usuarios y contraseñas, hojas de vida de equipos, reportes fuera del aire, planes de contingencia, planos técnicos y demás informes, documentos y manuales solicitados por el supervisor del contrato. 3. Realizar y gestionar actividades de administración de usuarios, software, licencias y almacenamiento, así como el mantenimiento y monitoreo de los servicios tecnológicos cuya operación corresponde al área técnica de Canal Capital. 4. Establecer y documentar planes de contingencia sobre la infraestructura TI y tecnológica de televisión utilizada para la emisión, producción y postproducción de contenidos audiovisuales, que garanticen la continuidad de la operación de Canal Capital, minimizando los tiempos de falla. 5. Acompañar en la elaboración de Anexos Técnicos y respuestas a proveedores aplicando su conocimiento, cuando sea requerido por el supervisor del contrato, en virtud a los procesos desarrollados por el área en lo relacionado con los estudios de mercado. 6. Apoyar la supervisión de los contratos suscritos por el Área cuando sea requerido por la supervisión asignada. 7. Administrar la plataforma de Streaming y VOD utilizada por Canal Capital. 8. Dar soporte y articular técnicamente al equipo de producción, el equipo operativo, periodístico y demás colaboradores de Canal Capital, manteniendo una comunicación asertiva, para la correcta operación y uso de los equipos y software. 9. Administrar y gestionar la red LAN a cargo del Área Técnica para atender los flujos de trabajo y operación de Canal Capital. 10. Realizar oportunamente y documentar los mantenimientos preventivos sobre el hardware y software
que hacen parte de la infraestructura TI que son responsabilidad del Área Técnica de acuerdo al
cronograma estipulado por el área, así mismo, acompañar los mantenimientos correctivos según la
necesidad y velar por la correcta ejecución de los mantenimientos realizados por empresas
contratistas y/o proveedores vigentes del área técnica generando reporte de los mismos.
11. Diligenciar el formulario denominado BITÁCORA ÁREA TÉCNICA donde se registra las actividades
(esta permitirá tener reporte de procedimientos y ajustes técnicos realizados para dar solución a las
novedades técnicas y/u operativas, así mismo informar al equipo de ingeniería del área sobre los
procesos de producción, programación y emisión) realizadas de acuerdo a sus obligaciones.
12. Establecer, documentar y capacitar a las diferentes áreas convergentes a la producción y emisión de
contenidos sobre los flujos de trabajo técnico y operativo acorde a la infraestructura técnica y
tecnológica con que cuenta Canal Capital y asistir a la reuniones que se le citen en cumplimiento del
objeto contractual.
13. Conocer, respetar y hacer cumplir las políticas internas y de seguridad de la información de la
entidad.
14. Realizar las demás actividades que resulten necesarias y esenciales para el cumplimiento del objeto
contractual.</v>
          </cell>
          <cell r="AJ189" t="str">
            <v>DIRECTA</v>
          </cell>
          <cell r="AK189" t="str">
            <v xml:space="preserve">NO REQUIERE </v>
          </cell>
          <cell r="AL189" t="str">
            <v>NO</v>
          </cell>
          <cell r="AM189" t="str">
            <v>DIRECTOR OPERATIVO</v>
          </cell>
          <cell r="AN189" t="str">
            <v>EDWIN SÁNCHEZ PORRAS</v>
          </cell>
          <cell r="AO189" t="str">
            <v xml:space="preserve">866 / </v>
          </cell>
          <cell r="AP189" t="str">
            <v xml:space="preserve">42450209 / </v>
          </cell>
          <cell r="AQ189" t="str">
            <v xml:space="preserve">Servicios para la comunidad, sociales y personales / </v>
          </cell>
          <cell r="AR189" t="str">
            <v xml:space="preserve">818 / </v>
          </cell>
          <cell r="AS189">
            <v>866</v>
          </cell>
          <cell r="AT189">
            <v>42450209</v>
          </cell>
          <cell r="AU189" t="str">
            <v>Servicios para la comunidad, sociales y personales</v>
          </cell>
          <cell r="AV189" t="str">
            <v xml:space="preserve"> </v>
          </cell>
          <cell r="AW189">
            <v>818</v>
          </cell>
          <cell r="AX189">
            <v>45398</v>
          </cell>
          <cell r="AY189">
            <v>35000000</v>
          </cell>
          <cell r="BB189" t="e">
            <v>#N/A</v>
          </cell>
          <cell r="BC189" t="str">
            <v xml:space="preserve"> </v>
          </cell>
          <cell r="CI189" t="str">
            <v>ADICION 1 Y PRORROGA 1</v>
          </cell>
          <cell r="CJ189">
            <v>45611</v>
          </cell>
          <cell r="CK189">
            <v>15</v>
          </cell>
          <cell r="CL189">
            <v>2</v>
          </cell>
          <cell r="CM189">
            <v>12500000</v>
          </cell>
          <cell r="CX189">
            <v>45688</v>
          </cell>
          <cell r="CY189">
            <v>47500000</v>
          </cell>
        </row>
        <row r="190">
          <cell r="A190" t="str">
            <v>0188-2024</v>
          </cell>
          <cell r="B190" t="str">
            <v>17 17. Contrato de Prestación de Servicios</v>
          </cell>
          <cell r="C190" t="str">
            <v>CC</v>
          </cell>
          <cell r="D190">
            <v>79689748</v>
          </cell>
          <cell r="F190">
            <v>5</v>
          </cell>
          <cell r="G190">
            <v>6</v>
          </cell>
          <cell r="H190" t="str">
            <v>HORST FREDDY WALDMANN GAMBOA</v>
          </cell>
          <cell r="I190" t="str">
            <v>KR 68D 64F 34 BQ 14 EN 4</v>
          </cell>
          <cell r="J190" t="str">
            <v>horstwaldmann1975@gmail.com</v>
          </cell>
          <cell r="M190" t="str">
            <v>CO1.PCCNTR.6247202</v>
          </cell>
          <cell r="N190" t="str">
            <v>CPT-202-2024</v>
          </cell>
          <cell r="O190" t="str">
            <v>https://community.secop.gov.co/Public/Tendering/OpportunityDetail/Index?noticeUID=CO1.NTC.6021789&amp;isFromPublicArea=True&amp;isModal=False</v>
          </cell>
          <cell r="P190" t="str">
            <v>APOYO A LA GESTIÓN PROFESIONAL</v>
          </cell>
          <cell r="Q190" t="str">
            <v>EDUCACIÓN MEDIA (HASTA GRADO ONCE APROBADO)</v>
          </cell>
          <cell r="R190" t="str">
            <v>MASCULINO</v>
          </cell>
          <cell r="T190" t="str">
            <v>CONTRATO DE PRESTACION DE SERVICIOS</v>
          </cell>
          <cell r="U190">
            <v>45405</v>
          </cell>
          <cell r="V190">
            <v>45407</v>
          </cell>
          <cell r="W190">
            <v>45650</v>
          </cell>
          <cell r="X190" t="str">
            <v>ANGELICA MARIA GARZON MUÑOZ</v>
          </cell>
          <cell r="Y190" t="str">
            <v>PROFESIONAL ESPECIALIZADO DE PRODUCCIÓN GRADO 2</v>
          </cell>
          <cell r="Z190">
            <v>52827674</v>
          </cell>
          <cell r="AA190">
            <v>3</v>
          </cell>
          <cell r="AB190">
            <v>8</v>
          </cell>
          <cell r="AC190" t="str">
            <v>DO-274 DO-275 Proveer de manera autónoma e independiente, los servicios requeridos para realizar las actividades de edición conceptual, graficación e ilustración de los micro contenidos y las piezas promocionales producidos para la franja infantil de Capital y Eureka en todas sus plataformas, incluyendo los proyectos del plan de inversión financiados a través de la resolución 076 de 2024 del Fondo Único de Tecnologías de la Información y las Comunicaciones (FUTIC).</v>
          </cell>
          <cell r="AD190">
            <v>0</v>
          </cell>
          <cell r="AE190">
            <v>8</v>
          </cell>
          <cell r="AF190">
            <v>240</v>
          </cell>
          <cell r="AG190">
            <v>42027952</v>
          </cell>
          <cell r="AH190">
            <v>5253494</v>
          </cell>
          <cell r="AI190" t="str">
            <v>1. Editar y finalizar los micro contenidos, piezas y material promocional de la franja infantil de Capital y Canal Eureka para todas sus plataformas a partir de la selección del material pregrabado entregado y/o del contenido audiovisual, estructurado de manera coherente y creativa, cumpliendo con los requerimientos creativos, técnicos, estéticos y visuales acordados con el equipo creativo. 2. Realizar la producción de piezas gráficas e ilustraciones que cumplan con los requerimientos creativos, técnicos, estéticos y visuales. 3. Cumplir con los parámetros relativos al tratamiento audiovisual según indicaciones del equipo creativo y de contenidos montaje, ritmo, tono, estilo, narrativa, colorimetría, etc. 4. Cumplir con el cronograma y requerimientos técnicos planteados para la postproducción de cada pieza. 5. Velar por la calidad conceptual, creativa y técnica de las piezas post producidas. 6. Atender y ejecutar las correcciones que se soliciten dentro de los tiempos de producción acordados. 7. Verificar el cumplimiento de los parámetros técnicos de video y audio en edición, de acuerdo con lineamientos del Canal, así como entregar las piezas en los códecs necesarios para la emisión en tv y plataformas digitales. 8. Organizar y clasificar todas las piezas terminadas y aprobadas según los protocolos de producción, para la clara, eficiente búsqueda y consulta actual y posterior. 9. Consolidar y entregar las piezas producidas, aprobadas y finalizadas, junto con los respectivos archivos editables, al cierre de cada mes. 10. Entregar el reporte mensual con el listado de las piezas producidas y finalizadas y la ubicación donde quedan alojadas. 11. Asistir a las reuniones necesarias para la correcta ejecución del contrato, en virtud del principio de
coordinación.
12. Realizar las demás actividades que resulten necesarias y esenciales para el cumplimiento del objeto
contractual.</v>
          </cell>
          <cell r="AJ190" t="str">
            <v>DIRECTA</v>
          </cell>
          <cell r="AK190" t="str">
            <v xml:space="preserve">NO REQUIERE </v>
          </cell>
          <cell r="AL190" t="str">
            <v>NO</v>
          </cell>
          <cell r="AM190" t="str">
            <v>DIRECTOR OPERATIVO</v>
          </cell>
          <cell r="AN190" t="str">
            <v>CAMILO ANDRES PORRAS GALINDO</v>
          </cell>
          <cell r="AO190" t="str">
            <v>827 / 826</v>
          </cell>
          <cell r="AP190" t="str">
            <v>423011605560000007505 / 42450209</v>
          </cell>
          <cell r="AQ190" t="str">
            <v>7505 - Fortalecimiento de la creación y cocreación de contenidos multiplataforma en ciudadanía, cultura y educación / Servicios para la comunidad, sociales y personales</v>
          </cell>
          <cell r="AR190" t="str">
            <v>878 / 877</v>
          </cell>
          <cell r="AS190">
            <v>827</v>
          </cell>
          <cell r="AT190" t="str">
            <v>423011605560000007505</v>
          </cell>
          <cell r="AU190" t="str">
            <v>7505 - Fortalecimiento de la creación y cocreación de contenidos multiplataforma en ciudadanía, cultura y educación</v>
          </cell>
          <cell r="AV190" t="str">
            <v>7505 FUTIC</v>
          </cell>
          <cell r="AW190">
            <v>878</v>
          </cell>
          <cell r="AX190">
            <v>45406</v>
          </cell>
          <cell r="AY190">
            <v>21013976</v>
          </cell>
          <cell r="AZ190">
            <v>826</v>
          </cell>
          <cell r="BA190">
            <v>42450209</v>
          </cell>
          <cell r="BB190" t="str">
            <v>Servicios para la comunidad, sociales y personales</v>
          </cell>
          <cell r="BC190" t="str">
            <v xml:space="preserve"> </v>
          </cell>
          <cell r="BD190">
            <v>877</v>
          </cell>
          <cell r="BE190">
            <v>45406</v>
          </cell>
          <cell r="BF190">
            <v>21013976</v>
          </cell>
          <cell r="CX190">
            <v>45650</v>
          </cell>
          <cell r="CY190">
            <v>42027952</v>
          </cell>
        </row>
        <row r="191">
          <cell r="A191" t="str">
            <v>0189-2024</v>
          </cell>
          <cell r="B191" t="str">
            <v>17 17. Contrato de Prestación de Servicios</v>
          </cell>
          <cell r="C191" t="str">
            <v>NIT</v>
          </cell>
          <cell r="D191">
            <v>900787247</v>
          </cell>
          <cell r="F191">
            <v>4</v>
          </cell>
          <cell r="G191">
            <v>7</v>
          </cell>
          <cell r="H191" t="str">
            <v>TAKTIKOS SAS</v>
          </cell>
          <cell r="I191" t="str">
            <v>KR 25 68 58</v>
          </cell>
          <cell r="J191" t="str">
            <v>mafetaktikos@gmail.com</v>
          </cell>
          <cell r="K191" t="str">
            <v>LEONARDO MORENO MARTIN</v>
          </cell>
          <cell r="L191">
            <v>79720918</v>
          </cell>
          <cell r="M191" t="str">
            <v>CO1.PCCNTR.6221196</v>
          </cell>
          <cell r="N191" t="str">
            <v>CPT-203-2024</v>
          </cell>
          <cell r="O191" t="str">
            <v>https://community.secop.gov.co/Public/Tendering/OpportunityDetail/Index?noticeUID=CO1.NTC.5991230&amp;isFromPublicArea=True&amp;isModal=False</v>
          </cell>
          <cell r="P191" t="str">
            <v>N/A</v>
          </cell>
          <cell r="Q191" t="str">
            <v>N/A</v>
          </cell>
          <cell r="R191" t="str">
            <v>PERSONA JURIDICA</v>
          </cell>
          <cell r="T191" t="str">
            <v>CONTRATO DE PRESTACION DE SERVICIOS</v>
          </cell>
          <cell r="U191">
            <v>45399</v>
          </cell>
          <cell r="V191">
            <v>45401</v>
          </cell>
          <cell r="W191">
            <v>45644</v>
          </cell>
          <cell r="X191" t="str">
            <v>PAULA ANDREA FONSECA ORTIZ</v>
          </cell>
          <cell r="Y191" t="str">
            <v>PROFESIONAL 1 DEL ÁREA DE VENTAS Y MERCADEO</v>
          </cell>
          <cell r="Z191">
            <v>1136884820</v>
          </cell>
          <cell r="AA191">
            <v>0</v>
          </cell>
          <cell r="AB191">
            <v>0</v>
          </cell>
          <cell r="AC191" t="str">
            <v>PE-29 Proveer los bienes y servicios requeridos para el desarrollo de acciones estratégicas de comunicación que surjan con ocasión del desarrollo del objeto social de Canal Capital ALCANCE DEL OBJETO: El objeto comprende la realización de actividades y prácticas no masivas de marketing, ATL Y TTL en la modalidad de bolsa de recursos, para la atención de las actividades y eventos requeridos por los clientes y necesidades de Capital. En virtud de lo anterior, el contratista deberá proporcionar los bienes y servicios de cualquiera, algunos y/o todos los elementos respecto de los contemplados en el ANEXO TÉCNICO, pero sin limitarse a ellos, de acuerdo con las necesidades y requerimientos que le sean solicitados por el CANAL CAPITAL</v>
          </cell>
          <cell r="AD191">
            <v>0</v>
          </cell>
          <cell r="AE191">
            <v>8</v>
          </cell>
          <cell r="AF191">
            <v>240</v>
          </cell>
          <cell r="AG191">
            <v>600000000</v>
          </cell>
          <cell r="AH191" t="str">
            <v>N/A</v>
          </cell>
          <cell r="AI191" t="str">
            <v>1. Prestar los bienes y servicios objeto
del contrato a partir de la formulación de estrategias para el desarrollo, apoyo y ejecución de las
actividades, eventos, reuniones y en general, todos y cada uno de los requerimientos de servicio
tramitadas por el supervisor del contrato, que resulten necesarias para garantizar la correcta ejecución
del objeto del contrato. 2. Cumplir con las especificaciones técnicas y demás condiciones señaladas para
los bienes y servicios contenidos en el ANEXO TÉCNICO el cual hace parte integral del contrato. 3.
Atender los requerimientos en el modo, tiempo y lugar indicados por el supervisor del contrato, en el
marco del desarrollo de cada una de las actividades que se solicite. 4. Suministrar los bienes y servicios
requeridos por el supervisor del contrato, realizando la entrega oportuna dentro del término señalado por
el Canal, de todo el material que sea solicitado en el marco de la ejecución del contrato, con su respectiva
factura y garantía en los casos en los que aplique. 5. Suministrar todos los bienes y servicios que le sean
requeridos por el supervisor, de acuerdo con las necesidades de la Entidad. En caso de que los bienes o
servicios no estén en la lista del anexo técnico, el operador deberá presentar al canal por correo
electrónico su cotización que será comparable en un estudio de mercado realizado por el CANAL y los
precios deberán estar dentro del mercado y deberán garantizar la calidad de los bienes y servicios allí
contenidos. La trazabilidad de dichas cotizaciones debe ser entregada al supervisor del contrato quien se
encargará de archivarlas de forma ordenada en los soportes de ejecución contractual. Los bienes y
servicios cotizados por el CONTRATISTA en el marco del estudio de mercado requerido y cuyos precios resulten más favorables para el CANAL CAPITAL, se incorporarán a la Oferta comercial que hace parte
integral del presente contrato y sobre ellos no será necesario surtir nuevos estudios de mercado. 6. Poner
a disposición del Canal las cotizaciones que le sean requeridas por el supervisor del contrato sin que esto
se constituya como una obligación de contratación u orden de compra por parte del Canal. 7. Cuando el
Canal considere que los precios de los bienes y servicios listados en la Oferta comercial se encuentren
por encima de los precios del mercado, podrá solicitarle al operador - previa presentación de un estudio
de mercado realizado por el CANAL- adquirir el bien y/o servicio requerido conforme a la mejor oferta de
dicho estudio, para lo cual CAPITAL pagará al contratista el porcentaje de comisión de servicio establecido
en su oferta comercial. En el mismo sentido se procederá para aquellos bienes no listados en dicho anexo
y cuyo precio cotizado por el operador sea superior al arrojado por el mercado. 8. Responder y asumir la
responsabilidad total por todos los daños que ocurra a los bienes del objeto contractual, así como por la
pérdida, o daño de los elementos que sean suministrados antes, durante y después después de la
realización del evento. 9. Disponer del personal administrativo, técnico y operativo idóneo para atender
los requerimientos relacionados con el objeto del contrato, junto con los elementos de seguridad
necesarios para llevar a cabo la actividad requerida, en la fecha y hora que solicite previamente el Canal.
En todo caso, el personal deberá encontrarse certificado en alturas cuando sea necesario y deberá contar
con la certificación del pago de parafiscales del personal incluyendo ARL. 10. Proveer el servicio de
técnicos, productores logísticos, personal de apoyo y cualquier otro de acuerdo con los requerimientos
específicos de cada proyecto en particular para el cual se esté prestando el servicio de operación logística.
El talento requerido por días debe contar con la aprobación de CAPITAL, en caso de ser facturado por un
valor inferior o superior al descrito en la oferta económica debe ser justificado oportunamente mediante
comunicación cruzada, aprobada por la supervisión del contrato e incluida en las observaciones del
informe de actividades y servicios anexa en cada certificación de pago. Este personal será cancelado con
cargo al presupuesto que se apruebe por el supervisor del contrato. 11. Realizar la asesoría técnica en
materia de diseño, requerimientos técnicos, ambientación, planeación, coordinación, operación, logística
de las reuniones, eventos y demás actividades requeridas por la entidad. 12. Cuando aplique, dar
cumplimiento al numeral 2.2.1 del artículo 13 del Decreto Distrital 380 de 2015, expedido por el Alcalde
Mayor de Bogotá DC, en el sentido de vincular a la ejecución del contrato a la población considerada
como beneficiaria según esta norma en aquellas actividades que no requieran conocimiento y experiencia
especializada. Para el efecto deberá observar lo previsto en dicha norma e informar al supervisor su
cumplimiento. 13. Presentar cronogramas de trabajo, siempre que sean requeridos, estableciendo
tiempos de preproducción, montaje, producción, realización, desmontaje y entregas en el marco de los
eventos, foros, reuniones y demás que sean requeridos por CAPITAL. 14. Mantener el 8% como
porcentaje de intermediación por pago a terceros o intermediación en los casos que el supervisor lo
solicite sin limitación alguna. 15. Realizar el correspondiente porcentaje de descuento del 5% en todos
los bienes y/o servicios prestados durante la ejecución del contrato. 16. Garantizar que los materiales y
mobiliario empleados para el montaje y desmontaje de los eventos que así lo requieran, cumplan con las
normas de seguridad, funcionalidad y se encuentren en perfecto estado y limpios. 17. Realizar el montaje
y desmontaje de todos los bienes y elementos que se requieran conforme los servicios solicitados. 18.
Realizar el aseo del lugar donde se llevará a cabo el evento para su posterior entrega una vez finalice el
mismo. 19. Garantizar que los servicios de transporte que se contraten para los diferentes eventos cumplan con las normas legales que rigen la materia. 20. Cumplir y hacer cumplir las normas de seguridad
industrial, ambientales y la legislación sanitaria Ley 09 de 1979, Resolución 2674 de 2013 y las demás
normas que rijan sobre la materia en el cual se establecen las condiciones, procedimientos y prácticas
en los procesos de selección, transporte, almacenamiento, producción, ensamble y servicio de alimentos.
21. Cumplir las disposiciones de imagen requeridas por el supervisor del contrato en especial para la
producción, montaje de piezas y material gráfico a utilizar en todos y cada uno de los eventos
programados. 22. Suministrar los bienes y servicios logísticos que demande el montaje, la producción y
desmontaje de stands en foros, ferias, eventos, reuniones, eventos virtuales, transmisiones y demás que
sean solicitados y proveer los recursos y servicios necesarios en caso de que se requiera desarrollar dos
o más actividades de manera simultánea, sin afectar su capacidad de respuesta y los tiempos previstos
para la realización del evento. 23. Suministrar el mobiliario, material POP o de identificación institucional,
alimentos, bebidas no alcohólicas y refrigerios, en las cantidades y especificaciones solicitadas por Canal
Capital, previa muestra y aprobación por parte del supervisor del contrato, los cuales deberán ser
entregados bajo estrictos estándares de calidad. 24. Tramitar los permisos, las autorizaciones y demás
que sean necesarios para llevar a cabo las actividades solicitadas y entregarlos mínimo tres (3) días antes
a la realización del evento. Como soporte de las gestiones desarrolladas, el contratista deberá entregar
carpeta digital y física de todos los permisos tramitados y los conceptos emitidos favorables y
desfavorables (en el caso de conceptos desfavorables se deberá entregar el histórico del trámite hasta
lograr el concepto favorable). 25. Hacer la entrega del archivo fuente de los productos realizados en
formato digital, sin restricción alguna de tiempo o capacidad de edición, o las demás restricciones que
apliquen para dicho tipo de archivos, en concordancia con los fines y/o necesidades que sean dispuestas,
se requiere entrega en medio digital a través de discos duros o dispositivos que permita almacenar la
información para acompañar la carpeta del contrato. 26. Garantizar la producción de impresos, acordes
con la naturaleza del servicio, volantes, afiches, cartillas, calendarios, pancartas, folletos, memorias y
demás; respetando las limitaciones ordenadas por la ley y realizando la respectiva presentación de la
sherpa debidamente aprobada. 27. Poner a disposición del Canal Capital los bienes y servicios requeridos
para la implementación de las estrategias de comunicación, promoción de eventos y demás actividades.
28. Otorgar un tratamiento adecuado acorde a la normatividad vigente, a los residuos y basuras
generados en la realización de cada evento haciendo uso de elementos amigables con el medio ambiente.
29. Implementar, mantener y respetar en la ejecución del contrato los protocolos de bioseguridad
determinados por las autoridades con el fin de evitar la propagación del Covid-19, especialmente los
contenidos en la Resolución 2121 de 2023 expedida por el Ministerio de Protección Social y las demás
normas que la adicionen, modifiquen o deroguen. 30. Cubrir los gastos de transporte, combustible y
demás gastos y costos que implique la prestación del servicio o entrega del bien que demande la ejecución
del objeto del contrato. 31. Garantizar el correcto funcionamiento de todos los elementos requeridos
para la ejecución de los eventos. 32. Garantizar la disponibilidad de las locaciones para el día en el que
se llevarán a cabo los eventos. 33. Garantizar que la manipulación de los alimentos y el transporte se
efectúen conforme a las normas sanitarias y cuenten con la calidad requerida por Canal Capital. 34.
Cumplir con los tiempos de entrega establecidos y los servicios solicitados por el supervisor del Contrato,
independientemente de la distancia y de las condiciones del lugar de los eventos, salvo que por razones
imprevisibles de fuerza mayor o caso fortuito debidamente certificado por autoridad competente se haga imposible atender esta obligación. 35. Entregar los bienes y servicios solicitados única y exclusivamente
al supervisor del contrato, en tal virtud las entregas realizadas a personas naturales o jurídicas distintas
al supervisor se constituirán como un incumplimiento en las obligaciones del contrato y serán objeto de
aplicación de las correspondientes cláusulas sancionatorias que se consignan en el presente contrato.
36. Contar con el personal idóneo que atienda desde el proveedor a Capital cada una de las solicitudes
requeridas en los tiempos establecidos. 37. Verificar en los casos de pago a terceros que las planillas de
aportes a seguridad social cumplan con las disposiciones legales vigentes. 38. Presentar un informe
máximo dos (2) días después del evento que contenga como mínimo: (i) soporte fotográfico en diez (10)
tomas de momentos estratégicos previamente acordados con el supervisor del contrato, (ii) una grabación
en formato de video que documente la ejecución del requerimiento para los casos de solicitudes
relacionadas con actividades de ATL, BTL y TTL y (iii) registro de asistencia en caso que así se solicite
por parte del supervisor. En todo caso, el registro fotográfico y de video debe incluir fecha y hora. 39.
Entregar los debidos soportes (facturas) correspondientes a los bienes en compra para garantizar el
debido proceso de ingreso a almacén y deben reportar el estado del proceso en sus informes cada vez
que se requiera. 40. Utilizar todos los medios a su alcance para garantizar respeto a la obligación de
secreto y confidencialidad sobre cualquier información conocida perteneciente al Canal y sus clientes
durante la ejecución del contrato y una vez terminada su ejecución, sin que medie un límite de tiempo
para prescripción de la obligación de confidencialidad por parte del contratista. 41. Cumplir con todas las
medidas de seguridad necesarias, que cubran tanto al personal que interviene en la atención como a los
asistentes al evento y consumidores de los bienes provistos para su desarrollo. 42. Asistir a las reuniones
a que sea citado y designado por parte de Canal Capital, en virtud y aplicación del principio de
coordinación. 43. Informar al supervisor del contrato las novedades, inconvenientes o sugerencias que
se generen en sus actividades y que puedan afectar negativa o positivamente el normal desarrollo del
objeto contractual. 44. Realizar las demás actividades relacionadas con el objeto contractual que serán
asignadas por el supervisor del contrato, hasta la finalización de la ejecución del mismo. 45. En relación
con el suministro de elementos de aseo y cafetería, es necesario que se utilicen insumos biodegradables
o de bajo impacto ambiental (vasos de cartón parafinados y no de icopor, los productos de papel, como
servilletas, toallas de manos, entre otros deben ser fabricados con residuos agroindustriales, papel
reciclado, o madera proveniente de fuentes forestales sostenibles, no emplear mezcladores plásticos),
por lo tanto es necesario que se relacionen aquellos elementos que cumplen dichas características en su
catálogo de productos. 46. Garantizar que siempre que se requiera, dentro de los alimentos suministrados
se incluirán productos orgánicos, que fomenten las agro redes y la creación de alternativas económicas
en toda la ciudad haciendo hincapié en la zona rural, para dar cumplimiento al Acuerdo 540 de 2013. 47.
Suministrar los soportes de la Revisión Técnico Mecánica y de gases vigente realizada en lugares
certificados por la autoridad ambiental y remitir copia de dicha revisión. NOTA: El CONTRATISTA
reconoce y acepta que CAPITAL no se obliga a solicitar un número mínimo de bienes y/o servicios ni a
ejecutar la totalidad de los recursos del contrato.</v>
          </cell>
          <cell r="AJ191" t="str">
            <v>DIRECTA</v>
          </cell>
          <cell r="AK191" t="str">
            <v>REQUIERE LIQUIDACION</v>
          </cell>
          <cell r="AL191" t="str">
            <v>SI</v>
          </cell>
          <cell r="AM191" t="str">
            <v>GERENTE GENERAL</v>
          </cell>
          <cell r="AN191" t="str">
            <v>JAVIER ROLANDO DELGADO FLORES</v>
          </cell>
          <cell r="AO191" t="str">
            <v xml:space="preserve">894 / </v>
          </cell>
          <cell r="AP191" t="str">
            <v xml:space="preserve">42450208 / </v>
          </cell>
          <cell r="AQ191" t="str">
            <v xml:space="preserve">Servicios prestados a las empresas
y servicios de producción / </v>
          </cell>
          <cell r="AR191" t="str">
            <v xml:space="preserve">838 / </v>
          </cell>
          <cell r="AS191">
            <v>894</v>
          </cell>
          <cell r="AT191">
            <v>42450208</v>
          </cell>
          <cell r="AU191" t="str">
            <v>Servicios prestados a las empresas
y servicios de producción</v>
          </cell>
          <cell r="AV191" t="str">
            <v xml:space="preserve"> </v>
          </cell>
          <cell r="AW191">
            <v>838</v>
          </cell>
          <cell r="AX191">
            <v>45399</v>
          </cell>
          <cell r="AY191">
            <v>600000000</v>
          </cell>
          <cell r="BB191" t="e">
            <v>#N/A</v>
          </cell>
          <cell r="BC191" t="str">
            <v xml:space="preserve"> </v>
          </cell>
          <cell r="CI191" t="str">
            <v>ADICION 1 Y PRORROGA 1</v>
          </cell>
          <cell r="CJ191">
            <v>45546</v>
          </cell>
          <cell r="CK191">
            <v>0</v>
          </cell>
          <cell r="CL191">
            <v>0</v>
          </cell>
          <cell r="CM191">
            <v>300000000</v>
          </cell>
          <cell r="CX191">
            <v>45657</v>
          </cell>
          <cell r="CY191">
            <v>900000000</v>
          </cell>
        </row>
        <row r="192">
          <cell r="A192" t="str">
            <v>0190-2024</v>
          </cell>
          <cell r="B192" t="str">
            <v>17 17. Contrato de Prestación de Servicios</v>
          </cell>
          <cell r="C192" t="str">
            <v>NIT</v>
          </cell>
          <cell r="D192">
            <v>901096303</v>
          </cell>
          <cell r="F192">
            <v>7</v>
          </cell>
          <cell r="G192">
            <v>4</v>
          </cell>
          <cell r="H192" t="str">
            <v>CONTRAPUNTO GROUP SAS</v>
          </cell>
          <cell r="I192" t="str">
            <v>CARRERA 24 NO. 63 C -28 OFICINA 501</v>
          </cell>
          <cell r="J192" t="str">
            <v xml:space="preserve"> JOHNGONZALEZ@PRODUCCIONESCONTRAPUNTO.COM</v>
          </cell>
          <cell r="K192" t="str">
            <v xml:space="preserve">JOHN HENRY GONZALEZ MAHECHA </v>
          </cell>
          <cell r="L192">
            <v>80222760</v>
          </cell>
          <cell r="M192" t="str">
            <v>CO1.PCCNTR.6221614</v>
          </cell>
          <cell r="N192" t="str">
            <v>CPT-204-2024</v>
          </cell>
          <cell r="O192" t="str">
            <v>https://community.secop.gov.co/Public/Tendering/OpportunityDetail/Index?noticeUID=CO1.NTC.5991478&amp;isFromPublicArea=True&amp;isModal=False-</v>
          </cell>
          <cell r="P192" t="str">
            <v>N/A</v>
          </cell>
          <cell r="Q192" t="str">
            <v>N/A</v>
          </cell>
          <cell r="R192" t="str">
            <v>PERSONA JURIDICA</v>
          </cell>
          <cell r="T192" t="str">
            <v>CONTRATO DE ADMINISTRACIÓN DELEGADA</v>
          </cell>
          <cell r="U192">
            <v>45399</v>
          </cell>
          <cell r="V192">
            <v>45400</v>
          </cell>
          <cell r="W192">
            <v>45613</v>
          </cell>
          <cell r="X192" t="str">
            <v>ANGELICA MARIA GARZON MUÑOZ</v>
          </cell>
          <cell r="Y192" t="str">
            <v>PROFESIONAL ESPECIALIZADO DE PRODUCCIÓN GRADO 2</v>
          </cell>
          <cell r="Z192">
            <v>52827674</v>
          </cell>
          <cell r="AA192">
            <v>3</v>
          </cell>
          <cell r="AB192">
            <v>8</v>
          </cell>
          <cell r="AC192" t="str">
            <v>DO-310 DO-311 Proveer bajo la modalidad de administración delegada, los bienes y servicios de administración de recursos financieros, logísticos, técnicos y humanos que se requieran para la preproducción, producción, posproducción, circulación, promoción y servicios conexos de las producciones audiovisuales para todas las plataformas de Canal Capital y Eureka, incluidos los proyectos del Plan de inversión financiados a través de la resolución 076 de 2024 del Fondo Único de Tecnologías de la Información y las Comunicaciones (FUTIC). ALCANCE DEL OBJETO: Bajo la modalidad de administración delegada, el contratista realizará la administración de recursos financieros y provisión de los servicios solicitados por CAPITAL para la preproducción, producción y posproducción de los proyectos audiovisuales que hacen parte de la programación de todas las plataformas, el cual asume, entre otras, las siguientes actividades: SERVICIOS TRANSPORTE: Servicios de transporte terrestre en Bogotá y Bogotá región tanto en su zona rural y urbana (Usme, Sumapaz, Soacha, Mosquera, Funza, Madrid, Chía, Cajicá, Cota, La Calera, Tenjo, Tabio, Sibaté, Zipaquirá y Facatativá Bojacá, Gachancipá, Tocancipá y Sopó), con ocasión del desarrollo de cualquiera de las fases de producción de un proyecto audiovisual o servicios conexos, que el contrato exclusivo de transporte que esté vigente en Capital no pueda prestar por disponibilidad, cobertura o especificidad del transporte requerido. GASTOS REEMBOLSABLES: Gastos enmarcados en las siguientes categorías, sobre el cual capital reconocerá un Fee de gestión de operación, cuyo porcentaje se definirá de acuerdo a la propuesta seleccionada. ● GASTOS DE ARTE: Gastos referidas a las compr</v>
          </cell>
          <cell r="AD192">
            <v>0</v>
          </cell>
          <cell r="AE192">
            <v>7</v>
          </cell>
          <cell r="AF192">
            <v>210</v>
          </cell>
          <cell r="AG192">
            <v>380960374</v>
          </cell>
          <cell r="AH192" t="str">
            <v>N/A</v>
          </cell>
          <cell r="AI192" t="str">
            <v>1. Ejecutar el objeto del contrato de conformidad con las condiciones establecidas en el anexo técnico, en la oferta presentada, y en los documentos que hagan parte integral del contrato. 2. Garantizar las condiciones financieras, técnicas y logísticas necesarias como infraestructura administrativa, equipo humano, equipo técnico, equipo de producción y demás necesidades directas e indirectas relacionadas con la ejecución del contrato. 3. Disponer los insumos o servicios enunciados en el anexo técnico, que se requieran durante la ejecución del contrato para la realización del proyecto, sean estos propios o subcontratados. 4. Asignar un productor ejecutivo, con experiencia relacionada, para coordinar la operación en el marco de la ejecución del contrato y ser enlace de comunicación permanente y oportuna con el supervisor designado por Canal Capital. 5. Atender los requerimientos relacionados con el objeto del contrato, en fecha y hora que solicite previamente el supervisor del contrato. La operación logística puede ser requerida los 7 días a la semana y se debe garantizar el tiempo de gestión presentada en la oferta contando fines de semana y festivos. La unidad de medida de los servicios logísticos es UN (1) DÍA de servicios correspondientes a 12 horas incluidos sábados, domingos y festivos. 6. Mantener los precios ofertados durante la vigencia del contrato. Los servicios que no están en la lista deben ser cotizados previamente por el contratista y aprobados por la supervisión del contrato. Para estos casos, CAPITAL realizará el estudio de mercado con al menos tres cotizaciones, una de estas podrá ser aportada por el contratista. La mejor oferta, que se define por precio vs calidad, será aprobada por el supervisor del contrato y se incluirá en el anexo técnico. En casos excepcionales, por contingencia de la operación o falta de pluralidad de proveedores, el supervisor podrá prescindir del estudio de mercado, aportando una justificación en el requerimiento y este será parte integral del informe parcial o final de la ejecución, sin embargo, prevalecerá el método oficial en estudio de mercado, precios histórico o referencias del sector . 7. Cumplir con las siguientes condiciones ambientales y de producción sostenible para la prestación del servicio ● Presentar un informe sobre las buenas prácticas corporativas implementadas para reducir el impacto ambiental de los bienes, obras y servicios derivados de los requerimientos realizados por Capital a través de la oferta suministro denominados “compras sostenibles”, en el caso
de los servicios de oferta propia (catering y transporte), dicho informe debe relacionar las
diversas acciones que la empresa adelanta en materia de uso eficiente del agua, la energía,
gestión de residuos, y fuentes móviles (vehículos).
● Garantizar que los servicios de catering contratados a través de la administración delegada,
que los materiales utilizados para el embalaje de alimentos y bebidas son biodegradables y
100% reciclables y no son utilizados plásticos de un solo uso en el proceso de embalaje de
alimentos.
● Promover buenas prácticas corporativas para reducir el impacto ambiental de los bienes,
obras y servicios requeridos por Capital y para reducir al mínimo el uso de recursos a través
de la oferta suministro
● Promover buenas prácticas corporativas para reducir el impacto ambiental de los bienes,
obras y servicios requeridos por Capital y para reducir al mínimo el uso de recursos a través
de la oferta suministro, para el caso de los servicios de transporte
● Cumplir estrictamente con el Código Nacional de Tránsito Terrestre, Decreto 1737 de 1998,
Ley 769 de 2002, Ley 1383 de 2010, Decreto 248 de 2016, Decreto 348 de 2015 y demás
normatividad que adicione, modifique o derogue la anterior normatividad.
● Contar con las pólizas vigentes que amparen todo riesgo de los servicios.
● Contar con el Plan de seguridad vial PESV propio o derivado de la contratación con un tercero.
● Contar con registro de vertimientos en caso tal de que se realicen descargas de tipo industrial
al alcantarillado (no aplica para vertimientos domésticos).
● Contar con certificados vigentes de SOAT, revisión tecnicomecanica y RUNT de los vehículos.
● Contar con la copia licencia de tránsito de todos los vehículos que presten servicio al canal y
presentar la misma cada vez que se preste el servicio de transporte a la entidad.
● Contar con la copia de la licencia de conducción de los carros que prestan operación durante
la ejecución del contrato.
● Emitir el certificado de reencauche de las llantas de los vehículos que presten el servicio de
transporte a Capital, solo si los mismos tiene rin 15 o superior, en caso de que el contratista
tercerice el servicio deberá suministrar un certificado firmado por el representante legal en el
cual se informe la procedencia de la flota vehicular y el control que se realiza a los vehículos
contratados.
● Cada vehículo deberá tener un conductor responsable asignado previamente, y estos deberán
contar con las respectivas afiliaciones al sistema de seguridad social de acuerdo a la Ley.
● Garantizar el pago oportuno de los conductores y personal de apoyo que prestarán el servicio
de transporte en el marco de este contrato.
8. Atender y gestionar oportunamente las compras y/o alquileres correspondientes a GASTOS DE
PRODUCCIÓN Y GASTOS DE ARTE como andamios, catering, permisos (PUFA), pago de
locaciones, seguros para carros, tiquetes aéreos, alojamiento, expendables, lavandería,
comunicaciones, parqueaderos, transporte terrestre fuera de Bogotá, exceso de equipaje,
combustible, elementos de ambientación, arte y utilería imprevistos, entre otros9. Gestionar el pago oportuno de los permisos tramitados por el equipo de producción de los
proyectos, para la autorización de grabación en exteriores1
.
10. Proveer recursos en efectivo disponibles a requerimiento del Canal para gastos de producción
en campo, sin que este supere el 20% del valor total del contrato en toda la vigencia del mismo.
11. Hacer entrega al supervisor del contrato de todos los materiales o bienes que no sean
consumibles, controlando que sean comprados en el marco de la ejecución del contrato, con su
respectiva factura y garantía para de esta forma hacer ingreso al almacén o bodega de CAPITAL,
de acuerdo con las directrices del supervisor del proyecto durante la ejecución del contrato o en
la etapa final del mismo, lo cual constituye condición para el último pago y su liquidación.
12. Realizar la vinculación oportuna, a través de órdenes de servicio o contratos, del talento humano
necesario para la producción, tanto el creativo y técnico-operativo, según lo establecido en el
anexo técnico y cada vez que sean requeridos por Capital. Los procesos de selección para la
vinculación serán establecidos por Capital para cada caso. Las condiciones de dicha contratación
deberán estar acordes a la legislación y normatividad vigente.
13. Garantizar el pago del equipo humano y proveedores que presten servicios a través de los gastos
reembolsables en periodo no superior a los 15 días hábiles después de presentada la cuenta o
factura con los debidos soportes.
14. Entregar al supervisor del contrato un informe detallado de la ejecución con sus respectivos
soportes, mes vencido, utilizando el formato de legalización acordado con CAPITAL, previamente
a la presentación de cada pago. Las solicitudes de reembolso y las facturas del mes
inmediatamente anterior, deben presentarse durante los primeros siete (7) días calendario del
mes siguiente a la ejecución, de tal forma que la supervisión pueda hacer las verificaciones
respectivas y solicitar subsanaciones que hayan tenido lugar previa a la fecha de cierre contable
de la entidad. En caso de no radicar en estos tiempos, la facturación se deberá emitir el mes
inmediatamente posterior. El informe debe contener los soportes que acreditan la factura
correspondiente para la verificación y certificación de pago del supervisor del contrato, estos
son
● Requerimiento del servicio por parte de Canal Capital.
● Orden de servicio al tercero por parte del contratista
● Informe con evidencias documentales, fotográficas o videográficas del servicio prestado.
● Evidencia del recibo a satisfacción del servicio prestado por parte Capital.
● Cuenta o factura del tercero, en el caso de los componentes de órdenes de servicio por
talento, gastos de producción y gastos de arte.
● Planillas de pago de seguridad de terceros (personas naturales) correspondientes del mes
de prestación de servicio o el inmediatamente anterior según aplique.● Soporte de pago al tercero en el caso de los componentes de órdenes de servicio por talento,
gastos de producción y gastos de arte, en los términos y oportunidad establecidos en la
forma de pago al final del contrato.
15. El contratista reconoce y acepta que CAPITAL no se obliga a solicitar un número mínimo de
servicios, ni a ejecutar la totalidad de recursos del contrato
16. Guardar la confidencialidad de toda la información que le sea entregada y que se encuentra bajo
su custodia o que por cualquier otra circunstancia deba conocer o manipular, y responder
patrimonialmente por los perjuicios de su divulgación y/o utilización indebida que por sí o por un
tercero cause a la administración o a terceros.
17. De conformidad con la ley 1581 del 2012 y demás normas concordantes o que llegaren a
reemplazarla, EL CONTRATISTA se obliga a cumplir a cabalidad con todas las normas
relacionadas con la protección y almacenamiento de datos personales.
18. Previamente a la entrega de la factura, se debe reunir con el supervisor para la revisión y
conciliación de los servicios prestados en el mes.
19. Atender las sugerencias o ajustes que presente Canal Capital en desarrollo del contrato.
20. Las demás actividades derivadas del objeto del contrato.</v>
          </cell>
          <cell r="AJ192" t="str">
            <v>DIRECTA</v>
          </cell>
          <cell r="AK192" t="str">
            <v>REQUIERE LIQUIDACION</v>
          </cell>
          <cell r="AL192" t="str">
            <v>SI</v>
          </cell>
          <cell r="AM192" t="str">
            <v>DIRECTOR OPERATIVO</v>
          </cell>
          <cell r="AN192" t="str">
            <v>CAMILO ANDRES PORRAS GALINDO</v>
          </cell>
          <cell r="AO192" t="str">
            <v>925 / 925</v>
          </cell>
          <cell r="AP192" t="str">
            <v>423011605560000007505 / 42450209</v>
          </cell>
          <cell r="AQ192" t="str">
            <v>7505 - Fortalecimiento de la creación y cocreación de contenidos multiplataforma en ciudadanía, cultura y educación / Servicios para la comunidad, sociales y personales</v>
          </cell>
          <cell r="AR192" t="str">
            <v>835 / 835</v>
          </cell>
          <cell r="AS192">
            <v>925</v>
          </cell>
          <cell r="AT192" t="str">
            <v>423011605560000007505</v>
          </cell>
          <cell r="AU192" t="str">
            <v>7505 - Fortalecimiento de la creación y cocreación de contenidos multiplataforma en ciudadanía, cultura y educación</v>
          </cell>
          <cell r="AV192" t="str">
            <v>7505 FUTIC</v>
          </cell>
          <cell r="AW192">
            <v>835</v>
          </cell>
          <cell r="AX192">
            <v>45399</v>
          </cell>
          <cell r="AY192">
            <v>329577142</v>
          </cell>
          <cell r="AZ192">
            <v>925</v>
          </cell>
          <cell r="BA192">
            <v>42450209</v>
          </cell>
          <cell r="BB192" t="str">
            <v>Servicios para la comunidad, sociales y personales</v>
          </cell>
          <cell r="BC192" t="str">
            <v xml:space="preserve"> </v>
          </cell>
          <cell r="BD192">
            <v>835</v>
          </cell>
          <cell r="BE192">
            <v>45399</v>
          </cell>
          <cell r="BF192">
            <v>51383232</v>
          </cell>
          <cell r="CI192" t="str">
            <v>ADICION 1 Y PRORROGA 1</v>
          </cell>
          <cell r="CJ192">
            <v>45546</v>
          </cell>
          <cell r="CK192">
            <v>0</v>
          </cell>
          <cell r="CL192">
            <v>0</v>
          </cell>
          <cell r="CM192">
            <v>190480186</v>
          </cell>
          <cell r="CX192">
            <v>45672</v>
          </cell>
          <cell r="CY192">
            <v>571440560</v>
          </cell>
        </row>
        <row r="193">
          <cell r="A193" t="str">
            <v>0191-2024</v>
          </cell>
          <cell r="B193" t="str">
            <v>17 17. Contrato de Prestación de Servicios</v>
          </cell>
          <cell r="C193" t="str">
            <v>CC</v>
          </cell>
          <cell r="D193">
            <v>52445547</v>
          </cell>
          <cell r="F193">
            <v>6</v>
          </cell>
          <cell r="G193">
            <v>5</v>
          </cell>
          <cell r="H193" t="str">
            <v>ADRIANA MILENA GUTIERREZ TORRES</v>
          </cell>
          <cell r="I193" t="str">
            <v>CARRERA 77 NO. 19 – 87 INT 1 APTO 1302</v>
          </cell>
          <cell r="J193" t="str">
            <v>adguti@gmail.com</v>
          </cell>
          <cell r="M193" t="str">
            <v>CO1.PCCNTR.6223191</v>
          </cell>
          <cell r="N193" t="str">
            <v>CPT-205-2024</v>
          </cell>
          <cell r="O193" t="str">
            <v>https://community.secop.gov.co/Public/Tendering/OpportunityDetail/Index?noticeUID=CO1.NTC.5995240&amp;isFromPublicArea=True&amp;isModal=False</v>
          </cell>
          <cell r="P193" t="str">
            <v>PROFESIONAL</v>
          </cell>
          <cell r="Q193" t="str">
            <v>ESPECIALIZACION UNIVERSITARIA</v>
          </cell>
          <cell r="R193" t="str">
            <v>FEMENINO</v>
          </cell>
          <cell r="T193" t="str">
            <v>CONTRATO DE PRESTACION DE SERVICIOS</v>
          </cell>
          <cell r="U193">
            <v>45399</v>
          </cell>
          <cell r="V193">
            <v>45400</v>
          </cell>
          <cell r="W193">
            <v>45613</v>
          </cell>
          <cell r="X193" t="str">
            <v>ALBA JANETTE GOMEZ ARIAS</v>
          </cell>
          <cell r="Y193" t="str">
            <v>PROFESIONAL ESPECIALIZADA DE PRODUCCIÓN GRADO 3</v>
          </cell>
          <cell r="Z193">
            <v>51904355</v>
          </cell>
          <cell r="AA193">
            <v>5</v>
          </cell>
          <cell r="AB193">
            <v>6</v>
          </cell>
          <cell r="AC193" t="str">
            <v>DO-287 DO-288 Proveer, de manera autónoma e independiente, sus servicios profesionales para realizar la producción de contenidos de las transmisiones culturales y deportivas y seguimiento del proyecto de opinión, incluyendo los proyectos del plan de inversión de la resolución 076 del 2024 del Fondo Único de Tecnologías de la Información y las Comunicaciones (FUTIC).</v>
          </cell>
          <cell r="AD193">
            <v>0</v>
          </cell>
          <cell r="AE193">
            <v>7</v>
          </cell>
          <cell r="AF193">
            <v>210</v>
          </cell>
          <cell r="AG193">
            <v>67483675</v>
          </cell>
          <cell r="AH193">
            <v>9640525</v>
          </cell>
          <cell r="AI193" t="str">
            <v>1. Realizar la producción de contenidos de las transmisiones culturales y deportivas. 2. Realizar el seguimiento y control de la calidad técnica y/o conceptual de los proyectos determinados, de tal forma que estén acordes a las exigidas por la entidad. 3. Proyectar y ejecutar los diseños de producción de los proyectos asignados por el área de Producción. 4. Velar por la correcta, eficiente y oportuna ejecución de los cronogramas y planes de grabación de los proyectos asignados. 5. Gestionar, apoyar la supervisión y hacer seguimiento a los acuerdos de colaboración y contratos suscritos por Canal Capital, asignados. 6. Realizar estudios de mercado requeridos para el diseño de invitaciones o convocatorias al mercado audiovisual. 7. Asistir a las reuniones que sean necesarias para la realización de sus actividades. 8. Entregar informes parciales, informes de cierre contractual y liquidaciones de los proyectos que le sean asignados. 9. Informar a su supervisor las novedades, inconvenientes o sugerencias que se presenten en la ejecución de los proyectos adelantados por la Dirección Operativa y el área de producción. 10. Prestar servicios de apoyo a la supervisión en los casos que sea requerido de los contratos suscritos por el área de Producción de Canal Capital. 11. Realizar las demás actividades que resulten necesarias y esenciales para el cumplimiento del objeto contractual.</v>
          </cell>
          <cell r="AJ193" t="str">
            <v>DIRECTA</v>
          </cell>
          <cell r="AK193" t="str">
            <v xml:space="preserve">NO REQUIERE </v>
          </cell>
          <cell r="AL193" t="str">
            <v>NO</v>
          </cell>
          <cell r="AM193" t="str">
            <v>DIRECTOR OPERATIVO</v>
          </cell>
          <cell r="AN193" t="str">
            <v>EDWIN SÁNCHEZ PORRAS</v>
          </cell>
          <cell r="AO193" t="str">
            <v>865 / 864</v>
          </cell>
          <cell r="AP193" t="str">
            <v>423011605560000007505 / 42450209</v>
          </cell>
          <cell r="AQ193" t="str">
            <v>7505 - Fortalecimiento de la creación y cocreación de contenidos multiplataforma en ciudadanía, cultura y educación / Servicios para la comunidad, sociales y personales</v>
          </cell>
          <cell r="AR193" t="str">
            <v>844 / 845</v>
          </cell>
          <cell r="AS193">
            <v>865</v>
          </cell>
          <cell r="AT193" t="str">
            <v>423011605560000007505</v>
          </cell>
          <cell r="AU193" t="str">
            <v>7505 - Fortalecimiento de la creación y cocreación de contenidos multiplataforma en ciudadanía, cultura y educación</v>
          </cell>
          <cell r="AV193" t="str">
            <v>7505 FUTIC</v>
          </cell>
          <cell r="AW193">
            <v>844</v>
          </cell>
          <cell r="AX193">
            <v>45400</v>
          </cell>
          <cell r="AY193">
            <v>60735308</v>
          </cell>
          <cell r="AZ193">
            <v>864</v>
          </cell>
          <cell r="BA193">
            <v>42450209</v>
          </cell>
          <cell r="BB193" t="str">
            <v>Servicios para la comunidad, sociales y personales</v>
          </cell>
          <cell r="BC193" t="str">
            <v xml:space="preserve"> </v>
          </cell>
          <cell r="BD193">
            <v>845</v>
          </cell>
          <cell r="BE193">
            <v>45400</v>
          </cell>
          <cell r="BF193">
            <v>6748367</v>
          </cell>
          <cell r="CI193" t="str">
            <v>ADICION 1 Y PRORROGA 1</v>
          </cell>
          <cell r="CJ193">
            <v>45611</v>
          </cell>
          <cell r="CK193">
            <v>28</v>
          </cell>
          <cell r="CL193">
            <v>0</v>
          </cell>
          <cell r="CM193">
            <v>8997800</v>
          </cell>
          <cell r="CX193">
            <v>45641</v>
          </cell>
          <cell r="CY193">
            <v>76481475</v>
          </cell>
        </row>
        <row r="194">
          <cell r="A194" t="str">
            <v>0192-2024</v>
          </cell>
          <cell r="B194" t="str">
            <v>17 17. Contrato de Prestación de Servicios</v>
          </cell>
          <cell r="C194" t="str">
            <v>CC</v>
          </cell>
          <cell r="D194">
            <v>1024462556</v>
          </cell>
          <cell r="F194">
            <v>3</v>
          </cell>
          <cell r="G194">
            <v>8</v>
          </cell>
          <cell r="H194" t="str">
            <v>MANUEL FERNANDO NIETO LIZARAZO</v>
          </cell>
          <cell r="I194" t="str">
            <v>CR 73 F #62G-9 SUR AP 102</v>
          </cell>
          <cell r="J194" t="str">
            <v>lordondeus@gmail.com</v>
          </cell>
          <cell r="M194" t="str">
            <v>CO1.PCCNTR.6228409</v>
          </cell>
          <cell r="N194" t="str">
            <v>CPT-212-2024</v>
          </cell>
          <cell r="O194" t="str">
            <v>https://community.secop.gov.co/Public/Tendering/OpportunityDetail/Index?noticeUID=CO1.NTC.6000913&amp;isFromPublicArea=True&amp;isModal=False</v>
          </cell>
          <cell r="P194" t="str">
            <v>PROFESIONAL</v>
          </cell>
          <cell r="Q194" t="str">
            <v>UNIVERSITARIO</v>
          </cell>
          <cell r="R194" t="str">
            <v>MASCULINO</v>
          </cell>
          <cell r="T194" t="str">
            <v>CONTRATO DE PRESTACION DE SERVICIOS</v>
          </cell>
          <cell r="U194">
            <v>45400</v>
          </cell>
          <cell r="V194">
            <v>45401</v>
          </cell>
          <cell r="W194">
            <v>45644</v>
          </cell>
          <cell r="X194" t="str">
            <v>LUIS CARLOS URRUTIA PARRA</v>
          </cell>
          <cell r="Y194" t="str">
            <v>PROFESIONAL ESPECIALIZADO GRADO 03 DE PROGRAMACIÓN</v>
          </cell>
          <cell r="Z194">
            <v>79555310</v>
          </cell>
          <cell r="AA194">
            <v>8</v>
          </cell>
          <cell r="AB194">
            <v>3</v>
          </cell>
          <cell r="AC194" t="str">
            <v>DO-296 Proveer, de manera autónoma e independiente, sus servicios para llevar a cabo el apoyo a la revisión de contenidos audiovisuales que se transmiten a través de las señales de televisión de Canal Capital.</v>
          </cell>
          <cell r="AD194">
            <v>0</v>
          </cell>
          <cell r="AE194">
            <v>8</v>
          </cell>
          <cell r="AF194">
            <v>240</v>
          </cell>
          <cell r="AG194">
            <v>21183440</v>
          </cell>
          <cell r="AH194">
            <v>2647930</v>
          </cell>
          <cell r="AI194" t="str">
            <v>1. Apoyar la ingesta del material audiovisual de los programas que se notifican mediante las parrillas semanales de programación de los canales eureka y Capital, así como del material que será utilizado dentro del contenido de los programas que produce Capital. 2. Revisar los clips que camarógrafos, periodistas y productores entregan en dispositivos de almacenamiento y su coincidencia con la información del formato establecido para tal fin. 3. Realizar la descarga y almacenamiento de los clips previamente revisados. 4. Apoyar el alistamiento de la programación diaria de las parrillas de eureka y Capital. 5. Archivar el material audiovisual en bruto, proveído por el área de Producción del Canal. 6. Revisar el cumplimiento de los estándares técnicos de audio y video de los elementos que componen la programación. 7. Apoyar al área de Programación en la revisión de los contenidos de cada programa en relación con el horario en que están programados y reportar cuando no lo son -por uso de marcas, lenguaje inadecuado o imágenes de violencia, sexo, consumo de cigarrillo, alcohol o sustancias psicoactivas-, para que el profesional especializado de Programación defina los ajustes que resulten necesarios. 8. Apoyar la revisión de los tiempos establecidos en la parrilla y su coincidencia con los consignados en el control de calidad diario. En caso de que alguno no cumpla con lo indicado, informar, para que los encargados puedan realizar el ajuste respectivo. 9. Apoyar la descarga y revisión de los contenidos audiovisuales que conforman las parrillas de programación de los dos canales, y en caso de necesitarlo y tras la respectiva autorización del operario grado 2 de Tráfico, realizar en el software destinado para tal fin los ajustes técnicos menores que se requieran. 10. Diligenciar diariamente el formato de control de calidad, para consignar la información de programas, piezas ejecución de sus obligaciones. 14. Apoyar los procesos relacionados con las solicitudes de copias para
usuarios internos y externos. 15. Apoyar a optimizar el almacenamiento del servidor de emisión para
evitar que colapse durante la emisión por falta de espacio e informar a las áreas competentes la capacidad
disponible, para lo cual debe dejar únicamente los contenidos necesarios para la emisión inmediata de
las señales Capital y eureka. 16. Realizar las demás actividades que resulten necesarias y esenciales
para el cumplimiento del objeto contractual. promocionales y códigos cívicos que figuren en parrilla, de cara a compartirla con los operadores del máster de emisión y con quienes elaboran la continuidad de los canales. 11. Apoyar la actualización de los formatos que contribuyan a mantener la organización del área de Programación. 12. Apoyar, en el proceso de identificación en las parrillas de programación de los canales eureka y Capital, aquellos programas que deben tener los sistemas de inclusión closed caption y establecer comunicación con el equipo que lo genera para que pueda incluirlo, y una vez generado el sistema de inclusión, realizar la verificación final antes de emisión. 13. Comunicar de manera oportuna al operario grado 2 de tráfico y al profesional especializado grado 3 de Programación, según aplique, las novedades que se presenten en los contenidos programados en las parrillas de programación que afectarían las continuidades diarias de los canales, así como de las novedades técnicas de software y hardware que se presenten durante la ejecución de sus obligaciones. 14. Apoyar los procesos relacionados con las solicitudes de copias para
usuarios internos y externos. 15. Apoyar a optimizar el almacenamiento del servidor de emisión para
evitar que colapse durante la emisión por falta de espacio e informar a las áreas competentes la capacidad
disponible, para lo cual debe dejar únicamente los contenidos necesarios para la emisión inmediata de
las señales Capital y eureka. 16. Realizar las demás actividades que resulten necesarias y esenciales
para el cumplimiento del objeto contractual.</v>
          </cell>
          <cell r="AJ194" t="str">
            <v>DIRECTA</v>
          </cell>
          <cell r="AK194" t="str">
            <v xml:space="preserve">NO REQUIERE </v>
          </cell>
          <cell r="AL194" t="str">
            <v>NO</v>
          </cell>
          <cell r="AM194" t="str">
            <v>DIRECTOR OPERATIVO</v>
          </cell>
          <cell r="AN194" t="str">
            <v>LEIDY JULIETH CARRANZA SUAREZ</v>
          </cell>
          <cell r="AO194" t="str">
            <v xml:space="preserve">874 / </v>
          </cell>
          <cell r="AP194" t="str">
            <v xml:space="preserve">42450209 / </v>
          </cell>
          <cell r="AQ194" t="str">
            <v xml:space="preserve">Servicios para la comunidad, sociales y personales / </v>
          </cell>
          <cell r="AR194" t="str">
            <v xml:space="preserve">851 / </v>
          </cell>
          <cell r="AS194">
            <v>874</v>
          </cell>
          <cell r="AT194">
            <v>42450209</v>
          </cell>
          <cell r="AU194" t="str">
            <v>Servicios para la comunidad, sociales y personales</v>
          </cell>
          <cell r="AV194" t="str">
            <v xml:space="preserve"> </v>
          </cell>
          <cell r="AW194">
            <v>851</v>
          </cell>
          <cell r="AX194">
            <v>45400</v>
          </cell>
          <cell r="AY194">
            <v>21183440</v>
          </cell>
          <cell r="BB194" t="e">
            <v>#N/A</v>
          </cell>
          <cell r="BC194" t="str">
            <v xml:space="preserve"> </v>
          </cell>
          <cell r="CX194">
            <v>45644</v>
          </cell>
          <cell r="CY194">
            <v>21183440</v>
          </cell>
        </row>
        <row r="195">
          <cell r="A195" t="str">
            <v>0193-2024</v>
          </cell>
          <cell r="B195" t="str">
            <v>17 17. Contrato de Prestación de Servicios</v>
          </cell>
          <cell r="C195" t="str">
            <v>CC</v>
          </cell>
          <cell r="D195">
            <v>1014308426</v>
          </cell>
          <cell r="F195">
            <v>1</v>
          </cell>
          <cell r="G195">
            <v>1</v>
          </cell>
          <cell r="H195" t="str">
            <v>ANGIE ELIZABETH VELANDIA CABALLERO</v>
          </cell>
          <cell r="I195" t="str">
            <v>CR 5 ESTE N 18 - 50</v>
          </cell>
          <cell r="J195" t="str">
            <v>angie.vela.cs@gmail.com</v>
          </cell>
          <cell r="M195" t="str">
            <v>CO1.PCCNTR.6223477</v>
          </cell>
          <cell r="N195" t="str">
            <v>CPT-207-2024</v>
          </cell>
          <cell r="O195" t="str">
            <v>https://community.secop.gov.co/Public/Tendering/OpportunityDetail/Index?noticeUID=CO1.NTC.5994967&amp;isFromPublicArea=True&amp;isModal=False</v>
          </cell>
          <cell r="P195" t="str">
            <v>PROFESIONAL</v>
          </cell>
          <cell r="Q195" t="str">
            <v>UNIVERSITARIO</v>
          </cell>
          <cell r="R195" t="str">
            <v>FEMENINO</v>
          </cell>
          <cell r="T195" t="str">
            <v>CONTRATO DE PRESTACION DE SERVICIOS</v>
          </cell>
          <cell r="U195">
            <v>45399</v>
          </cell>
          <cell r="V195">
            <v>45400</v>
          </cell>
          <cell r="W195">
            <v>45613</v>
          </cell>
          <cell r="X195" t="str">
            <v>LUIS CARLOS URRUTIA PARRA</v>
          </cell>
          <cell r="Y195" t="str">
            <v>PROFESIONAL ESPECIALIZADO GRADO 03 DE PROGRAMACIÓN</v>
          </cell>
          <cell r="Z195">
            <v>79555310</v>
          </cell>
          <cell r="AA195">
            <v>8</v>
          </cell>
          <cell r="AB195">
            <v>3</v>
          </cell>
          <cell r="AC195" t="str">
            <v>DO-268-269 Proveer, de manera autónoma e independiente, los servicios requeridos para llevar a cabo la gestión de la comunidad digital en la aplicación WhatsApp y apoyo a la estrategia digital de la franja infantil de Capital y eureka en todas sus plataformas, incluyendo los proyectos del Plan de inversión financiados a través de la resolución 076 de 2024 del Fondo Único de Tecnologías de la Información y las comunicaciones (FUTIC).</v>
          </cell>
          <cell r="AD195">
            <v>0</v>
          </cell>
          <cell r="AE195">
            <v>7</v>
          </cell>
          <cell r="AF195">
            <v>210</v>
          </cell>
          <cell r="AG195">
            <v>20785562</v>
          </cell>
          <cell r="AH195">
            <v>2969366</v>
          </cell>
          <cell r="AI195" t="str">
            <v>1. Apoyar en el diseño y ejecución de la estrategia de información, comunicación y participación de la comunidad digital del canal eureka y de la franja infantil de Capital. 2. Implementar las acciones necesarias para movilizar la participación de la comunidad por segmentos de audiencia a través de plataformas digitales y redes sociales. 3. Gestionar los canales de comunicación directa con los usuarios y la comunidad (WhatsApp, teléfono, mail), brindando información, soporte y atención oportuna. 4. Organizar y recolectar la información de la comunidad para la construcción y gestión de las bases de datos del proyecto. 5. Administrar y gestionar la base de datos de suscriptores antiguos y nuevos para el envío de comunicaciones tipo newsletter y boletines. 6. Apoyar en la gestión de autorizaciones para la interacción y/o participación de los distintos usuarios de las plataformas digitales, con especial énfasis en niños, niñas y adolescentes. 7. Apoyar en la consecución de los permisos y autorizaciones que se requieran para la participación de niños, niñas y adolescentes en las diversas plataformas digitales. 8. Apoyar en la elaboración de reportes de métricas y manejo de información para indicadores. 9. Apoyar el seguimiento del cronograma de actividades y el flujo de información del equipo Digital para dar cumplimiento a las estrategias planteadas. 10. Apoyar las estrategias convergentes online y en territorio de la franja infantil de los canales Capital y Eureka en todas sus plataformas, según las necesidades establecidas por el equipo creativo. 11. Asistir a las reuniones necesarias para la correcta ejecución del contrato. 12. Realizar los informes necesarios relacionados con la prestación de servicios. 13. Realizar las demás actividades que resulten necesarias y esenciales para el cumplimiento del objeto contractual.</v>
          </cell>
          <cell r="AJ195" t="str">
            <v>DIRECTA</v>
          </cell>
          <cell r="AK195" t="str">
            <v xml:space="preserve">NO REQUIERE </v>
          </cell>
          <cell r="AL195" t="str">
            <v>NO</v>
          </cell>
          <cell r="AM195" t="str">
            <v>DIRECTOR OPERATIVO</v>
          </cell>
          <cell r="AN195" t="str">
            <v>LEIDY JULIETH CARRANZA SUAREZ</v>
          </cell>
          <cell r="AO195" t="str">
            <v>819 / 820</v>
          </cell>
          <cell r="AP195" t="str">
            <v>423011605560000007505 / 42450209</v>
          </cell>
          <cell r="AQ195" t="str">
            <v>7505 - Fortalecimiento de la creación y cocreación de contenidos multiplataforma en ciudadanía, cultura y educación / Servicios para la comunidad, sociales y personales</v>
          </cell>
          <cell r="AR195" t="str">
            <v>841 / 842</v>
          </cell>
          <cell r="AS195">
            <v>819</v>
          </cell>
          <cell r="AT195" t="str">
            <v>423011605560000007505</v>
          </cell>
          <cell r="AU195" t="str">
            <v>7505 - Fortalecimiento de la creación y cocreación de contenidos multiplataforma en ciudadanía, cultura y educación</v>
          </cell>
          <cell r="AV195" t="str">
            <v>7505 FUTIC</v>
          </cell>
          <cell r="AW195">
            <v>841</v>
          </cell>
          <cell r="AX195">
            <v>45401</v>
          </cell>
          <cell r="AY195">
            <v>18707006</v>
          </cell>
          <cell r="AZ195">
            <v>820</v>
          </cell>
          <cell r="BA195">
            <v>42450209</v>
          </cell>
          <cell r="BB195" t="str">
            <v>Servicios para la comunidad, sociales y personales</v>
          </cell>
          <cell r="BC195" t="str">
            <v xml:space="preserve"> </v>
          </cell>
          <cell r="BD195">
            <v>842</v>
          </cell>
          <cell r="BE195">
            <v>45400</v>
          </cell>
          <cell r="BF195">
            <v>2078556</v>
          </cell>
          <cell r="CI195" t="str">
            <v xml:space="preserve">ADICION 1 </v>
          </cell>
          <cell r="CJ195">
            <v>45611</v>
          </cell>
          <cell r="CK195">
            <v>0</v>
          </cell>
          <cell r="CL195">
            <v>0</v>
          </cell>
          <cell r="CM195">
            <v>2771408</v>
          </cell>
          <cell r="CX195">
            <v>45613</v>
          </cell>
          <cell r="CY195">
            <v>23556970</v>
          </cell>
        </row>
        <row r="196">
          <cell r="A196" t="str">
            <v>0194-2024</v>
          </cell>
          <cell r="B196" t="str">
            <v>17 17. Contrato de Prestación de Servicios</v>
          </cell>
          <cell r="C196" t="str">
            <v>CC</v>
          </cell>
          <cell r="D196">
            <v>52620704</v>
          </cell>
          <cell r="F196">
            <v>6</v>
          </cell>
          <cell r="G196">
            <v>5</v>
          </cell>
          <cell r="H196" t="str">
            <v>EDNA KATERINE MORENO VELANDIA</v>
          </cell>
          <cell r="I196" t="str">
            <v>CARRERA 59A NO. 136 - 39</v>
          </cell>
          <cell r="J196" t="str">
            <v>katarosm@gmail.com</v>
          </cell>
          <cell r="M196" t="str">
            <v>CO1.PCCNTR.6225025</v>
          </cell>
          <cell r="N196" t="str">
            <v>CPT-208-2024</v>
          </cell>
          <cell r="O196" t="str">
            <v>https://community.secop.gov.co/Public/Tendering/OpportunityDetail/Index?noticeUID=CO1.NTC.5996640&amp;isFromPublicArea=True&amp;isModal=False</v>
          </cell>
          <cell r="P196" t="str">
            <v>PROFESIONAL</v>
          </cell>
          <cell r="Q196" t="str">
            <v>UNIVERSITARIO</v>
          </cell>
          <cell r="R196" t="str">
            <v>FEMENINO</v>
          </cell>
          <cell r="T196" t="str">
            <v>CONTRATO DE PRESTACION DE SERVICIOS</v>
          </cell>
          <cell r="U196">
            <v>45399</v>
          </cell>
          <cell r="V196">
            <v>45401</v>
          </cell>
          <cell r="W196">
            <v>45491</v>
          </cell>
          <cell r="X196" t="str">
            <v>LUIS CARLOS URRUTIA PARRA</v>
          </cell>
          <cell r="Y196" t="str">
            <v>PROFESIONAL ESPECIALIZADO GRADO 03 DE PROGRAMACIÓN</v>
          </cell>
          <cell r="Z196">
            <v>79555310</v>
          </cell>
          <cell r="AA196">
            <v>8</v>
          </cell>
          <cell r="AB196">
            <v>3</v>
          </cell>
          <cell r="AC196" t="str">
            <v>DO-294 Proveer, de manera autónoma e independiente, los servicios
profesionales requeridos para realizar la producción y programación de contenidos para los proyectos
infantiles de las diferentes plataformas de Capital.</v>
          </cell>
          <cell r="AD196">
            <v>0</v>
          </cell>
          <cell r="AE196">
            <v>3</v>
          </cell>
          <cell r="AF196">
            <v>90</v>
          </cell>
          <cell r="AG196">
            <v>28921572</v>
          </cell>
          <cell r="AH196">
            <v>9640524</v>
          </cell>
          <cell r="AI196" t="str">
            <v>1. Investigar, diseñar y estructurar propuestas conceptuales, técnicas, audiovisuales y comunicativas de contenidos culturales que se desarrollen en la Dirección Operativa para todas las plataformas de Canal Capital en los tiempos requeridos. 2. Participar en sesiones de seguimiento y acompañamiento de los contenidos producidos por la Dirección Operativa de Canal Capital, preservando y posicionando sus objetivos editoriales y temáticos para las audiencias establecidas en cada formato, según sea requerido. 3. Participar en la curaduría, revisión, clasificación y selección de contenidos y proyectos de adquisición, cesión o intercambio de Capital. 4. Estructurar estrategias de programación y circulación de los contenidos infantiles en las distintas plataformas de Capital. 5. Participar en la retroalimentación de los informes de audiencias de los contenidos infantiles en las distintas plataformas de Capital. 6. Participar en los comités evaluadores de los diferentes procesos de contratación adelantados por Capital y/o cualquier otro mecanismo de recepción de contenidos de la Dirección Operativa. 7. Apoyar a la supervisión y seguimiento de los convenios y contratos de proyectos suscritos por la Dirección Operativa de Capital. 8. Asistir a las reuniones necesarias para la correcta ejecución del contrato. 9. Realizar los informes necesarios relacionados con la prestación de servicios. 10. Realizar las demás actividades que resulten necesarias y esenciales para el cumplimiento del objeto contractual.</v>
          </cell>
          <cell r="AJ196" t="str">
            <v>DIRECTA</v>
          </cell>
          <cell r="AK196" t="str">
            <v xml:space="preserve">NO REQUIERE </v>
          </cell>
          <cell r="AL196" t="str">
            <v>NO</v>
          </cell>
          <cell r="AM196" t="str">
            <v>DIRECTOR OPERATIVO</v>
          </cell>
          <cell r="AN196" t="str">
            <v>CAMILO ANDRES PORRAS GALINDO</v>
          </cell>
          <cell r="AO196" t="str">
            <v xml:space="preserve">872 / </v>
          </cell>
          <cell r="AP196" t="str">
            <v xml:space="preserve">42450209 / </v>
          </cell>
          <cell r="AQ196" t="str">
            <v xml:space="preserve">Servicios para la comunidad, sociales y personales / </v>
          </cell>
          <cell r="AR196" t="str">
            <v xml:space="preserve">843 / </v>
          </cell>
          <cell r="AS196">
            <v>872</v>
          </cell>
          <cell r="AT196">
            <v>42450209</v>
          </cell>
          <cell r="AU196" t="str">
            <v>Servicios para la comunidad, sociales y personales</v>
          </cell>
          <cell r="AV196" t="str">
            <v xml:space="preserve"> </v>
          </cell>
          <cell r="AW196">
            <v>843</v>
          </cell>
          <cell r="AX196">
            <v>45400</v>
          </cell>
          <cell r="AY196">
            <v>28921572</v>
          </cell>
          <cell r="BB196" t="e">
            <v>#N/A</v>
          </cell>
          <cell r="BC196" t="str">
            <v xml:space="preserve"> </v>
          </cell>
          <cell r="CI196" t="str">
            <v>ADICION Y PRORROGA</v>
          </cell>
          <cell r="CJ196">
            <v>45491</v>
          </cell>
          <cell r="CK196">
            <v>45</v>
          </cell>
          <cell r="CM196">
            <v>14460774</v>
          </cell>
          <cell r="CX196">
            <v>45537</v>
          </cell>
          <cell r="CY196">
            <v>43382346</v>
          </cell>
        </row>
        <row r="197">
          <cell r="A197" t="str">
            <v>0195-2024</v>
          </cell>
          <cell r="B197" t="str">
            <v>17 17. Contrato de Prestación de Servicios</v>
          </cell>
          <cell r="C197" t="str">
            <v>CC</v>
          </cell>
          <cell r="D197">
            <v>52029559</v>
          </cell>
          <cell r="F197">
            <v>0</v>
          </cell>
          <cell r="G197">
            <v>0</v>
          </cell>
          <cell r="H197" t="str">
            <v>MARTA PATRICIA NORIEGA RODRIGUEZ</v>
          </cell>
          <cell r="I197" t="str">
            <v>CALLE 166 # 9-24 T 2 INT 4 APTO 503</v>
          </cell>
          <cell r="J197" t="str">
            <v>noriega.aire@gmail.com</v>
          </cell>
          <cell r="M197" t="str">
            <v>CO1.PCCNTR.6224751</v>
          </cell>
          <cell r="N197" t="str">
            <v>CPT-209-2024</v>
          </cell>
          <cell r="O197" t="str">
            <v>https://community.secop.gov.co/Public/Tendering/OpportunityDetail/Index?noticeUID=CO1.NTC.5996425&amp;isFromPublicArea=True&amp;isModal=False</v>
          </cell>
          <cell r="P197" t="str">
            <v>PROFESIONAL</v>
          </cell>
          <cell r="Q197" t="str">
            <v>UNIVERSITARIO</v>
          </cell>
          <cell r="R197" t="str">
            <v>FEMENINO</v>
          </cell>
          <cell r="T197" t="str">
            <v>CONTRATO DE PRESTACION DE SERVICIOS</v>
          </cell>
          <cell r="U197">
            <v>45399</v>
          </cell>
          <cell r="V197">
            <v>45401</v>
          </cell>
          <cell r="W197">
            <v>45633</v>
          </cell>
          <cell r="X197" t="str">
            <v>ALBA JANETTE GOMEZ ARIAS</v>
          </cell>
          <cell r="Y197" t="str">
            <v>PROFESIONAL ESPECIALIZADA DE PRODUCCIÓN GRADO 3</v>
          </cell>
          <cell r="Z197">
            <v>51904355</v>
          </cell>
          <cell r="AA197">
            <v>5</v>
          </cell>
          <cell r="AB197">
            <v>6</v>
          </cell>
          <cell r="AC197" t="str">
            <v>DO-309 Proveer, de manera autónoma e independiente, los servicios profesionales requeridos para la estructuración y ejecución del plan de información editorial del proyecto periodístico convergente, incluyendo los proyectos del plan de inversión de la resolución 076 del 2024 del Fondo Único de Tecnologías de la Información y las Comunicaciones (FUTIC).</v>
          </cell>
          <cell r="AD197">
            <v>19</v>
          </cell>
          <cell r="AE197">
            <v>7</v>
          </cell>
          <cell r="AF197">
            <v>229</v>
          </cell>
          <cell r="AG197">
            <v>96633329</v>
          </cell>
          <cell r="AH197">
            <v>13000000</v>
          </cell>
          <cell r="AI197" t="str">
            <v>1. Asistir a los consejos de redacción 2. Aprobar los temas que serán producidos por el equipo periodístico del proyecto, así como, las versiones finales de los contenidos para su circulación. 3. Elaborar procesos que permitan validar la veracidad y originalidad de los contenidos producidos por el equipo de periodistas que componen el proyecto, es decir, evitar réplica de las denominadas noticias falsas (fake news), plagios o reproducción de contenidos sin autorización o aplicación correcta del derecho de cita. 4. Organizar los consejos de redacción cuando sea requerido. 5. Brindar apoyo en el equipo de periodistas para la organización periódica de acuerdo con la necesidad del cubrimiento según las fuentes que sean establecidas en los consejos de redacción. 6. Brindar apoyo y organizar con los periodistas y la producción todos los aspectos relacionados con las emisiones del proyecto periodístico. 7. Apoyar la definición de los lineamientos de realización audiovisual (tratamiento audiovisual) de los componentes del proyecto periodístico convergente. 8. Apoyar en la construcción de la continuidad y los libretos de los temas abordados en el Proyecto Periodístico Convergente de Canal Capital. 9. Apoyar la aprobación del momento y formas de circulación de los contenidos que componen el proyecto periodístico convergente. 10. Incluir como fuente periodística los datos abiertos (públicos y privados) de la Bogotá región, así como, el uso del periodismo de datos como metodología de investigación y producción de la totalidad o parte de los contenidos gestionados. 11. Conocer previamente la información de los periodistas que salen en directo con el fin de orientarlos sobre el manejo de la información que debe dar, funcionarios o perfil de quienes van a entrevistar y demás aspectos relevantes. 12. Editar, cuando sea preciso, los textos para la realización de los contenidos del proyecto periodístico convergente de Canal Capital. 13. Propender por la implementación de nueva tecnología, uso de diversas plataformas de circulación, diseño y desarrollo de formatos y narrativas innovadoras con el propósito de impactar eficiente y efectivamente a los públicos objetivos del proyecto. 14. Apoyar el diseño y ejecución de la estrategia de circulación de los diferentes componentes del proyecto periodístico convergente. 15. Estructurar la respuesta de peticiones, quejas y reclamos de la audiencia que le sea asignado, relacionado con el proyecto periodístico convergente. 16. Asistir a las reuniones necesarias para la correcta ejecución del contrato. 17. Prestar servicios de apoyo a la
supervisión en los casos que sea requerido de los contratos suscritos por el área de producción. 18.
Realizar las demás actividades que resulten necesarias y esenciales para el cumplimiento del objeto
contractual.</v>
          </cell>
          <cell r="AJ197" t="str">
            <v>DIRECTA</v>
          </cell>
          <cell r="AK197" t="str">
            <v xml:space="preserve">NO REQUIERE </v>
          </cell>
          <cell r="AL197" t="str">
            <v>NO</v>
          </cell>
          <cell r="AM197" t="str">
            <v>DIRECTOR OPERATIVO</v>
          </cell>
          <cell r="AN197" t="str">
            <v>LEIDY JULIETH CARRANZA SUAREZ</v>
          </cell>
          <cell r="AO197" t="str">
            <v xml:space="preserve">928 / </v>
          </cell>
          <cell r="AP197" t="str">
            <v xml:space="preserve">423011605560000007505 / </v>
          </cell>
          <cell r="AQ197" t="str">
            <v xml:space="preserve">7505 - Fortalecimiento de la creación y cocreación de contenidos multiplataforma en ciudadanía, cultura y educación / </v>
          </cell>
          <cell r="AR197" t="str">
            <v xml:space="preserve">848 / </v>
          </cell>
          <cell r="AS197">
            <v>928</v>
          </cell>
          <cell r="AT197" t="str">
            <v>423011605560000007505</v>
          </cell>
          <cell r="AU197" t="str">
            <v>7505 - Fortalecimiento de la creación y cocreación de contenidos multiplataforma en ciudadanía, cultura y educación</v>
          </cell>
          <cell r="AV197" t="str">
            <v>7505 FUTIC</v>
          </cell>
          <cell r="AW197">
            <v>848</v>
          </cell>
          <cell r="AX197">
            <v>45400</v>
          </cell>
          <cell r="AY197">
            <v>96633329</v>
          </cell>
          <cell r="BB197" t="e">
            <v>#N/A</v>
          </cell>
          <cell r="BC197" t="str">
            <v xml:space="preserve"> </v>
          </cell>
          <cell r="CI197" t="str">
            <v xml:space="preserve">ADICION 1 </v>
          </cell>
          <cell r="CJ197">
            <v>45625</v>
          </cell>
          <cell r="CK197">
            <v>0</v>
          </cell>
          <cell r="CL197">
            <v>0</v>
          </cell>
          <cell r="CM197">
            <v>26000000</v>
          </cell>
          <cell r="CX197">
            <v>45633</v>
          </cell>
          <cell r="CY197">
            <v>122633329</v>
          </cell>
        </row>
        <row r="198">
          <cell r="A198" t="str">
            <v>0196-2024</v>
          </cell>
          <cell r="B198" t="str">
            <v>17 17. Contrato de Prestación de Servicios</v>
          </cell>
          <cell r="C198" t="str">
            <v>CC</v>
          </cell>
          <cell r="D198">
            <v>1003530889</v>
          </cell>
          <cell r="F198">
            <v>6</v>
          </cell>
          <cell r="G198">
            <v>5</v>
          </cell>
          <cell r="H198" t="str">
            <v>MONICA CRUZ SANCHEZ</v>
          </cell>
          <cell r="I198" t="str">
            <v>VDA PANAMÁ MCP ANAPOIMA</v>
          </cell>
          <cell r="J198" t="str">
            <v>cruzsanchezmonica26@gmail.com</v>
          </cell>
          <cell r="M198" t="str">
            <v>CO1.PCCNTR.6225534</v>
          </cell>
          <cell r="N198" t="str">
            <v>CPT-210-2024</v>
          </cell>
          <cell r="O198" t="str">
            <v>https://community.secop.gov.co/Public/Tendering/OpportunityDetail/Index?noticeUID=CO1.NTC.5997078&amp;isFromPublicArea=True&amp;isModal=False</v>
          </cell>
          <cell r="P198" t="str">
            <v>APOYO A LA GESTIÓN PROFESIONAL</v>
          </cell>
          <cell r="Q198" t="str">
            <v>EDUCACIÓN MEDIA (HASTA GRADO ONCE APROBADO)</v>
          </cell>
          <cell r="R198" t="str">
            <v>FEMENINO</v>
          </cell>
          <cell r="T198" t="str">
            <v>CONTRATO DE PRESTACION DE SERVICIOS</v>
          </cell>
          <cell r="U198">
            <v>45399</v>
          </cell>
          <cell r="V198">
            <v>45400</v>
          </cell>
          <cell r="W198">
            <v>45490</v>
          </cell>
          <cell r="X198" t="str">
            <v>LUIS CARLOS URRUTIA PARRA</v>
          </cell>
          <cell r="Y198" t="str">
            <v>PROFESIONAL ESPECIALIZADO GRADO 03 DE PROGRAMACIÓN</v>
          </cell>
          <cell r="Z198">
            <v>79555310</v>
          </cell>
          <cell r="AA198">
            <v>8</v>
          </cell>
          <cell r="AB198">
            <v>3</v>
          </cell>
          <cell r="AC198" t="str">
            <v>DO-291 Proveer, de manera autónoma e independiente, sus servicios para apoyar las actividades de generación del playlist de eureka.</v>
          </cell>
          <cell r="AD198">
            <v>0</v>
          </cell>
          <cell r="AE198">
            <v>3</v>
          </cell>
          <cell r="AF198">
            <v>90</v>
          </cell>
          <cell r="AG198">
            <v>7943790</v>
          </cell>
          <cell r="AH198">
            <v>2647930</v>
          </cell>
          <cell r="AI198" t="str">
            <v>1. Impulsar la continuidad diaria o playlist del canal eureka a partir de la parrilla de programación y el cuadro de control de calidad, y ante la eventualidad de que resulte necesario, adelantar esta misma labor para el canal Capital. 2. Establecer los tiempos definitivos y número de cortes de los programas de eureka e informarlos para realizar la continuidad. 3. Mantener comunicación permanente con la persona encargada de proyectar la programación de eureka. 4. Informar oportunamente al área de Tráfico sobre cualquier novedad relacionada con los contenidos a emitir. 5. Hacer seguimiento semanal al inventario de los programas que se emiten en el canal e informar al supervisor del contrato cualquier novedad relacionada. 6. Informar oportunamente que se ha realizado la última emisión posible de los contenidos de adquisición. 7. Ingresar en la continuidad diaria, si es del caso, la pauta entregada por el área de Ventas y Mercadeo y verificar que se emita lo previsto en la orden. 8. Ingresar en la continuidad diaria las autopromociones del canal y, si es del caso, los mensajes institucionales y códigos cívicos, para que la emisión se dé de acuerdo con lo planeado y en cumplimiento con los términos fijados por la ley y los reglamentos. 9. Realizar las demás actividades que resulten necesarias y esenciales para el cumplimiento del objeto contractual.</v>
          </cell>
          <cell r="AJ198" t="str">
            <v>DIRECTA</v>
          </cell>
          <cell r="AK198" t="str">
            <v xml:space="preserve">NO REQUIERE </v>
          </cell>
          <cell r="AL198" t="str">
            <v>NO</v>
          </cell>
          <cell r="AM198" t="str">
            <v>DIRECTOR OPERATIVO</v>
          </cell>
          <cell r="AN198" t="str">
            <v>EDWIN SÁNCHEZ PORRAS</v>
          </cell>
          <cell r="AO198" t="str">
            <v xml:space="preserve">870 / </v>
          </cell>
          <cell r="AP198" t="str">
            <v xml:space="preserve">42450209 / </v>
          </cell>
          <cell r="AQ198" t="str">
            <v xml:space="preserve">Servicios para la comunidad, sociales y personales / </v>
          </cell>
          <cell r="AR198" t="str">
            <v xml:space="preserve">847 / </v>
          </cell>
          <cell r="AS198">
            <v>870</v>
          </cell>
          <cell r="AT198">
            <v>42450209</v>
          </cell>
          <cell r="AU198" t="str">
            <v>Servicios para la comunidad, sociales y personales</v>
          </cell>
          <cell r="AV198" t="str">
            <v xml:space="preserve"> </v>
          </cell>
          <cell r="AW198">
            <v>847</v>
          </cell>
          <cell r="AX198">
            <v>45400</v>
          </cell>
          <cell r="AY198">
            <v>7943790</v>
          </cell>
          <cell r="BB198" t="e">
            <v>#N/A</v>
          </cell>
          <cell r="BC198" t="str">
            <v xml:space="preserve"> </v>
          </cell>
          <cell r="CX198">
            <v>45490</v>
          </cell>
          <cell r="CY198">
            <v>7943790</v>
          </cell>
        </row>
        <row r="199">
          <cell r="A199" t="str">
            <v>0197-2024</v>
          </cell>
          <cell r="B199" t="str">
            <v>17 17. Contrato de Prestación de Servicios</v>
          </cell>
          <cell r="C199" t="str">
            <v>CC</v>
          </cell>
          <cell r="D199">
            <v>1014236267</v>
          </cell>
          <cell r="F199">
            <v>5</v>
          </cell>
          <cell r="G199">
            <v>6</v>
          </cell>
          <cell r="H199" t="str">
            <v>DIANA PAOLA RAMIREZ ANGARITA</v>
          </cell>
          <cell r="I199" t="str">
            <v>CRA 70G 69B 15</v>
          </cell>
          <cell r="J199" t="str">
            <v>diparaan@gmail.com</v>
          </cell>
          <cell r="M199" t="str">
            <v>CO1.PCCNTR.6225650</v>
          </cell>
          <cell r="N199" t="str">
            <v>CPT-211-2024</v>
          </cell>
          <cell r="O199" t="str">
            <v>https://community.secop.gov.co/Public/Tendering/OpportunityDetail/Index?noticeUID=CO1.NTC.5996897&amp;isFromPublicArea=True&amp;isModal=False</v>
          </cell>
          <cell r="P199" t="str">
            <v>PROFESIONAL</v>
          </cell>
          <cell r="Q199" t="str">
            <v>UNIVERSITARIO</v>
          </cell>
          <cell r="R199" t="str">
            <v>FEMENINO</v>
          </cell>
          <cell r="T199" t="str">
            <v>CONTRATO DE PRESTACION DE SERVICIOS</v>
          </cell>
          <cell r="U199">
            <v>45399</v>
          </cell>
          <cell r="V199">
            <v>45401</v>
          </cell>
          <cell r="W199">
            <v>45644</v>
          </cell>
          <cell r="X199" t="str">
            <v>LUIS CARLOS URRUTIA PARRA</v>
          </cell>
          <cell r="Y199" t="str">
            <v>PROFESIONAL ESPECIALIZADO GRADO 03 DE PROGRAMACIÓN</v>
          </cell>
          <cell r="Z199">
            <v>79555310</v>
          </cell>
          <cell r="AA199">
            <v>8</v>
          </cell>
          <cell r="AB199">
            <v>3</v>
          </cell>
          <cell r="AC199" t="str">
            <v>DO-293 Proveer, de manera autónoma e independiente, los servicios profesionales requeridos para realizar la producción ejecutiva del área de Programación de Capital, de cara a asegurar la ejecución de los proyectos de los canales Capital y eureka con esta área.</v>
          </cell>
          <cell r="AD199">
            <v>0</v>
          </cell>
          <cell r="AE199">
            <v>8</v>
          </cell>
          <cell r="AF199">
            <v>240</v>
          </cell>
          <cell r="AG199">
            <v>48787200</v>
          </cell>
          <cell r="AH199">
            <v>6098400</v>
          </cell>
          <cell r="AI199" t="str">
            <v>1. Realizar el seguimiento en la elaboración y oportuna entrega de los informes relacionados con la programación que soliciten a Capital la Comisión de Regulación de Comunicaciones (CRC) y el Ministerio de las Tecnologías de la Información y las Comunicaciones (MinTIC). 2. Apoyar la planeación y entrega de la información que soliciten las áreas de Control Interno, Planeación y otras, de cara a proveer insumos para las auditorías e informes internos y externos. 3. Participar en el desarrollo de la planeación estratégica y operativa del área de Programación de Canal Capital, incluida la elaboración de procesos, protocolos y manuales. 4. Apoyar el seguimiento a la ejecución de los contratos de personas jurídicas, incluidos los de adquisiciones de licencias de emisión y los de las entidades de gestión colectiva. 5. Emitir conceptos sobre ideas, proyectos y material audiovisual ofrecido por externos para licenciamiento gratuito que le sean ofrecidos a Capital. 6. Apoyar el seguimiento al proceso de cesiones gratuitas de licencias de emisión, tanto en la comunicación con los externos como en la elaboración de la documentación relacionada. 7. Apoyar la elaboración de comunicaciones dirigidas a clientes internos y externos, incluidas las PQRS, relacionadas con la dependencia de Programación de Capital. 8. Apoyar al área de Programación en la comunicación con los equipos de Mercadeo, Digital y Comunicaciones en torno a proveerles insumos relacionados con los contenidos de la parrilla. 9. Asistir a las reuniones necesarias para la correcta ejecución del contrato en virtud del principio de coordinación. 10. Realizar los informes necesarios relacionados con la prestación de servicios y cumplir con los entregables proyectados en las obligaciones cuando a ello haya lugar. 11. Realizar apoyo a la supervisión de las personas que realizan funciones relacionadas con recuperación de archivo de la memoria y gestión de información. 12. Realizar las demás actividades que resulten necesarias y esenciales para el cumplimiento del objeto contractual.</v>
          </cell>
          <cell r="AJ199" t="str">
            <v>DIRECTA</v>
          </cell>
          <cell r="AK199" t="str">
            <v xml:space="preserve">NO REQUIERE </v>
          </cell>
          <cell r="AL199" t="str">
            <v>NO</v>
          </cell>
          <cell r="AM199" t="str">
            <v>DIRECTOR OPERATIVO</v>
          </cell>
          <cell r="AN199" t="str">
            <v>CAMILO ANDRES PORRAS GALINDO</v>
          </cell>
          <cell r="AO199" t="str">
            <v xml:space="preserve">871 / </v>
          </cell>
          <cell r="AP199" t="str">
            <v xml:space="preserve">42450209 / </v>
          </cell>
          <cell r="AQ199" t="str">
            <v xml:space="preserve">Servicios para la comunidad, sociales y personales / </v>
          </cell>
          <cell r="AR199" t="str">
            <v xml:space="preserve">846 / </v>
          </cell>
          <cell r="AS199">
            <v>871</v>
          </cell>
          <cell r="AT199">
            <v>42450209</v>
          </cell>
          <cell r="AU199" t="str">
            <v>Servicios para la comunidad, sociales y personales</v>
          </cell>
          <cell r="AV199" t="str">
            <v xml:space="preserve"> </v>
          </cell>
          <cell r="AW199">
            <v>846</v>
          </cell>
          <cell r="AX199">
            <v>45400</v>
          </cell>
          <cell r="AY199">
            <v>48787200</v>
          </cell>
          <cell r="BB199" t="e">
            <v>#N/A</v>
          </cell>
          <cell r="BC199" t="str">
            <v xml:space="preserve"> </v>
          </cell>
          <cell r="CX199">
            <v>45644</v>
          </cell>
          <cell r="CY199">
            <v>48787200</v>
          </cell>
        </row>
        <row r="200">
          <cell r="A200" t="str">
            <v>0198-2024</v>
          </cell>
          <cell r="B200" t="str">
            <v>17 17. Contrato de Prestación de Servicios</v>
          </cell>
          <cell r="C200" t="str">
            <v>CC</v>
          </cell>
          <cell r="D200">
            <v>52983482</v>
          </cell>
          <cell r="F200">
            <v>3</v>
          </cell>
          <cell r="G200">
            <v>8</v>
          </cell>
          <cell r="H200" t="str">
            <v>BIBIAN MONTOYA GONZALEZ</v>
          </cell>
          <cell r="I200" t="str">
            <v>KR 7A 14513</v>
          </cell>
          <cell r="J200" t="str">
            <v>bibimg7@gmail.com</v>
          </cell>
          <cell r="M200" t="str">
            <v>CO1.PCCNTR.6230644</v>
          </cell>
          <cell r="N200" t="str">
            <v>CPT-213-2024</v>
          </cell>
          <cell r="O200" t="str">
            <v>https://community.secop.gov.co/Public/Tendering/OpportunityDetail/Index?noticeUID=CO1.NTC.6003472&amp;isFromPublicArea=True&amp;isModal=False</v>
          </cell>
          <cell r="P200" t="str">
            <v>PROFESIONAL ESPECIALIZADA</v>
          </cell>
          <cell r="Q200" t="str">
            <v>ESPECIALIZACION UNIVERSITARIA</v>
          </cell>
          <cell r="R200" t="str">
            <v>FEMENINO</v>
          </cell>
          <cell r="T200" t="str">
            <v>CONTRATO DE PRESTACION DE SERVICIOS</v>
          </cell>
          <cell r="U200">
            <v>45400</v>
          </cell>
          <cell r="V200">
            <v>45401</v>
          </cell>
          <cell r="W200">
            <v>45644</v>
          </cell>
          <cell r="X200" t="str">
            <v>LUIS CARLOS URRUTIA PARRA</v>
          </cell>
          <cell r="Y200" t="str">
            <v>PROFESIONAL ESPECIALIZADO GRADO 03 DE PROGRAMACIÓN</v>
          </cell>
          <cell r="Z200">
            <v>79555310</v>
          </cell>
          <cell r="AA200">
            <v>8</v>
          </cell>
          <cell r="AB200">
            <v>3</v>
          </cell>
          <cell r="AC200" t="str">
            <v>DO-299-300 Proveer de manera autónoma e independiente, sus servicios para realizar la inserción del sistema de acceso para población hipoacúsica -closed caption o subtitulaciónpara la programación de Canal Capital y su señal TDT, incluyendo los proyectos de la resolución 076 de 2024 del Fondo Único de Tecnologías de la Información y las Comunicaciones (FUTIC).</v>
          </cell>
          <cell r="AD200">
            <v>0</v>
          </cell>
          <cell r="AE200">
            <v>8</v>
          </cell>
          <cell r="AF200">
            <v>240</v>
          </cell>
          <cell r="AG200">
            <v>21183440</v>
          </cell>
          <cell r="AH200">
            <v>2647930</v>
          </cell>
          <cell r="AI200" t="str">
            <v>1. Realizar la implementación del sistema closed caption en la transmisión y producción de contenidos audiovisuales en cualquier plataforma tecnológica, lo que incluye televisión abierta, cerrada e internet, de acuerdo con las necesidades de Canal Capital. 2. Dar cumplimiento a la normatividad vigente que reglamenta la implementación de los sistemas de acceso en los contenidos transmitidos a través del servicio público de televisión de Canal Capital, para garantizar el acceso de las personas con discapacidad auditiva a través del sistema closed caption. 3. Operar el sistema closed caption en las modalidades directo, pregrabado o embebido para la programación de los canales eureka y Capital. 4. Validar en los documentos ASRUN (que consignan con exactitud los contenidos emitidos por un canal) y la emisión de los canales eureka y Capital que se haya incluido el método de inserción y codificación de closed caption (en vivo, transcripción, software automático o por reconocimiento de voz). 5. Entregar la relación de las inserciones de subtitulados en los formatos y soportes requeridos como insumo para el informe de cuota de pantalla que se remite trimestralmente a la Comisión de Regulación de Comunicaciones (CRC). 6. Utilizar para su actividad únicamente el software con la licencia autorizada por Canal Capital. 8. Realizar las demás actividades que resulten necesarias y esenciales para el cumplimiento del objeto contractual.</v>
          </cell>
          <cell r="AJ200" t="str">
            <v>DIRECTA</v>
          </cell>
          <cell r="AK200" t="str">
            <v xml:space="preserve">NO REQUIERE </v>
          </cell>
          <cell r="AL200" t="str">
            <v>NO</v>
          </cell>
          <cell r="AM200" t="str">
            <v>DIRECTOR OPERATIVO</v>
          </cell>
          <cell r="AN200" t="str">
            <v>LEIDY JULIETH CARRANZA SUAREZ</v>
          </cell>
          <cell r="AO200" t="str">
            <v>899 / 898</v>
          </cell>
          <cell r="AP200" t="str">
            <v>423011605560000007505 / 42450209</v>
          </cell>
          <cell r="AQ200" t="str">
            <v>7505 - Fortalecimiento de la creación y cocreación de contenidos multiplataforma en ciudadanía, cultura y educación / Servicios para la comunidad, sociales y personales</v>
          </cell>
          <cell r="AR200" t="str">
            <v>854 / 855</v>
          </cell>
          <cell r="AS200">
            <v>899</v>
          </cell>
          <cell r="AT200" t="str">
            <v>423011605560000007505</v>
          </cell>
          <cell r="AU200" t="str">
            <v>7505 - Fortalecimiento de la creación y cocreación de contenidos multiplataforma en ciudadanía, cultura y educación</v>
          </cell>
          <cell r="AV200" t="str">
            <v>7505 FUTIC</v>
          </cell>
          <cell r="AW200">
            <v>854</v>
          </cell>
          <cell r="AX200">
            <v>45401</v>
          </cell>
          <cell r="AY200">
            <v>16946752</v>
          </cell>
          <cell r="AZ200">
            <v>898</v>
          </cell>
          <cell r="BA200">
            <v>42450209</v>
          </cell>
          <cell r="BB200" t="str">
            <v>Servicios para la comunidad, sociales y personales</v>
          </cell>
          <cell r="BC200" t="str">
            <v xml:space="preserve"> </v>
          </cell>
          <cell r="BD200">
            <v>855</v>
          </cell>
          <cell r="BE200">
            <v>45401</v>
          </cell>
          <cell r="BF200">
            <v>4236688</v>
          </cell>
          <cell r="CX200">
            <v>45644</v>
          </cell>
          <cell r="CY200">
            <v>21183440</v>
          </cell>
        </row>
        <row r="201">
          <cell r="A201" t="str">
            <v>0199-2024</v>
          </cell>
          <cell r="B201" t="str">
            <v>17 17. Contrato de Prestación de Servicios</v>
          </cell>
          <cell r="C201" t="str">
            <v>NIT</v>
          </cell>
          <cell r="D201">
            <v>900577495</v>
          </cell>
          <cell r="F201">
            <v>3</v>
          </cell>
          <cell r="G201">
            <v>8</v>
          </cell>
          <cell r="H201" t="str">
            <v>SOLUCIONES EFECTIVAS TEMPORAL SAS</v>
          </cell>
          <cell r="I201" t="str">
            <v>CALLE 17 NO 13-35 MEZZANINE 1-7 EDIFICIO CALLE REAL</v>
          </cell>
          <cell r="J201" t="str">
            <v>juridica@solucionesefectivas.co</v>
          </cell>
          <cell r="K201" t="str">
            <v>GLORIA MERCEDES PATIÑO MARIN</v>
          </cell>
          <cell r="L201">
            <v>41923931</v>
          </cell>
          <cell r="M201" t="str">
            <v>CO1.PCCNTR.6224916</v>
          </cell>
          <cell r="N201" t="str">
            <v>CP-01-2024</v>
          </cell>
          <cell r="O201" t="str">
            <v>https://community.secop.gov.co/Public/Tendering/OpportunityDetail/Index?noticeUID=CO1.NTC.5817532&amp;isFromPublicArea=True&amp;isModal=False</v>
          </cell>
          <cell r="P201" t="str">
            <v>N/A</v>
          </cell>
          <cell r="Q201" t="str">
            <v>N/A</v>
          </cell>
          <cell r="R201" t="str">
            <v>PERSONA JURIDICA</v>
          </cell>
          <cell r="T201" t="str">
            <v>CONTRATO DE PRESTACION DE SERVICIOS</v>
          </cell>
          <cell r="U201">
            <v>45401</v>
          </cell>
          <cell r="V201">
            <v>45401</v>
          </cell>
          <cell r="W201">
            <v>45583</v>
          </cell>
          <cell r="X201" t="str">
            <v>SANDRA PAOLA MONTILLA MORALES</v>
          </cell>
          <cell r="Y201" t="str">
            <v xml:space="preserve">PROFESIONAL ESPECIALIZADO DE RECURSOS HUMANOS GRADO 2 </v>
          </cell>
          <cell r="Z201">
            <v>52259970</v>
          </cell>
          <cell r="AA201">
            <v>1</v>
          </cell>
          <cell r="AB201">
            <v>10</v>
          </cell>
          <cell r="AC201" t="str">
            <v>SA-112 SA-114 SA-115 Contratar una (1) empresa de servicios temporales para el suministro y administración especializada de personal en misión en el marco de los proyectos financiados por el Fondo Único de Tecnologías de la Información y las Comunicaciones (FUTIC), incluyendo el Plan de Inversión 2024 y demás necesidades de Canal Capital.</v>
          </cell>
          <cell r="AD201">
            <v>0</v>
          </cell>
          <cell r="AE201">
            <v>6</v>
          </cell>
          <cell r="AF201">
            <v>180</v>
          </cell>
          <cell r="AG201">
            <v>1838066099</v>
          </cell>
          <cell r="AH201" t="str">
            <v>N/A</v>
          </cell>
          <cell r="AI201" t="str">
            <v>1. Prestar sus servicios de provisión y suministro de personal en misión al CANAL CAPITAL en el lugar que éste designe. 2. Seleccionar el personal de acuerdo con los perfiles exigidos por CANAL CAPITAL, el cual estará vinculado laboralmente a la empresa de servicios temporales de conformidad con lo establecido por la Ley 50 de 1990, el Decreto 4369 de 2006 y demás normas que las complementen o modifiquen en materia laboral. Tratándose del proceso de contratación las pruebas a aplicar serán las psicotécnicas y entrevistas de valoración de acuerdo a solicitud de la entidad. 3. EL CONTRATISTA, será el empleador directo de los trabajadores en misión, razón por la cual deberá realizar todas las labores y asumirá todas las responsabilidades de carácter laboral dispuestas en el Decreto 4369 de 2006, en el Código Sustantivo del Trabajo, en la Ley 50 de 1990 y en las demás normas del Régimen Laboral Colombiano que resulten aplicables. 4. Hacer constar por escrito los contratos de trabajo celebrados con el personal en misión asignado para la prestación del servicio y cumplir con las obligaciones del sistema de seguridad social integral y parafiscales, de que tratan los artículos 50 y siguientes de la Ley 789 de 2002, 1° de la Ley 828 de 2003, ley 1072 de 2015, en concordancia con el Decreto 1530 de 1996 y los artículos 12 y 13 del
Decreto 4369 de 2006, respecto de los trabajadores en misión que presten sus servicios al CANAL
CAPITAL.
5. Incluir en los contratos de trabajo de los trabajadores en misión, una cláusula que disponga que todas
y cada una de las creaciones, invenciones, obras científicas, artísticas o literarias, así como los
derechos de propiedad industrial desarrolladas por los trabajadores con ocasión del contrato de
trabajo, serán propiedad exclusiva de Canal Capital. Los derechos patrimoniales de autor y conexos
quedarán en cabeza de CANAL CAPITAL a perpetuidad y sin ningún tipo de plazo o condición limitante.
6. Incluir en los contratos de trabajo una cláusula en la que el trabajador en misión, se obliga a guardar
total confidencialidad sobre bases de datos, documentos, proyectos, guiones y en general cualquier
información que resultare vital para las actividades de Capital, el incumplimiento de esta cláusula
constituye una falta grave y una causal de terminación del contrato de trabajo por justa causa. El
contratista deberá velar por el cumplimiento de esta obligación por parte de sus trabajadores.
7. Entregar a cada trabajador en misión, dentro de los diez (10) días hábiles siguientes a la suscripción
del contrato, copia del mismo y constancia de afiliaciones a salud, pensiones, caja de compensación
familiar, fondo de pensiones y aseguradora de riesgos profesionales y demás que determinen las
normas laborales vigentes.
8. Realizar todos los exámenes ocupacionales como de ingreso, periódicos, de egreso y técnicos a que
haya lugar durante toda la ejecución del contrato, de acuerdo al cargo y perfil que se requiera. El
contratista deberá correr con todos los gastos que se generen frente a éstos, durante los diferentes
procesos que se adelanten. Ello de conformidad con lo prescrito en el Artículo 2.2.4.2.4.5. del Decreto
1072 de 2015, indica que “(...) Los exámenes médicos ocupacionales periódicos, de ingreso y de
egreso de los trabajadores en misión, deberán ser efectuados por la Empresa de Servicios Temporales.
(Decreto 1530 de 1996, art. 14)”. Como la principal razón para la práctica de estos exámenes es la
necesidad de conocer el estado físico y de salud del trabajador contratado, y así determinar si es
compatible con el oficio o actividad que va a desarrollar, el empleador tiene la obligación de comunicar
al médico ocupacional el perfil del cargo que ocupará el evaluado, pues con base a ese perfil el médico
determina o certifica la aptitud o no del aspirante. Si el trabajador tiene una enfermedad o lesión que
no le impide desempeñarse en el perfil indicado, el médico no puede negarse a certificar su aptitud
porque podría catalogarse como una actuación discriminatoria. En esa medida, la empresa temporal
debe velar por la correcta realización y aplicación de los exámenes exigidos, evitando que se expidan
recomendaciones de no contratación injustificadas o por una enfermedad o lesión que no le impida
desempeñarse en el perfil indicado.
9. Reconocer y pagar a cada trabajador en misión la asignación salarial establecida en la orden de
contratación remitida por CAPITAL, así como las prestaciones sociales correspondientes; todo ello
conforme lo establece el Código Sustantivo del Trabajo y demás normas aplicables y concordantes.
Los pagos a los trabajadores en misión por parte del CONTRATISTA deberán realizarse mensualmente
el día veinte (20) de cada mes o el día hábil inmediatamente anterior a éste si coincide con día en fin
de semana o festivo. El contratista enviará a Canal Capital una copia de la nómina pagada de acuerdo
a lo establecido anteriormente. No obstante, lo anterior, CANAL CAPITAL se reserva la posibilidad de
establecer pagos diarios o quincenales para los trabajadores en misión cuyas características especiales
lo ameriten 10. Mensualmente se deberán presentar los expedientes laborales de cada colaborador en el que se
consigne la información concerniente a los documentos soportes que se deben generar y entregar
antes, durante y después de la vinculación laboral de acuerdo a las disposiciones de orden y ubicación
definidas por el supervisor del contrato. Los expedientes deberán contar con la hoja de vida, soportes
de estudios, soportes laborales, antecedentes, certificados EPS y AFP, afiliaciones, contrato y otrosíes,
examen médico ocupacional, notificación de contrato firmado y sus respectivos anexos, desprendibles
de nóminas mensuales por trabajador, carta de terminación y/o renuncia, certificado laboral final y
demás documentos que se consideren necesarios.
11. Mensualmente, la empresa temporal deberá enviar a la empresa usuaria CANAL CAPITAL una planilla
de Excel (prenómina) en la que se relacionen los trabajadores en misión vinculados a la fecha en el
cual se incluya el reporte de las novedades de la nómina, como, por ejemplo horas extras, recargos
incapacidades, licencias remuneradas y no remuneradas, comisiones, retiros, bonificaciones, entre
otras. Las fechas de envío de las planillas debe hacerse como mínimo con cinco (5) días de
anticipación al pago de la nómina. Este envío debe ser electrónico. En todo caso, cualquier novedad
o anomalía presentada durante la ejecución del contrato debe ser reportada de inmediato al
Supervisor designado por CANAL CAPITAL.
12. Cuando para la ejecución del contrato, se requieran labores o desplazamientos a 2.0 metros o más
sobre el nivel inferior, el contratista deberá cumplir con lo señalado en la Resolución 4272 de 2021
del Ministerio del Trabajo. Así las cosas, el contratista deberá garantizar, a propio costo, que los
trabajadores en misión que desarrollen trabajos en alturas tengan vigentes las certificaciones
requeridas para el desempeño del rol, gestionar los exámenes periódicos a los funcionarios que los
requieren y asumir el costo de dichas certificaciones. Ello de conformidad con lo previsto en los
artículos 4°, 9º y demás concordantes previstos en la citada Resolución 4272 de 2021.
13. Suministrar informes respecto de las condiciones de salud de los trabajadores en misión, que hayan
surgido del análisis de exámenes médicos ocupacionales. Así mismo, y de conformidad con lo previsto
en el artículo 2.2.4.2.4.5 del capítulo 2° del Decreto 1072 de 2015, el costo de los exámenes médicos
requeridos (ficha médica ocupacional, osteomuscular, audiometría y visiometría) será asumido por la
empresa temporal como empleadora de conformidad con el profesiograma del CANAL CAPITAL el cual
hace parte del proceso de contratación.y
14. Entregar al supervisor del contrato designado por Canal Capital, un informe mensual de ejecución
contractual y un informe en formato digital que dé cuenta de la ejecución del contrato y compile los
indicadores de personal activo por mes, ingresos por mes, retiros por mes, motivos de retiro,
procesos de selección, procesos de contratación, tasa de accidentes laborales, ausentismo, casos de
estabilidad laboral reforzada, horas extras procesadas, procesos disciplinarios, actividades de
bienestar y formación y días empleados para proveer los perfiles solicitados. Así mismo, deberá
entregar y mantener actualizados los reportes de información del personal en misión de acuerdo a los
formatos establecidos por parte de CANAL CAPITAL referentes al perfil sociodemográfico, estado de
vacunación y demás necesidades que pudieran surgir durante la ejecución del contrato.
15. Mantener durante la ejecución del contrato el Equipo Mínimo descrito en el acápite de capacidad
técnica, que será el encargado de atender directamente las necesidades de los trabajadores en misión,
en calidad de verdadero empleador de los mismos. Ello teniendo en cuenta que si bien las empresas
de servicios temporales delegan el elemento subordinación en la empresa usuaria, únicamente en
cabeza de la Empresa de Servicios Temporales se encuentra la potestad disciplinaria, por tanto es la dicha empresa, a través del equipo que designe, quien debe estar pendiente de cualquier
requerimiento que tenga el trabajador en misión como incapacidades, permisos, licencias de
maternidad, dotaciones, certificaciones laborales y todos los asuntos que se desprenden de su vínculo
entre empleador y trabajador en misión.
16. Designar un supervisor y/o un coordinador o ejecutivo con formación de pregrado en áreas
administrativas y afines al objeto contractual, y con conocimientos de servicio al cliente, quien deberá
asistir a las instalaciones del Canal según la frecuencia pactada entre el Canal y EL CONTRATISTA,
asegurando su presencia en el Canal por lo menos dos (2) veces por semana (4 horas por visita), con
el objetivo de mantener permanente contacto y atender los requerimientos o inquietudes presentados
por los trabajadores en misión. Este profesional actuará como interlocutor válido entre CAPITAL y la
Empresa de Servicios Temporales. EL CONTRATISTA deberá suministrar a su supervisor o coordinador
y a sus demás profesionales, los equipos de comunicación, cómputo e impresión necesarios para la
realización de sus actividades, los cuales estarán bajo la responsabilidad única y exclusiva del
CONTRATISTA.
17. Presentar a CAPITAL el programa de bienestar laboral (servicios de bienestar ofrecidos por la Caja de
Compensación Familiar). Para ello, podrá la empresa temporal coordinar con las Cajas de
Compensación Familiar y Administradoras de Riesgos Laborales, la promoción y ejecución de
actividades y programas en beneficio de los trabajadores en misión.
18. Entregar a CAPITAL, cuando se le solicite, los soportes relacionados con la facturación, los pagos de
nómina y de seguridad social o los que se consideren pertinentes frente a la información del personal
y la ejecución del contrato.
19. Suministrar toda la información que sea requerida por las autoridades administrativas, judiciales y
entes de control, tendientes a esclarecer hechos en los que pudiera estar involucrado o haber
participado un trabajador en misión.
20. Mantener indemne a CAPITAL por cualquier perjuicio causado por los Trabajadores en Misión que
contrate EL CONTRATISTA. En esa medida responderá a CAPITAL por los daños y pérdidas que se
ocasionen por culpa o negligencia demostrada de su personal, una vez se surta el procedimiento para
determinar la responsabilidad del trabajador. CAPITAL requerirá al CONTRATISTA para resarcir los
daños causados o efectuar la reposición en caso de pérdida, según sea el caso.
21. Responder por los actos derivados de la acción u omisión de los Trabajadores en Misión en ejecución
de las labores que le sean encomendadas; incluso, también deberá responder por aquellos hechos
cometidos por los trabajadores en misión en contravía de la ley y perjudicando a CAPITAL.
22. Garantizar que al retiro del servicio de los trabajadores en misión o a la finalización del contrato, se
haga la devolución en forma inmediata de los bienes, archivos físicos y magnéticos, documentos,
bases de datos y backups que guarden relación con la prestación del servicio o que sean de propiedad
de CAPITAL, para lo cual deberán validar previo a la liquidación del contrato el sistema de paz y salvo
definido por la entidad para tal fin.
23. Suministrar los informes de prefactura en los términos requeridos por CAPITAL, teniendo en cuenta
las diferentes fuentes de financiación que se incorporan en el pago de la nómina y el detalle de centro
de costos que se discriminará por parte de CAPITAL en cada uno de los requerimientos del personal.
24. Una vez finalice la ejecución del contrato, hacer entrega de la propiedad de los expedientes laborales
virtuales referenciados en la obligación número 10, la cual será sujeto de verificación para la
radicación, aprobación y pago de la última factura. 25. Constituir y tener vigente la póliza de garantía exigida conforme lo dispuesto en los artículos 2.2.6.5.11
y 2.2.6.5.17 del Decreto 1072 de 2015.
26. No incluir cláusulas de exclusividad en los contratos de trabajo que celebre con el personal en misión.
27. No exigir a los trabajadores en misión la apertura de una cuenta bancaria adicional a la que
habitualmente usan, ni muchos menos obligarlos a hacerlo ante determinada entidad financiera.
28. Retirar del servicio al trabajador o trabajadores cuya remoción sea solicitado por CAPITAL mediante
comunicación escrita y debidamente motivada, de la terminación de la obra o labor particular de cada
uno de ellos en la ejecución del contrato, dando estricto cumplimiento a las disposiciones
jurisprudenciales y legales para cada caso, entre otros, el artículo 26 de la Ley 361 de 1997, artículo
240 del código sustantivo del Trabajo y demás normas pertinentes, de modo que el retiro únicamente
se hará efectivo al término del procedimiento en mención. Los reemplazos de personal deben surtirse
dentro de un plazo máximo de 48 horas. En los casos de estabilidad laboral reforzada que existan o
lleguen a presentarse, la empresa temporal actuará conforme a lo estipulado en la ley, así como
también lo hará CAPITAL como empresa contratante y usuaria. En el evento que la EST finalice los
contratos laborales de los trabajadores en misión, sin ajustarse a los procedimientos establecidos por
el artículo 240 del C.S.T y el artículo 26 de la ley 361 de 1997, como cualquier otro evento en el que
por ley exista por fuero laboral reforzado, el contratista mantendrá indemne a CAPITAL y dará
cumplimiento a cualquier requerimiento u orden de carácter judicial.
29. Asumir los costos de dotación y elementos de protección personal tipo impermeables, botas de
seguridad y guantes para los trabajadores en misión que por su cargo así los requieran.
30. Contar con una página web interactiva que permita a los trabajadores en misión consultar los
siguientes datos en línea a) Certificación Laboral; b) Comprobantes de pago y c) Certificado de
ingresos y retenciones. Para ello deberá aportar certificación suscrita por el representante legal del
proponente en la que conste que cuenta con la página web.
31. Modificar las jornadas de trabajo previstas en su reglamento interno de trabajo, si fuere necesario,
de acuerdo con las necesidades del servicio de Canal Capital y las previsiones legales sin que se
exceda la jornada máxima legal.
32. Realizar las liquidaciones de contratos suscritos con los trabajadores en misión y pagar la totalidad de
los emolumentos que se generen con ocasión de las mismas, una vez concluido su plazo de ejecución,
máximo dentro de los quince (15) días calendario, siguientes a la fecha de terminación del contrato,
previa verificación de paz y salvo correspondiente por parte de los trabajadores.</v>
          </cell>
          <cell r="AJ201" t="str">
            <v>CONVOCATORIA PUBLICA</v>
          </cell>
          <cell r="AK201" t="str">
            <v xml:space="preserve">NO REQUIERE </v>
          </cell>
          <cell r="AL201" t="str">
            <v>NO</v>
          </cell>
          <cell r="AM201" t="str">
            <v>SECRETARIA GENERAL</v>
          </cell>
          <cell r="AN201" t="str">
            <v>NATHALY ACOSTA DIAZ</v>
          </cell>
          <cell r="AO201" t="str">
            <v>746 / 745</v>
          </cell>
          <cell r="AP201" t="str">
            <v>423011605560000007505 / 42450209</v>
          </cell>
          <cell r="AQ201" t="str">
            <v>7505 - Fortalecimiento de la creación y cocreación de contenidos multiplataforma en ciudadanía, cultura y educación / Servicios para la comunidad, sociales y personales</v>
          </cell>
          <cell r="AR201" t="str">
            <v>858 / 857</v>
          </cell>
          <cell r="AS201">
            <v>746</v>
          </cell>
          <cell r="AT201" t="str">
            <v>423011605560000007505</v>
          </cell>
          <cell r="AU201" t="str">
            <v>7505 - Fortalecimiento de la creación y cocreación de contenidos multiplataforma en ciudadanía, cultura y educación</v>
          </cell>
          <cell r="AV201" t="str">
            <v>7505 FUTIC</v>
          </cell>
          <cell r="AW201">
            <v>858</v>
          </cell>
          <cell r="AX201">
            <v>45401</v>
          </cell>
          <cell r="AY201">
            <v>1004321911</v>
          </cell>
          <cell r="AZ201">
            <v>745</v>
          </cell>
          <cell r="BA201">
            <v>42450209</v>
          </cell>
          <cell r="BB201" t="str">
            <v>Servicios para la comunidad, sociales y personales</v>
          </cell>
          <cell r="BC201" t="str">
            <v xml:space="preserve"> </v>
          </cell>
          <cell r="BD201">
            <v>857</v>
          </cell>
          <cell r="BE201">
            <v>45401</v>
          </cell>
          <cell r="BF201">
            <v>798104188</v>
          </cell>
          <cell r="BG201">
            <v>753</v>
          </cell>
          <cell r="BH201">
            <v>42120202008</v>
          </cell>
          <cell r="BI201" t="str">
            <v>Servicios prestados a las empresas y servicios de producción</v>
          </cell>
          <cell r="BJ201" t="str">
            <v xml:space="preserve"> </v>
          </cell>
          <cell r="BK201">
            <v>856</v>
          </cell>
          <cell r="BL201">
            <v>45401</v>
          </cell>
          <cell r="BM201">
            <v>35640000</v>
          </cell>
          <cell r="CI201" t="str">
            <v>ADICION 1 Y PRORROGA 1</v>
          </cell>
          <cell r="CJ201">
            <v>45583</v>
          </cell>
          <cell r="CK201">
            <v>0</v>
          </cell>
          <cell r="CL201">
            <v>0</v>
          </cell>
          <cell r="CM201">
            <v>754712010</v>
          </cell>
          <cell r="CN201" t="str">
            <v>ADICION 2 Y PRORROGA 2</v>
          </cell>
          <cell r="CO201">
            <v>45645</v>
          </cell>
          <cell r="CP201">
            <v>14</v>
          </cell>
          <cell r="CQ201">
            <v>0</v>
          </cell>
          <cell r="CR201">
            <v>164000000</v>
          </cell>
          <cell r="CS201" t="str">
            <v>ADICION 3</v>
          </cell>
          <cell r="CU201">
            <v>14</v>
          </cell>
          <cell r="CV201">
            <v>0</v>
          </cell>
          <cell r="CW201">
            <v>87000000</v>
          </cell>
          <cell r="CX201">
            <v>45702</v>
          </cell>
          <cell r="CY201">
            <v>2756778109</v>
          </cell>
        </row>
        <row r="202">
          <cell r="A202" t="str">
            <v>0200-2024</v>
          </cell>
          <cell r="B202" t="str">
            <v>17 17. Contrato de Prestación de Servicios</v>
          </cell>
          <cell r="C202" t="str">
            <v>CC</v>
          </cell>
          <cell r="D202">
            <v>30204678</v>
          </cell>
          <cell r="F202">
            <v>9</v>
          </cell>
          <cell r="G202">
            <v>2</v>
          </cell>
          <cell r="H202" t="str">
            <v>YANET ARDILA QUIROGA</v>
          </cell>
          <cell r="I202" t="str">
            <v>CL 2 91 11</v>
          </cell>
          <cell r="J202" t="str">
            <v>yanarqui@gmail.com</v>
          </cell>
          <cell r="M202" t="str">
            <v>CO1.PCCNTR.6233810</v>
          </cell>
          <cell r="N202" t="str">
            <v>CPT-214-2024</v>
          </cell>
          <cell r="O202" t="str">
            <v>https://community.secop.gov.co/Public/Tendering/OpportunityDetail/Index?noticeUID=CO1.NTC.6006911&amp;isFromPublicArea=True&amp;isModal=False</v>
          </cell>
          <cell r="P202" t="str">
            <v>APOYO A LA GESTIÓN PROFESIONAL</v>
          </cell>
          <cell r="Q202" t="str">
            <v>EDUCACIÓN MEDIA (HASTA GRADO ONCE APROBADO)</v>
          </cell>
          <cell r="R202" t="str">
            <v>FEMENINO</v>
          </cell>
          <cell r="T202" t="str">
            <v>CONTRATO DE PRESTACION DE SERVICIOS</v>
          </cell>
          <cell r="U202">
            <v>45401</v>
          </cell>
          <cell r="V202">
            <v>45404</v>
          </cell>
          <cell r="W202">
            <v>45556</v>
          </cell>
          <cell r="X202" t="str">
            <v>LUIS CARLOS URRUTIA PARRA</v>
          </cell>
          <cell r="Y202" t="str">
            <v>PROFESIONAL ESPECIALIZADO GRADO 03 DE PROGRAMACIÓN</v>
          </cell>
          <cell r="Z202">
            <v>79555310</v>
          </cell>
          <cell r="AA202">
            <v>8</v>
          </cell>
          <cell r="AB202">
            <v>3</v>
          </cell>
          <cell r="AC202" t="str">
            <v>DO-303-306 Proveer, de manera autónoma e independiente, sus servicios para realizar transcripción y demás acciones necesarias para la implementación del sistema de acceso para población hipoacúsica -closed caption o subtitulación- para la programación de Canal Capital y su señal TDT, incluyendo los proyectos de la resolución 076 de 2024 del Fondo Único de Tecnologías de la Información y las Comunicaciones (FUTIC).</v>
          </cell>
          <cell r="AD202">
            <v>0</v>
          </cell>
          <cell r="AE202">
            <v>5</v>
          </cell>
          <cell r="AF202">
            <v>150</v>
          </cell>
          <cell r="AG202">
            <v>13239650</v>
          </cell>
          <cell r="AH202">
            <v>2647930</v>
          </cell>
          <cell r="AI202" t="str">
            <v>1. Implementar el sistema closed caption en las producciones y transmisiones de contenidos audiovisuales para la pantalla de televisión abierta, cerrada e internet o cualquier otra plataforma tecnológica, de acuerdo con los que defina Canal Capital. 2. Realizar la implementación requerida en las modalidades definidas por el área Técnica de Capital directo, pregrabado o embebido, para los contenidos de los canales eureka y Capital. 3. Diligenciar la relación diaria de closed caption que conforma el listado mensual de los contenidos a los que se les realiza este sistema de inclusión en los formatos y soportes definidos por Canal Capital, información que permite generar el informe de cuota de pantalla, que se se envía a la Comisión de Regulación de Comunicaciones (CRC). 4. Revisar diariamente en el ASRUN (que consigna con exactitud los contenidos emitidos en los canales) y en la emisión diaria de eureka y Capital que se haya incluido el closed caption realizado por el equipo (en vivo, transcripción o reconocimiento de voz). 5. Apoyar al área de Programación en el cumplimiento de la normatividad vigente relacionada con la implementación de los sistemas de acceso en los contenidos en los canales eureka y Capital, que garantizan el acceso de las personas con discapacidad auditiva a través del closed caption. 6. Utilizar para sus actividades únicamente el software con la licencia autorizada por Capital. 7. Realizar las demás actividades que resulten necesarias y esenciales para el cumplimiento del objeto contractual. SÉPTIMA. -OBLI</v>
          </cell>
          <cell r="AJ202" t="str">
            <v>DIRECTA</v>
          </cell>
          <cell r="AK202" t="str">
            <v xml:space="preserve">NO REQUIERE </v>
          </cell>
          <cell r="AL202" t="str">
            <v>NO</v>
          </cell>
          <cell r="AM202" t="str">
            <v>DIRECTOR OPERATIVO</v>
          </cell>
          <cell r="AN202" t="str">
            <v>CAMILO ANDRES PORRAS GALINDO</v>
          </cell>
          <cell r="AO202" t="str">
            <v>900 / 903</v>
          </cell>
          <cell r="AP202" t="str">
            <v>423011605560000007505 / 42450209</v>
          </cell>
          <cell r="AQ202" t="str">
            <v>7505 - Fortalecimiento de la creación y cocreación de contenidos multiplataforma en ciudadanía, cultura y educación / Servicios para la comunidad, sociales y personales</v>
          </cell>
          <cell r="AR202" t="str">
            <v>863 / 861</v>
          </cell>
          <cell r="AS202">
            <v>900</v>
          </cell>
          <cell r="AT202" t="str">
            <v>423011605560000007505</v>
          </cell>
          <cell r="AU202" t="str">
            <v>7505 - Fortalecimiento de la creación y cocreación de contenidos multiplataforma en ciudadanía, cultura y educación</v>
          </cell>
          <cell r="AV202" t="str">
            <v>7505 FUTIC</v>
          </cell>
          <cell r="AW202">
            <v>863</v>
          </cell>
          <cell r="AX202">
            <v>45401</v>
          </cell>
          <cell r="AY202">
            <v>10591720</v>
          </cell>
          <cell r="AZ202">
            <v>903</v>
          </cell>
          <cell r="BA202">
            <v>42450209</v>
          </cell>
          <cell r="BB202" t="str">
            <v>Servicios para la comunidad, sociales y personales</v>
          </cell>
          <cell r="BC202" t="str">
            <v xml:space="preserve"> </v>
          </cell>
          <cell r="BD202">
            <v>861</v>
          </cell>
          <cell r="BE202">
            <v>45401</v>
          </cell>
          <cell r="BF202">
            <v>2647930</v>
          </cell>
          <cell r="CX202">
            <v>45556</v>
          </cell>
          <cell r="CY202">
            <v>13239650</v>
          </cell>
        </row>
        <row r="203">
          <cell r="A203" t="str">
            <v>0201-2024</v>
          </cell>
          <cell r="B203" t="str">
            <v>17 17. Contrato de Prestación de Servicios</v>
          </cell>
          <cell r="C203" t="str">
            <v>CC</v>
          </cell>
          <cell r="D203">
            <v>1018408738</v>
          </cell>
          <cell r="F203">
            <v>6</v>
          </cell>
          <cell r="G203">
            <v>5</v>
          </cell>
          <cell r="H203" t="str">
            <v>JENNY ALEJANDRA DIAZ VELANDIA</v>
          </cell>
          <cell r="I203" t="str">
            <v>CL 59A BIS SUR 23D 10</v>
          </cell>
          <cell r="J203" t="str">
            <v>jenny.diaz@canalcapital.gov.co</v>
          </cell>
          <cell r="M203" t="str">
            <v>CO1.PCCNTR.6234656</v>
          </cell>
          <cell r="N203" t="str">
            <v>CPT-219-2024</v>
          </cell>
          <cell r="O203" t="str">
            <v>https://community.secop.gov.co/Public/Tendering/OpportunityDetail/Index?noticeUID=CO1.NTC.6008140&amp;isFromPublicArea=True&amp;isModal=False</v>
          </cell>
          <cell r="P203" t="str">
            <v>PROFESIONAL</v>
          </cell>
          <cell r="Q203" t="str">
            <v>UNIVERSITARIO</v>
          </cell>
          <cell r="R203" t="str">
            <v>FEMENINO</v>
          </cell>
          <cell r="T203" t="str">
            <v>CONTRATO DE PRESTACION DE SERVICIOS</v>
          </cell>
          <cell r="U203">
            <v>45401</v>
          </cell>
          <cell r="V203">
            <v>45401</v>
          </cell>
          <cell r="W203">
            <v>45491</v>
          </cell>
          <cell r="X203" t="str">
            <v>SANDRA PAOLA MONTILLA MORALES</v>
          </cell>
          <cell r="Y203" t="str">
            <v xml:space="preserve">PROFESIONAL ESPECIALIZADO DE RECURSOS HUMANOS GRADO 2 </v>
          </cell>
          <cell r="Z203">
            <v>52259970</v>
          </cell>
          <cell r="AA203">
            <v>1</v>
          </cell>
          <cell r="AB203">
            <v>10</v>
          </cell>
          <cell r="AC203" t="str">
            <v>SA-181 Proveer, de manera autónoma e independiente, sus servicios profesionales para el apoyo a la supervisión de los contratos con empresas de servicios temporales para el suministro y administración especializada de personal para Canal Capital.</v>
          </cell>
          <cell r="AD203">
            <v>0</v>
          </cell>
          <cell r="AE203">
            <v>3</v>
          </cell>
          <cell r="AF203">
            <v>90</v>
          </cell>
          <cell r="AG203">
            <v>17325000</v>
          </cell>
          <cell r="AH203">
            <v>5775000</v>
          </cell>
          <cell r="AI203" t="str">
            <v>1. Apoyar la correcta ejecución de los contratos con empresas de servicios temporales, para el suministro y administración especializada de personal para Canal Capital, así como el cumplimiento de las obligaciones establecidas en los contratos que suscriba canal capital para tal fin. 2. Revisar que la selección de personal realizada por las empresas de servicios temporales corresponda con el perfil del cargo requerido por el área solicitante al interior de Canal Capital. 3. Verificar que los contratos celebrados entre las empresas de servicios temporales y el personal contratado para Canal Capital tenga el clausulado establecido dentro de los estudios previos definidos para la selección de la empresa de servicios temporales. 4. Validar el cumplimiento de entrega de documentación por parte de los trabajadores a las empresas de servicios temporales. (soportes académicos- laborales y todos aquellos requeridos para el cumplimiento de requisitos establecidos por la empresa contratante). 5. Validar el cumplimiento de entrega de documentación por parte de las empresas de servicios temporales a los trabajadores contratados para canal capital como contrato laboral, certificados de afiliación a eps, pensiones y cesantías, caja de compensacion familiar, ARL, comprobantes de pago y demás a los que tenga derecho el trabajador. 6. Verificar el cumplimiento en la realización de los exámenes médicos ocupacionales de ingreso, periódicos y de retiro de acuerdo al profesiograma de Canal Capital. 7. Verificar que los pagos y deducciones realizadas por las empresas de servicios temporales al personal contratado por Canal Capital correspondan a los valores establecidos en los contratos. 8. Consolidar el reporte de novedades de nómina como, por ejemplo horas extras, incapacidades, licencias remuneradas y no remuneradas, comisiones, retiros, bonificaciones, entre otras, en coordinación con los líderes designados por Canal Capital para tal fin y enviarlos a la empresa de servicios temporales dentro de los tiempos establecidos. 9. Consolidar las órdenes de servicio de personal, tramitarlas ante las empresas de servicios temporales y realizar el seguimiento desde el envío de la solicitud hasta el pago de la liquidación de los trabajadores. 10. Elaborar informes que den cuenta de la ejecución del presupuesto asignado y compile los
indicadores de personal activo por mes, ingresos por mes, retiros por mes, motivos de retiro,
procesos de selección, procesos de contratación, tasa de accidentes laborales, ausentismo, casos
de estabilidad laboral reforzada, horas extras procesadas, procesos disciplinarios, actividades de
bienestar y formación y días empleados para proveer los perfiles solicitados.
11. Atender los requerimientos, instrucciones y/o recomendaciones dadas por la Supervisión del
contrato.
12. Realizar las demás actividades que resulten necesarias y esenciales para el cumplimiento del
objeto contractual.</v>
          </cell>
          <cell r="AJ203" t="str">
            <v>DIRECTA</v>
          </cell>
          <cell r="AK203" t="str">
            <v xml:space="preserve">NO REQUIERE </v>
          </cell>
          <cell r="AL203" t="str">
            <v>NO</v>
          </cell>
          <cell r="AM203" t="str">
            <v>SECRETARIA GENERAL</v>
          </cell>
          <cell r="AN203" t="str">
            <v>NATHALY ACOSTA DIAZ</v>
          </cell>
          <cell r="AO203" t="str">
            <v xml:space="preserve">914 / </v>
          </cell>
          <cell r="AP203" t="str">
            <v xml:space="preserve">42450208 / </v>
          </cell>
          <cell r="AQ203" t="str">
            <v xml:space="preserve">Servicios prestados a las empresas
y servicios de producción / </v>
          </cell>
          <cell r="AR203" t="str">
            <v xml:space="preserve">864 / </v>
          </cell>
          <cell r="AS203">
            <v>914</v>
          </cell>
          <cell r="AT203">
            <v>42450208</v>
          </cell>
          <cell r="AU203" t="str">
            <v>Servicios prestados a las empresas
y servicios de producción</v>
          </cell>
          <cell r="AV203" t="str">
            <v xml:space="preserve"> </v>
          </cell>
          <cell r="AW203">
            <v>864</v>
          </cell>
          <cell r="AX203">
            <v>45401</v>
          </cell>
          <cell r="AY203">
            <v>17325000</v>
          </cell>
          <cell r="BB203" t="e">
            <v>#N/A</v>
          </cell>
          <cell r="BC203" t="str">
            <v xml:space="preserve"> </v>
          </cell>
          <cell r="CX203">
            <v>45491</v>
          </cell>
          <cell r="CY203">
            <v>17325000</v>
          </cell>
        </row>
        <row r="204">
          <cell r="A204" t="str">
            <v>0202-2024</v>
          </cell>
          <cell r="B204" t="str">
            <v>17 17. Contrato de Prestación de Servicios</v>
          </cell>
          <cell r="C204" t="str">
            <v>CC</v>
          </cell>
          <cell r="D204">
            <v>1020761216</v>
          </cell>
          <cell r="F204">
            <v>2</v>
          </cell>
          <cell r="G204">
            <v>9</v>
          </cell>
          <cell r="H204" t="str">
            <v>MONICA ROCIO LARGO MORALES</v>
          </cell>
          <cell r="I204" t="str">
            <v>KR 8 186 18 AP 108</v>
          </cell>
          <cell r="J204" t="str">
            <v>monyklm20@gmail.com</v>
          </cell>
          <cell r="M204" t="str">
            <v>CO1.PCCNTR.6233735</v>
          </cell>
          <cell r="N204" t="str">
            <v>CPT-216-2024</v>
          </cell>
          <cell r="O204" t="str">
            <v>https://community.secop.gov.co/Public/Tendering/OpportunityDetail/Index?noticeUID=CO1.NTC.6006960&amp;isFromPublicArea=True&amp;isModal=False</v>
          </cell>
          <cell r="P204" t="str">
            <v>APOYO A LA GESTIÓN PROFESIONAL</v>
          </cell>
          <cell r="Q204" t="str">
            <v>TECNOLOGICA</v>
          </cell>
          <cell r="R204" t="str">
            <v>FEMENINO</v>
          </cell>
          <cell r="T204" t="str">
            <v>CONTRATO DE PRESTACION DE SERVICIOS</v>
          </cell>
          <cell r="U204">
            <v>45401</v>
          </cell>
          <cell r="V204">
            <v>45401</v>
          </cell>
          <cell r="W204">
            <v>45461</v>
          </cell>
          <cell r="X204" t="str">
            <v>LUIS CARLOS URRUTIA PARRA</v>
          </cell>
          <cell r="Y204" t="str">
            <v>PROFESIONAL ESPECIALIZADO GRADO 03 DE PROGRAMACIÓN</v>
          </cell>
          <cell r="Z204">
            <v>79555310</v>
          </cell>
          <cell r="AA204">
            <v>8</v>
          </cell>
          <cell r="AB204">
            <v>3</v>
          </cell>
          <cell r="AC204" t="str">
            <v>DO-304-305 Proveer, de manera autónoma e independiente, sus servicios para activar la plataforma destinada para la inclusión del sistema de acceso closed caption o subtitulación, para la programación los canales Capital y eureka, incluyendo los proyectos de la resolución 076 de 2024 del Fondo Único de Tecnologías de la Información y las Comunicaciones (FUTIC).</v>
          </cell>
          <cell r="AD204">
            <v>0</v>
          </cell>
          <cell r="AE204">
            <v>2</v>
          </cell>
          <cell r="AF204">
            <v>60</v>
          </cell>
          <cell r="AG204">
            <v>5295860</v>
          </cell>
          <cell r="AH204">
            <v>2647930</v>
          </cell>
          <cell r="AI204" t="str">
            <v>1. Operar el sistema closed caption para los contenidos de los canales eureka y Capital que lo requieran, en las modalidades establecidas por Capital directo, pregrabado o embebido. 2. Operar el sistema de inclusión closed caption o subtitulaje para los contenidos audiovisuales de los canales eureka y Capital producidos, adquiridos, licenciados o de transmisión en directo, para las plataformas tecnológicas de emisión de Canal Capital (televisión abierta, cerrada e internet). 3. Verificar que la emisión diaria de los canales eureka y Capital y en los reportes del ASRUN (que consigna información exacta de los contenidos emitidos de un canal) haya incluido el sistema de inclusión closed caption en la modalidad definida para ello en vivo, transcripción y reconocimiento de voz. 4. Consignar en el formato destinado para tal fin la relación diaria de closed caption o subtitulaje realizados, de cara a que el área de Programación elabore y envíe el informe de cuota de pantalla a la Comisión de Regulación de Comunicaciones (CRC). 5. Utilizar para sus actividades únicamente el software con la licencia autorizada por Capital. 6. Apoyar que el área de Programación cumpla con la normatividad vigente que reglamenta la implementación del sistema closed caption en los dos canales de la entidad, con los que se ofrece acceso a los contenidos a las personas sordas e hipoacúsicas. 7. Realizar las demás actividades que resulten necesarias y esenciales para el cumplimiento del objeto contractual</v>
          </cell>
          <cell r="AJ204" t="str">
            <v>DIRECTA</v>
          </cell>
          <cell r="AK204" t="str">
            <v xml:space="preserve">NO REQUIERE </v>
          </cell>
          <cell r="AL204" t="str">
            <v>NO</v>
          </cell>
          <cell r="AM204" t="str">
            <v>DIRECTOR OPERATIVO</v>
          </cell>
          <cell r="AN204" t="str">
            <v>LEIDY JULIETH CARRANZA SUAREZ</v>
          </cell>
          <cell r="AO204" t="str">
            <v>901 / 902</v>
          </cell>
          <cell r="AP204" t="str">
            <v>423011605560000007505 / 42450209</v>
          </cell>
          <cell r="AQ204" t="str">
            <v>7505 - Fortalecimiento de la creación y cocreación de contenidos multiplataforma en ciudadanía, cultura y educación / Servicios para la comunidad, sociales y personales</v>
          </cell>
          <cell r="AR204" t="str">
            <v>859 / 860</v>
          </cell>
          <cell r="AS204">
            <v>901</v>
          </cell>
          <cell r="AT204" t="str">
            <v>423011605560000007505</v>
          </cell>
          <cell r="AU204" t="str">
            <v>7505 - Fortalecimiento de la creación y cocreación de contenidos multiplataforma en ciudadanía, cultura y educación</v>
          </cell>
          <cell r="AV204" t="str">
            <v>7505 FUTIC</v>
          </cell>
          <cell r="AW204">
            <v>859</v>
          </cell>
          <cell r="AX204">
            <v>45401</v>
          </cell>
          <cell r="AY204">
            <v>4236688</v>
          </cell>
          <cell r="AZ204">
            <v>902</v>
          </cell>
          <cell r="BA204">
            <v>42450209</v>
          </cell>
          <cell r="BB204" t="str">
            <v>Servicios para la comunidad, sociales y personales</v>
          </cell>
          <cell r="BC204" t="str">
            <v xml:space="preserve"> </v>
          </cell>
          <cell r="BD204">
            <v>860</v>
          </cell>
          <cell r="BE204">
            <v>45401</v>
          </cell>
          <cell r="BF204">
            <v>1059172</v>
          </cell>
          <cell r="CX204">
            <v>45461</v>
          </cell>
          <cell r="CY204">
            <v>5295860</v>
          </cell>
        </row>
        <row r="205">
          <cell r="A205" t="str">
            <v>0203-2024</v>
          </cell>
          <cell r="B205" t="str">
            <v>17 17. Contrato de Prestación de Servicios</v>
          </cell>
          <cell r="C205" t="str">
            <v>CC</v>
          </cell>
          <cell r="D205">
            <v>1013578092</v>
          </cell>
          <cell r="F205">
            <v>7</v>
          </cell>
          <cell r="G205">
            <v>4</v>
          </cell>
          <cell r="H205" t="str">
            <v>JENNY CAROLINA MATEUS VELA</v>
          </cell>
          <cell r="I205" t="str">
            <v>KR 12 BIS 34 C 17 SUR IN 8 AP 303</v>
          </cell>
          <cell r="J205" t="str">
            <v>carolina.scabbia@gmail.com</v>
          </cell>
          <cell r="M205" t="str">
            <v>CO1.PCCNTR.6233936</v>
          </cell>
          <cell r="N205" t="str">
            <v>CPT-217-2024</v>
          </cell>
          <cell r="O205" t="str">
            <v>https://community.secop.gov.co/Public/Tendering/OpportunityDetail/Index?noticeUID=CO1.NTC.6006960&amp;isFromPublicArea=True&amp;isModal=False</v>
          </cell>
          <cell r="P205" t="str">
            <v>APOYO A LA GESTIÓN PROFESIONAL</v>
          </cell>
          <cell r="Q205" t="str">
            <v>UNIVERSITARIO</v>
          </cell>
          <cell r="R205" t="str">
            <v>FEMENINO</v>
          </cell>
          <cell r="T205" t="str">
            <v>CONTRATO DE PRESTACION DE SERVICIOS</v>
          </cell>
          <cell r="U205">
            <v>45401</v>
          </cell>
          <cell r="V205">
            <v>45402</v>
          </cell>
          <cell r="W205">
            <v>45485</v>
          </cell>
          <cell r="X205" t="str">
            <v>LUIS CARLOS URRUTIA PARRA</v>
          </cell>
          <cell r="Y205" t="str">
            <v>PROFESIONAL ESPECIALIZADO GRADO 03 DE PROGRAMACIÓN</v>
          </cell>
          <cell r="Z205">
            <v>79555310</v>
          </cell>
          <cell r="AA205">
            <v>8</v>
          </cell>
          <cell r="AB205">
            <v>3</v>
          </cell>
          <cell r="AC205" t="str">
            <v>DO-290 Proveer, de manera autónoma e independiente, sus servicios para llevar a cabo el alistamiento de material audiovisual para Canal Capital y la señal TDT.</v>
          </cell>
          <cell r="AD205">
            <v>23</v>
          </cell>
          <cell r="AE205">
            <v>2</v>
          </cell>
          <cell r="AF205">
            <v>83</v>
          </cell>
          <cell r="AG205">
            <v>7325932</v>
          </cell>
          <cell r="AH205">
            <v>2647930</v>
          </cell>
          <cell r="AI205" t="str">
            <v>1. Diligenciar todos los días el formato de control de calidad, que contiene la información de programas, piezas promocionales y códigos cívicos de las parrillas de los dos canales, y compartirla con quienes hacen los playlists de los canales y con los operadores del máster de emisión. 2. Verificar que los tiempos establecidos en la parrilla concuerdan con los definidos en el documento de control de calidad diario, para que los encargados puedan realizar el ajuste respectivo en el caso de aquellos que no cumplan con lo consignado. 3. Confirmar que los contenidos son adecuados para la franja en la que fueron programados e informar si deben estar programados en otros horarios -por consumo de alcohol, cigarrillo o sustancias psociactivas o uso de marcas, lenguaje inadecuado o imágenes de violencia y sexo-, para que el profesional especializado de programación defina los ajustes necesarios. 4. Apoyar la descarga y revisión de los contenidos de las parriillas de programación, y si es necesario y lo autoriza el operario grado 2 de Tráfico, realizar los ajustes técnicos menores que se requieran. 5. Apoyar el alistamiento de la programación diaria de los dos canales a partir de la duración y segmentación de los programas pregrabados, los horarios de emisión de transmisiones en directo, planes de autopromoción, mensajes y espacios institucionales, códigos cívicos y demás compromisos de las parrillas de programación. 6. Apoyar la ingesta del material audiovisual de los programas que conforman las parrillas semanales de programación de los canales eureka y Capital, y del material que compone el contenido de los programas que produce Capital. 7. Verificar que los elementos que componen la programación de eureka y Capital cumplen con los estándares técnicos de audio y video. 8. Descargar y almacenar los clips que camarógrafos, periodistas y productores entregan en dispositivos de almacenamiento, previa verificación de que coinciden con la información que consignan en el formato establecido para tal fin. 9. Comunicar al equipo de Closed caption cuáles programas deben tener este sistema de inclusión, y una vez se genera, realizar la verificación final de esos contenidos antes de su emisión. 10. Comunicar oportunamente al operario grado 2 de Tráfico cualquier novedad relacionada con los
contenidos programados en eureka y Capital, de cara a ebvitar que afecten sus continuidades.
11. Comunicar al operario grado 2 de Tráfico y al profesional especializado grado 3 de Programación
cualquier novedad técnica de software y hardware que llegue a se presentarse en el ejercicio de
sus obligaciones.
12. Colaborar en la optimizarción del almacenamiento del servidor de emisión de cara a prevenir que
deje de funcionar por falta de espacio y borrar el material audiovisual que no va a ser usado
pronto en las parrillas de los canales.
13. Archivar el material audiovisual en bruto que entregan miembros de área de Producción del
Capital.
14. Apoyar los procesos relacionados con las solicitudes de copias para usuarios internos y
externos.Optimizar el almacenamiento del servidor de emisión para evitar que colapse durante la
emisión por falta de espacio e informar a las áreas competentes la capacidad disponible.
15. Apoyar la realización de copias de material audiovisual que solicitan usuarios internos y externos.
16. Apoyar los procesos de actualización de los formatos relacionados con el área de Programación.
17. Realizar las demás actividades que resulten necesarias y esenciales para el cumplimiento del
objeto contractual</v>
          </cell>
          <cell r="AJ205" t="str">
            <v>DIRECTA</v>
          </cell>
          <cell r="AK205" t="str">
            <v xml:space="preserve">NO REQUIERE </v>
          </cell>
          <cell r="AL205" t="str">
            <v>NO</v>
          </cell>
          <cell r="AM205" t="str">
            <v>DIRECTOR OPERATIVO</v>
          </cell>
          <cell r="AN205" t="str">
            <v>EDWIN SÁNCHEZ PORRAS</v>
          </cell>
          <cell r="AO205" t="str">
            <v xml:space="preserve">869 / </v>
          </cell>
          <cell r="AP205" t="str">
            <v xml:space="preserve">42450209 / </v>
          </cell>
          <cell r="AQ205" t="str">
            <v xml:space="preserve">Servicios para la comunidad, sociales y personales / </v>
          </cell>
          <cell r="AR205" t="str">
            <v xml:space="preserve">862 / </v>
          </cell>
          <cell r="AS205">
            <v>869</v>
          </cell>
          <cell r="AT205">
            <v>42450209</v>
          </cell>
          <cell r="AU205" t="str">
            <v>Servicios para la comunidad, sociales y personales</v>
          </cell>
          <cell r="AV205" t="str">
            <v xml:space="preserve"> </v>
          </cell>
          <cell r="AW205">
            <v>862</v>
          </cell>
          <cell r="AX205">
            <v>45401</v>
          </cell>
          <cell r="AY205">
            <v>7325932</v>
          </cell>
          <cell r="BB205" t="e">
            <v>#N/A</v>
          </cell>
          <cell r="BC205" t="str">
            <v xml:space="preserve"> </v>
          </cell>
          <cell r="CX205">
            <v>45485</v>
          </cell>
          <cell r="CY205">
            <v>7325932</v>
          </cell>
        </row>
        <row r="206">
          <cell r="A206" t="str">
            <v>0204-2024</v>
          </cell>
          <cell r="B206" t="str">
            <v>17 17. Contrato de Prestación de Servicios</v>
          </cell>
          <cell r="C206" t="str">
            <v>CC</v>
          </cell>
          <cell r="D206">
            <v>1030620532</v>
          </cell>
          <cell r="F206">
            <v>7</v>
          </cell>
          <cell r="G206">
            <v>4</v>
          </cell>
          <cell r="H206" t="str">
            <v>ANGGIE KATHERINE RODRIGUEZ AGUDELO</v>
          </cell>
          <cell r="I206" t="str">
            <v>CLL 42 G # 95 B 21</v>
          </cell>
          <cell r="J206" t="str">
            <v>anggiekrodriguez@hotmail.com</v>
          </cell>
          <cell r="M206" t="str">
            <v>CO1.PCCNTR.6234387</v>
          </cell>
          <cell r="N206" t="str">
            <v>CPT-218-2024</v>
          </cell>
          <cell r="O206" t="str">
            <v>https://community.secop.gov.co/Public/Tendering/OpportunityDetail/Index?noticeUID=CO1.NTC.6007863&amp;isFromPublicArea=True&amp;isModal=False</v>
          </cell>
          <cell r="P206" t="str">
            <v>APOYO A LA GESTIÓN PROFESIONAL</v>
          </cell>
          <cell r="Q206" t="str">
            <v>FORMACIÓN TÉCNICA PROFESIONAL</v>
          </cell>
          <cell r="R206" t="str">
            <v>FEMENINO</v>
          </cell>
          <cell r="T206" t="str">
            <v>CONTRATO DE PRESTACION DE SERVICIOS</v>
          </cell>
          <cell r="U206">
            <v>45401</v>
          </cell>
          <cell r="V206">
            <v>45404</v>
          </cell>
          <cell r="W206">
            <v>45624</v>
          </cell>
          <cell r="X206" t="str">
            <v>ALBA JANETTE GOMEZ ARIAS</v>
          </cell>
          <cell r="Y206" t="str">
            <v>PROFESIONAL ESPECIALIZADA DE PRODUCCIÓN GRADO 3</v>
          </cell>
          <cell r="Z206">
            <v>51904355</v>
          </cell>
          <cell r="AA206">
            <v>5</v>
          </cell>
          <cell r="AB206">
            <v>6</v>
          </cell>
          <cell r="AC206" t="str">
            <v>DO-312 Proveer, de manera autónoma e independiente, los servicios de asistencia administrativa para el área de Producción del plan de inversión de la resolución 076 del 2024 del Fondo Único de Tecnologías de la Información y las Comunicaciones (FUTIC).</v>
          </cell>
          <cell r="AD206">
            <v>7</v>
          </cell>
          <cell r="AE206">
            <v>7</v>
          </cell>
          <cell r="AF206">
            <v>217</v>
          </cell>
          <cell r="AG206">
            <v>25526270</v>
          </cell>
          <cell r="AH206">
            <v>3528978</v>
          </cell>
          <cell r="AI206" t="str">
            <v>1. Apoyar en el trámite y seguimiento de la gestión administrativa de los documentos que se requieran, en las etapas previas y durante el proceso de contratación para la adquisición de bienes y servicios requeridos por el área de producción. 2. Informar a los futuros contratistas, sobre los documentos requeridos, el estado y trazabilidad de sus contratos, cuando estos se encuentren en trámite. 3. Apoyar en el seguimiento de la ejecución de los contratos que están a cargo del área de Producción. 4. Apoyar la revisión de las facturas y verificar las certificaciones de cumplimiento, teniendo el control de la documentación del personal a cargo del área de Producción. 5. Apoyar en la proyección y redacción de cartas, certificaciones, oficios, memorandos y demás documentos administrativos del área de Producción. 6. Apoyar la proyección de respuestas a las Peticiones, Quejas, Reclamos y Sugerencias (PQRS) que sean enviadas desde el área de Atención al Ciudadano al área de producción. 7. Apoyar de manera transversal los procesos administrativos de las áreas del Canal, en caso de requerirse, conforme indicaciones del supervisor. 8. Recibir, organizar y archivar la correspondencia del área de Producción de acuerdo a los protocolos definidos por el área de gestión documental y conforme a los procedimientos y formatos codificados por el Canal. 9. Apoyar cuando se requiera, la realización de certificaciones de pago de los contratistas, informes de cierre contractual, liquidaciones, así como la revisión de los documentos adicionales del
trámite.
10. Informar al supervisor las novedades, inconvenientes o sugerencias que se generen en sus
actividades diarias y que puedan afectar negativa o positivamente el normal desarrollo de las
actividades de producción.
11. Realizar las demás actividades que se requieran inherentes al desarrollo del objeto del presente
contrato.</v>
          </cell>
          <cell r="AJ206" t="str">
            <v>DIRECTA</v>
          </cell>
          <cell r="AK206" t="str">
            <v xml:space="preserve">NO REQUIERE </v>
          </cell>
          <cell r="AL206" t="str">
            <v>NO</v>
          </cell>
          <cell r="AM206" t="str">
            <v>DIRECTOR OPERATIVO</v>
          </cell>
          <cell r="AN206" t="str">
            <v>CAMILO ANDRES PORRAS GALINDO</v>
          </cell>
          <cell r="AO206" t="str">
            <v xml:space="preserve">934 / </v>
          </cell>
          <cell r="AP206" t="str">
            <v xml:space="preserve">423011605560000007505 / </v>
          </cell>
          <cell r="AQ206" t="str">
            <v xml:space="preserve">7505 - Fortalecimiento de la creación y cocreación de contenidos multiplataforma en ciudadanía, cultura y educación / </v>
          </cell>
          <cell r="AR206" t="str">
            <v xml:space="preserve">865 / </v>
          </cell>
          <cell r="AS206">
            <v>934</v>
          </cell>
          <cell r="AT206" t="str">
            <v>423011605560000007505</v>
          </cell>
          <cell r="AU206" t="str">
            <v>7505 - Fortalecimiento de la creación y cocreación de contenidos multiplataforma en ciudadanía, cultura y educación</v>
          </cell>
          <cell r="AV206" t="str">
            <v>7505 FUTIC</v>
          </cell>
          <cell r="AW206">
            <v>865</v>
          </cell>
          <cell r="AX206">
            <v>45404</v>
          </cell>
          <cell r="AY206">
            <v>25526270</v>
          </cell>
          <cell r="BB206" t="e">
            <v>#N/A</v>
          </cell>
          <cell r="BC206" t="str">
            <v xml:space="preserve"> </v>
          </cell>
          <cell r="CI206" t="str">
            <v>ADICION 1 Y PRORROGA 1</v>
          </cell>
          <cell r="CJ206">
            <v>45616</v>
          </cell>
          <cell r="CK206">
            <v>2</v>
          </cell>
          <cell r="CL206">
            <v>2</v>
          </cell>
          <cell r="CM206">
            <v>7293220</v>
          </cell>
          <cell r="CX206">
            <v>45688</v>
          </cell>
          <cell r="CY206">
            <v>32819490</v>
          </cell>
        </row>
        <row r="207">
          <cell r="A207" t="str">
            <v>0205-2024</v>
          </cell>
          <cell r="B207" t="str">
            <v>17 17. Contrato de Prestación de Servicios</v>
          </cell>
          <cell r="C207" t="str">
            <v>CC</v>
          </cell>
          <cell r="D207">
            <v>32748048</v>
          </cell>
          <cell r="F207">
            <v>0</v>
          </cell>
          <cell r="G207">
            <v>0</v>
          </cell>
          <cell r="H207" t="str">
            <v>LIZETH DE JESUS ACOSTA MELO.</v>
          </cell>
          <cell r="I207" t="str">
            <v>CALLE 44C N. 50-52</v>
          </cell>
          <cell r="J207" t="str">
            <v>lizzeth.acosta@oficinadeprensa.com.co</v>
          </cell>
          <cell r="M207" t="str">
            <v>CO1.PCCNTR.6240196</v>
          </cell>
          <cell r="N207" t="str">
            <v>CPT-220-2024</v>
          </cell>
          <cell r="O207" t="str">
            <v>https://community.secop.gov.co/Public/Tendering/OpportunityDetail/Index?noticeUID=CO1.NTC.6014454&amp;isFromPublicArea=True&amp;isModal=False</v>
          </cell>
          <cell r="P207" t="str">
            <v>ASESORIA</v>
          </cell>
          <cell r="Q207" t="str">
            <v>UNIVERSITARIO</v>
          </cell>
          <cell r="R207" t="str">
            <v>FEMENINO</v>
          </cell>
          <cell r="T207" t="str">
            <v>CONTRATO DE PRESTACION DE SERVICIOS</v>
          </cell>
          <cell r="U207">
            <v>45404</v>
          </cell>
          <cell r="V207">
            <v>45405</v>
          </cell>
          <cell r="W207">
            <v>45587</v>
          </cell>
          <cell r="X207" t="str">
            <v>PAULA ARENAS CANAL</v>
          </cell>
          <cell r="Y207" t="str">
            <v>GERENTE GENERAL</v>
          </cell>
          <cell r="Z207">
            <v>35503102</v>
          </cell>
          <cell r="AA207">
            <v>1</v>
          </cell>
          <cell r="AB207">
            <v>1</v>
          </cell>
          <cell r="AC207" t="str">
            <v>COM-31 Proveer, de manera autónoma e independiente, los servicios profesionales especializados requeridos para realizar el diseño, implementación y seguimiento de la estrategia de comunicación interna y externa, y asesorar y apoyar en la comunicación estratégica y free press de Canal Capital y sus marcas.</v>
          </cell>
          <cell r="AD207">
            <v>0</v>
          </cell>
          <cell r="AE207">
            <v>6</v>
          </cell>
          <cell r="AF207">
            <v>180</v>
          </cell>
          <cell r="AG207">
            <v>78000000</v>
          </cell>
          <cell r="AH207">
            <v>13000000</v>
          </cell>
          <cell r="AI207" t="str">
            <v>1. Brindar asesoría y acompañamiento a las distintas áreas internas y/o transversales de Capital, propendiendo por una comunicación efectiva y acorde con los intereses de cada una de ellas. 2. Fortalecer los canales de comunicación existentes y/o plantear la creación de nuevos canales, de acuerdo con las tendencias y avances tecnológicos de la comunicación organizacional. 3. Diseñar la estrategia de comunicación externa e interna de Canal Capital. 4. Realizar las gestiones para la presencia en medios de comunicación de los talentos y figuras del Canal. 5. Informar a la gerencia los avances y logros obtenidos en el desarrollo de la estrategia y el plan, reportando cuantitativa y cualitativamente dicha información en el Informe de Gestión Mensual del área. 6. Realizar el monitoreo de noticias relacionadas con Canal Capital, sus marcas y profesionales en medios de comunicación. 7. Mantener informada a la gerencia del canal de posibles alertas o crisis de comunicación que pudieran suscitarse. 8. Gestionar los procesos de divulgación, fortalecimiento y consolidación de la identidad e imagen corporativa de Capital, a través de los canales internos, y externos y hacer seguimiento a la presencia de marca en las actividades y eventos institucionales presenciales que se desarrollen como parte de la misionalidad de Canal Capital (alianzas de marca) (presencia en seminarios, foros, capacitaciones, reuniones, etc.). 9. Realizar y presentar, cada vez que se requiera, un plan de acción de actividades y de medios para impulsar la promoción y el posicionamiento de Capital y sus productos, de acuerdo con los tiempos de entrega y necesidades de las plataformas dueñas de los contenidos. 10. Proyectar los comunicados de prensa, bullets y contenidos, sobre la programación, estrenos, novedades, lanzamientos, eventos, reconocimientos y demás hechos relevantes para el Canal y realizar las gestiones para la socialización de los mismos con los contactos en medios de comunicación local, regional y nacional, en la gestión de free press, durante la vigencia del contrato. 11. Hacer seguimiento, como parte de la gestión de free press, a los medios contactados para
mantener un relacionamiento continuo y propiciar los espacios de publicación en medios
nacionales o regionales, en medios de prensa, radio, televisión y medios digitales, y realizar y
organizar un reporte actualizado con la evidencia de los impactos logrados.
12. Realizar las gestiones ante los medios de comunicación sobre la rectificación de información de
acuerdo al contenido publicado por terceros y realizar los ajustes que le sean solicitados de las
piezas comunicativas realizadas por el área de prensa y comunicaciones.
13. Consolidar y mantener actualizada la base de datos de periodistas que cubren los temas de
interés del Canal en los diferentes medios de comunicación.
14. Asistir cuando se requiera a los eventos donde participa la gerente y Canal Capital para
asegurar el cumplimiento de la información e informar constantemente los resultados de las
gestiones realizadas.
15. Asistir dentro del principio de coordinación a las reuniones en las que sea convocada por la
gerente.
16. Realizar las demás actividades que resulten necesarias y esenciales para el cumplimiento del
objeto contractual.</v>
          </cell>
          <cell r="AJ207" t="str">
            <v>DIRECTA</v>
          </cell>
          <cell r="AK207" t="str">
            <v xml:space="preserve">NO REQUIERE </v>
          </cell>
          <cell r="AL207" t="str">
            <v>NO</v>
          </cell>
          <cell r="AM207" t="str">
            <v>GERENTE GENERAL</v>
          </cell>
          <cell r="AN207" t="str">
            <v>EDWIN SÁNCHEZ PORRAS</v>
          </cell>
          <cell r="AO207" t="str">
            <v xml:space="preserve">931 / </v>
          </cell>
          <cell r="AP207" t="str">
            <v xml:space="preserve">42450208 / </v>
          </cell>
          <cell r="AQ207" t="str">
            <v xml:space="preserve">Servicios prestados a las empresas
y servicios de producción / </v>
          </cell>
          <cell r="AR207" t="str">
            <v xml:space="preserve">867 / </v>
          </cell>
          <cell r="AS207">
            <v>931</v>
          </cell>
          <cell r="AT207">
            <v>42450208</v>
          </cell>
          <cell r="AU207" t="str">
            <v>Servicios prestados a las empresas
y servicios de producción</v>
          </cell>
          <cell r="AV207" t="str">
            <v xml:space="preserve"> </v>
          </cell>
          <cell r="AW207">
            <v>867</v>
          </cell>
          <cell r="AX207">
            <v>45405</v>
          </cell>
          <cell r="AY207">
            <v>78000000</v>
          </cell>
          <cell r="BB207" t="e">
            <v>#N/A</v>
          </cell>
          <cell r="BC207" t="str">
            <v xml:space="preserve"> </v>
          </cell>
          <cell r="CI207" t="str">
            <v>ADICION 1 Y PRORROGA 1</v>
          </cell>
          <cell r="CJ207">
            <v>45587</v>
          </cell>
          <cell r="CK207">
            <v>0</v>
          </cell>
          <cell r="CL207">
            <v>0</v>
          </cell>
          <cell r="CM207">
            <v>39000000</v>
          </cell>
          <cell r="CX207">
            <v>45678</v>
          </cell>
          <cell r="CY207">
            <v>117000000</v>
          </cell>
        </row>
        <row r="208">
          <cell r="A208" t="str">
            <v>0206-2024</v>
          </cell>
          <cell r="B208" t="str">
            <v>17 17. Contrato de Prestación de Servicios</v>
          </cell>
          <cell r="C208" t="str">
            <v>CC</v>
          </cell>
          <cell r="D208">
            <v>1015436045</v>
          </cell>
          <cell r="F208">
            <v>9</v>
          </cell>
          <cell r="G208">
            <v>2</v>
          </cell>
          <cell r="H208" t="str">
            <v>MARIA EUGENIA DIAZ BONILLA</v>
          </cell>
          <cell r="I208" t="str">
            <v>KR 7 A 151 80</v>
          </cell>
          <cell r="J208" t="str">
            <v>marudiaz19@gmail.com</v>
          </cell>
          <cell r="M208" t="str">
            <v>CO1.PCCNTR.6241433</v>
          </cell>
          <cell r="N208" t="str">
            <v>CPT-221-2024</v>
          </cell>
          <cell r="O208" t="str">
            <v>https://community.secop.gov.co/Public/Tendering/OpportunityDetail/Index?noticeUID=CO1.NTC.6015537&amp;isFromPublicArea=True&amp;isModal=False</v>
          </cell>
          <cell r="P208" t="str">
            <v>PROFESIONAL</v>
          </cell>
          <cell r="Q208" t="str">
            <v>UNIVERSITARIO</v>
          </cell>
          <cell r="R208" t="str">
            <v>FEMENINO</v>
          </cell>
          <cell r="T208" t="str">
            <v>CONTRATO DE PRESTACION DE SERVICIOS</v>
          </cell>
          <cell r="U208">
            <v>45404</v>
          </cell>
          <cell r="V208">
            <v>45405</v>
          </cell>
          <cell r="W208">
            <v>45618</v>
          </cell>
          <cell r="X208" t="str">
            <v>LUIS CARLOS URRUTIA PARRA</v>
          </cell>
          <cell r="Y208" t="str">
            <v>PROFESIONAL ESPECIALIZADO GRADO 03 DE PROGRAMACIÓN</v>
          </cell>
          <cell r="Z208">
            <v>79555310</v>
          </cell>
          <cell r="AA208">
            <v>8</v>
          </cell>
          <cell r="AB208">
            <v>3</v>
          </cell>
          <cell r="AC208" t="str">
            <v>DO-295 Proveer, de manera autónoma e independiente, sus servicios para llevar a cabo el control de calidad y alistamiento de contenidos de los canales de televisión de la entidad (Capital y eureka).</v>
          </cell>
          <cell r="AD208">
            <v>0</v>
          </cell>
          <cell r="AE208">
            <v>7</v>
          </cell>
          <cell r="AF208">
            <v>210</v>
          </cell>
          <cell r="AG208">
            <v>18535510</v>
          </cell>
          <cell r="AH208">
            <v>2647930</v>
          </cell>
          <cell r="AI208" t="str">
            <v>1. Apoyar la ingesta del material audiovisual de los programas que se notifican mediante las parrillas semanales de programación de los canales eureka y Capital, así como del material que será utilizado dentro del contenido de los programas que produce Capital. 2. Verificar que los clips que camarógrafos, periodistas y productores entregan en dispositivos de almacenamiento coinciden con la información que consignan en el formato establecido para tal fin, y en caso de que así sea, realizar la descarga y almacenamiento respectivos. 3. Archivar el material audiovisual en bruto, proveído por el área de Producción del Canal. 4. Verificar el cumplimiento de los estándares técnicos de audio y video de los elementos que componen la programación y dar a conocer el resultado del proceso vía correo electrónico. 5. Verificar que los contenidos de cada programa sean adecuados para el horario en que están programados y reportar cuando no lo son -por uso de marcas, lenguaje inadecuado o imágenes de violencia, sexo, consumo de cigarrillo, alcohol o sustancias psociactivas-, para que el profesional especializado de programación defina los ajustes que resulten necesarios. 6. Apoyar el alistamiento de la programación diaria de las parrillas de eureka y Capital teniendo en cuenta la duración y segmentación de los programas pregrabados, los horarios de emisión de los mensajes y espacios institucionales, códigos cívicos, planes de autopromoción, transmisiones en directo y demás compromisos de emisión de contenidos. 7. Verificar que los tiempos establecidos en la parrilla coinciden con los consignados en el control de calidad diario e informar si alguno no cumple con lo indicado, para que los encargados puedan realizar el ajuste respectivo. 8. Apoyar la descarga y revisión de los contenidos audiovisuales que conforman las parrillas de programación de los dos canales, y en caso de necesitarlo y tras la respectiva autorización del operario grado 2 de Tráfico, realizar en el software destinado para tal fin los ajustes técnicos menores que se requieran. 9. Diligenciar diariamente el formato de control de calidad, para consignar la información de programas,
piezas promocionales y códigos cívicos que figuren en parrilla, de cara a compartirla con los
operadores del máster de emisión y con quienes elaboran la continuidad de los canales.
10. Apoyar la actualización de los formatos que contribuyan a mantener la organización del área de
Programación.
11. Identificar en las parrillas de programación de los dos canales los programas que deben tener los
sistemas de inclusión closed caption y establecer comunicación con el equipo que lo genera para que
pueda incluirlo, y una vez generado el sistema de inclusión, realizar la verificación final antes de
emisión.
12. Comunicar de manera oportuna al operario grado 2 de tráfico las novedades que se presenten en los
contenidos programados en las parrillas de programación que afectarían las continuidades diarias de
los canales.
13. Comunicar oportunamente al profesional especializado grado 3 de programación y al operario grado
2 de tráfico las novedades técnicas de software y hardware que se presenten durante la ejecución
de sus obligaciones.
14. Apoyar los procesos relacionados con las solicitudes de copias para usuarios internos y externos.
15. Optimizar el almacenamiento del servidor de emisión para evitar que colapse durante la emisión por
falta de espacio e informar a las áreas competentes la capacidad disponible, para lo cual debe dejar
únicamente los contenidos necesarios para la emisión inmediata de las señales Capital y eureka.
16. Realizar las demás actividades que resulten necesarias y esenciales para el cumplimiento del objeto
contractual.</v>
          </cell>
          <cell r="AJ208" t="str">
            <v>DIRECTA</v>
          </cell>
          <cell r="AK208" t="str">
            <v xml:space="preserve">NO REQUIERE </v>
          </cell>
          <cell r="AL208" t="str">
            <v>NO</v>
          </cell>
          <cell r="AM208" t="str">
            <v>DIRECTOR OPERATIVO</v>
          </cell>
          <cell r="AN208" t="str">
            <v>CAMILO ANDRES PORRAS GALINDO</v>
          </cell>
          <cell r="AO208" t="str">
            <v xml:space="preserve">873 / </v>
          </cell>
          <cell r="AP208" t="str">
            <v xml:space="preserve">42450209 / </v>
          </cell>
          <cell r="AQ208" t="str">
            <v xml:space="preserve">Servicios para la comunidad, sociales y personales / </v>
          </cell>
          <cell r="AR208" t="str">
            <v xml:space="preserve">868 / </v>
          </cell>
          <cell r="AS208">
            <v>873</v>
          </cell>
          <cell r="AT208">
            <v>42450209</v>
          </cell>
          <cell r="AU208" t="str">
            <v>Servicios para la comunidad, sociales y personales</v>
          </cell>
          <cell r="AV208" t="str">
            <v xml:space="preserve"> </v>
          </cell>
          <cell r="AW208">
            <v>868</v>
          </cell>
          <cell r="AX208">
            <v>45405</v>
          </cell>
          <cell r="AY208">
            <v>18535510</v>
          </cell>
          <cell r="BB208" t="e">
            <v>#N/A</v>
          </cell>
          <cell r="BC208" t="str">
            <v xml:space="preserve"> </v>
          </cell>
          <cell r="CI208" t="str">
            <v>ADICION 1 Y PRORROGA 1</v>
          </cell>
          <cell r="CJ208">
            <v>45618</v>
          </cell>
          <cell r="CK208">
            <v>8</v>
          </cell>
          <cell r="CL208">
            <v>2</v>
          </cell>
          <cell r="CM208">
            <v>6001974</v>
          </cell>
          <cell r="CX208">
            <v>45688</v>
          </cell>
          <cell r="CY208">
            <v>24537484</v>
          </cell>
        </row>
        <row r="209">
          <cell r="A209" t="str">
            <v>0207-2024</v>
          </cell>
          <cell r="B209" t="str">
            <v>17 17. Contrato de Prestación de Servicios</v>
          </cell>
          <cell r="C209" t="str">
            <v>CC</v>
          </cell>
          <cell r="D209">
            <v>1019015868</v>
          </cell>
          <cell r="F209">
            <v>1</v>
          </cell>
          <cell r="G209">
            <v>10</v>
          </cell>
          <cell r="H209" t="str">
            <v>JUAN CARLOS POVEDA ROJAS</v>
          </cell>
          <cell r="I209" t="str">
            <v>KR 96 A 151 43</v>
          </cell>
          <cell r="J209" t="str">
            <v>juancarlospovedar@msn.com</v>
          </cell>
          <cell r="M209" t="str">
            <v>CO1.PCCNTR.6242368</v>
          </cell>
          <cell r="N209" t="str">
            <v>CPT-223-2024</v>
          </cell>
          <cell r="O209" t="str">
            <v>https://community.secop.gov.co/Public/Tendering/OpportunityDetail/Index?noticeUID=CO1.NTC.6017071&amp;isFromPublicArea=True&amp;isModal=False</v>
          </cell>
          <cell r="P209" t="str">
            <v>PROFESIONAL</v>
          </cell>
          <cell r="Q209" t="str">
            <v>ESPECIALIZACION UNIVERSITARIA</v>
          </cell>
          <cell r="R209" t="str">
            <v>MASCULINO</v>
          </cell>
          <cell r="T209" t="str">
            <v>CONTRATO DE PRESTACION DE SERVICIOS</v>
          </cell>
          <cell r="U209">
            <v>45404</v>
          </cell>
          <cell r="V209">
            <v>45405</v>
          </cell>
          <cell r="W209">
            <v>45648</v>
          </cell>
          <cell r="X209" t="str">
            <v>SANDRA PAOLA MONTILLA MORALES</v>
          </cell>
          <cell r="Y209" t="str">
            <v xml:space="preserve">PROFESIONAL ESPECIALIZADO DE RECURSOS HUMANOS GRADO 2 </v>
          </cell>
          <cell r="Z209">
            <v>52259970</v>
          </cell>
          <cell r="AA209">
            <v>1</v>
          </cell>
          <cell r="AB209">
            <v>10</v>
          </cell>
          <cell r="AC209" t="str">
            <v>SA-179 Proveer, de manera autónoma e independiente sus servicios
profesionales para llevar a cabo la planeación, implementación y mejora continua del Sistema de Gestión
de Seguridad y Salud en el Trabajo de Canal Capital, en el marco del Modelo Integrado de Planeación y
Gestión.</v>
          </cell>
          <cell r="AD209">
            <v>0</v>
          </cell>
          <cell r="AE209">
            <v>8</v>
          </cell>
          <cell r="AF209">
            <v>240</v>
          </cell>
          <cell r="AG209">
            <v>57200000</v>
          </cell>
          <cell r="AH209">
            <v>7150000</v>
          </cell>
          <cell r="AI209" t="str">
            <v>1. Ejecutar el plan de trabajo anual para la Seguridad y la Salud en el Trabajo del Canal Capital. 2. Apoyar la ejecución del presupuesto asignado para la implementación del Sistema de Gestión de Seguridad y Salud en el Trabajo. 3. Analizar e investigar los accidentes de trabajo y las posibles causas de enfermedad profesional, determinar las acciones preventivas, correctivas y de mejora necesarias y velar por el cumplimiento de las recomendaciones generadas. 4. Asesorar y garantizar el funcionamiento del COPASST, Comité de Convivencia Laboral y demás comités asociados al Sistema de Gestión de Seguridad y Salud en el Trabajo. 5. Tramitar la asesoría y el apoyo de la ARL al desarrollo del SG-SST del Canal. 6. Realizar los informes necesarios para la rendición de cuentas del avance de la ejecución del SG-SST, su funcionamiento y resultados incluyendo los reportes solicitados en la plataforma del SIDEAP (SST en línea) de acuerdo con la solicitudes e instrucciones del DASCD correspondiente a el análisis de las estadísticas y/o indicadores. 7. Ejecutar el plan de capacitaciones de seguridad y salud en el trabajo enfocado en la prevención y control de riesgos laborales. 8. Realizar seguimiento y orientación a la práctica de exámenes médicos ocupacionales por parte de los contratistas y personal de planta del Canal. 9. Realizar la afiliación y envío de los formularios y soportes a la Administradora de Riesgos Laborales, de los trabajadores independientes que prestan sus servicios en la entidad y que se encuentran vinculados a través de un contrato formal de prestación de servicios, acompañado de los requisitos requeridos. 10. Apoyar la estructuración de contratos suscritos con empresas de servicios temporales y los demás requeridos para la implementación del SGSST. 11. Apoyar la supervisión de los contratos suscritos con empresas de servicios temporales, verificando, de forma específica, el cumplimiento de la implementación del sistema de gestión de seguridad y salud en el trabajo para el personal en misión contratado para Canal Capital. 12. Realizar las demás actividades que resulten necesarias y esenciales para el cumplimiento del objeto contractual.</v>
          </cell>
          <cell r="AJ209" t="str">
            <v>DIRECTA</v>
          </cell>
          <cell r="AK209" t="str">
            <v xml:space="preserve">NO REQUIERE </v>
          </cell>
          <cell r="AL209" t="str">
            <v>NO</v>
          </cell>
          <cell r="AM209" t="str">
            <v>SECRETARIA GENERAL</v>
          </cell>
          <cell r="AN209" t="str">
            <v>LEIDY JULIETH CARRANZA SUAREZ</v>
          </cell>
          <cell r="AO209" t="str">
            <v xml:space="preserve">909 / </v>
          </cell>
          <cell r="AP209" t="str">
            <v xml:space="preserve">423011605560000007511 / </v>
          </cell>
          <cell r="AQ209" t="str">
            <v xml:space="preserve">Fortalecimiento de la capacidad administrativa y tecnológica para la gestión institucional de Capital / </v>
          </cell>
          <cell r="AR209" t="str">
            <v xml:space="preserve">869 / </v>
          </cell>
          <cell r="AS209">
            <v>909</v>
          </cell>
          <cell r="AT209" t="str">
            <v>423011605560000007511</v>
          </cell>
          <cell r="AU209" t="str">
            <v>Fortalecimiento de la capacidad administrativa y tecnológica para la gestión institucional de Capital</v>
          </cell>
          <cell r="AV209" t="str">
            <v xml:space="preserve"> </v>
          </cell>
          <cell r="AW209">
            <v>869</v>
          </cell>
          <cell r="AX209">
            <v>45405</v>
          </cell>
          <cell r="AY209">
            <v>57200000</v>
          </cell>
          <cell r="BB209" t="e">
            <v>#N/A</v>
          </cell>
          <cell r="BC209" t="str">
            <v xml:space="preserve"> </v>
          </cell>
          <cell r="CI209" t="str">
            <v>ADICION 1 Y PRORROGA 1</v>
          </cell>
          <cell r="CJ209">
            <v>45622</v>
          </cell>
          <cell r="CK209">
            <v>0</v>
          </cell>
          <cell r="CL209">
            <v>1</v>
          </cell>
          <cell r="CM209">
            <v>7150000</v>
          </cell>
          <cell r="CX209">
            <v>45679</v>
          </cell>
          <cell r="CY209">
            <v>64350000</v>
          </cell>
        </row>
        <row r="210">
          <cell r="A210" t="str">
            <v>0208-2024</v>
          </cell>
          <cell r="B210" t="str">
            <v>17 17. Contrato de Prestación de Servicios</v>
          </cell>
          <cell r="C210" t="str">
            <v>CC</v>
          </cell>
          <cell r="D210">
            <v>1014290314</v>
          </cell>
          <cell r="F210">
            <v>2</v>
          </cell>
          <cell r="G210">
            <v>9</v>
          </cell>
          <cell r="H210" t="str">
            <v>NICOLLE KYLIE VEGA RAMIREZ</v>
          </cell>
          <cell r="I210" t="str">
            <v>CL 69 105 42</v>
          </cell>
          <cell r="J210" t="str">
            <v>nicollek.vegar@gmail.com</v>
          </cell>
          <cell r="M210" t="str">
            <v>CO1.PCCNTR.6246063</v>
          </cell>
          <cell r="N210" t="str">
            <v>CPT-224-2024</v>
          </cell>
          <cell r="O210" t="str">
            <v>https://community.secop.gov.co/Public/Tendering/OpportunityDetail/Index?noticeUID=CO1.NTC.6021515&amp;isFromPublicArea=True&amp;isModal=False</v>
          </cell>
          <cell r="P210" t="str">
            <v>APOYO A LA GESTIÓN PROFESIONAL</v>
          </cell>
          <cell r="Q210" t="str">
            <v>UNIVERSITARIO</v>
          </cell>
          <cell r="R210" t="str">
            <v>FEMENINO</v>
          </cell>
          <cell r="T210" t="str">
            <v>CONTRATO DE PRESTACION DE SERVICIOS</v>
          </cell>
          <cell r="U210">
            <v>45405</v>
          </cell>
          <cell r="V210">
            <v>45406</v>
          </cell>
          <cell r="W210">
            <v>45619</v>
          </cell>
          <cell r="X210" t="str">
            <v>LUIS CARLOS URRUTIA PARRA</v>
          </cell>
          <cell r="Y210" t="str">
            <v>PROFESIONAL ESPECIALIZADO GRADO 03 DE PROGRAMACIÓN</v>
          </cell>
          <cell r="Z210">
            <v>79555310</v>
          </cell>
          <cell r="AA210">
            <v>8</v>
          </cell>
          <cell r="AB210">
            <v>3</v>
          </cell>
          <cell r="AC210" t="str">
            <v>DO-321-323 Proveer, de manera autónoma e independiente, sus servicios para
llevar a cabo el apoyo a la gestión y el seguimiento de los procesos y proyectos digitales del Canal,
además de la producción logística, de campo, actividades administrativas y otras actividades relacionadas
con los procesos de producción del área Digital de Canal Capital incluyendo los proyectos del Plan de
inversión financiados a través de la resolución 076 de 2024 del Fondo Único de Tecnologías de la
Información y las comunicaciones (FUTIC). ALCANCE DEL OBJETO: N/A</v>
          </cell>
          <cell r="AD210">
            <v>0</v>
          </cell>
          <cell r="AE210">
            <v>7</v>
          </cell>
          <cell r="AF210">
            <v>210</v>
          </cell>
          <cell r="AG210">
            <v>35000000</v>
          </cell>
          <cell r="AH210">
            <v>5000000</v>
          </cell>
          <cell r="AI210" t="str">
            <v>1. Realizar la logística y los trámites pertinentes para la consecución del transporte requerido en el desarrollo de las actividades y consecución de equipos que son necesarios para el desarrollo de las acciones del equipo Digital. 2. Realizar la consecución de locaciones, estudios, material de archivo y logística que sea requerida por el equipo Digital. 3. Apoyar y participar en la producción de campo, creación y realización de contenidos de video y fotografía para las pantallas de Capital y sus proyectos informativos convergentes. 4. Organizar y agendar las entrevistas y producción en campo que sean solicitadas por el equipo Digital. 5. Apoyar los trámites administrativos de la entidad con el fin de gestionar las cesiones de derechos a realizar en el marco del desarrollo de las piezas del equipo Digital. 6. Apoyar la elaboración de propuestas, revisión de cotizaciones y contratos con terceros cuando el Canal ofrece servicios. 7. Apoyar la proyección, realización y ejecución de los diseños de producción de los proyectos y piezas que requiera el equipo Digital. 8. Elaborar los reportes de métricas digitales (web y social media) en informes previamente acordados con quienes estructuran los proyectos y las audiencias digitales. 9. Facilitar la comunicación efectiva y la colaboración entre todas las partes involucradas en los proyectos digitales. 10. Identificar, evaluar y mitigar los riesgos asociados con los proyectos digitales, resolver de manera oportuna y eficiente cualquier problema que pueda surgir durante su ejecución. 11. Producir video streaming y operar las herramientas necesarias para su producción en vivo. 12. Realizar el seguimiento y apoyo administrativo a los proyectos inherentes al equipo Digital. 13. Realizar las demás actividades que resulten necesarias y esenciales para el cumplimiento del objeto contractual.</v>
          </cell>
          <cell r="AJ210" t="str">
            <v>DIRECTA</v>
          </cell>
          <cell r="AK210" t="str">
            <v xml:space="preserve">NO REQUIERE </v>
          </cell>
          <cell r="AL210" t="str">
            <v>NO</v>
          </cell>
          <cell r="AM210" t="str">
            <v>DIRECTOR OPERATIVO</v>
          </cell>
          <cell r="AN210" t="str">
            <v>LEIDY JULIETH CARRANZA SUAREZ</v>
          </cell>
          <cell r="AO210" t="str">
            <v>941 / 942</v>
          </cell>
          <cell r="AP210" t="str">
            <v>423011605560000007505 / 42450209</v>
          </cell>
          <cell r="AQ210" t="str">
            <v>7505 - Fortalecimiento de la creación y cocreación de contenidos multiplataforma en ciudadanía, cultura y educación / Servicios para la comunidad, sociales y personales</v>
          </cell>
          <cell r="AR210" t="str">
            <v>871 / 872</v>
          </cell>
          <cell r="AS210">
            <v>941</v>
          </cell>
          <cell r="AT210" t="str">
            <v>423011605560000007505</v>
          </cell>
          <cell r="AU210" t="str">
            <v>7505 - Fortalecimiento de la creación y cocreación de contenidos multiplataforma en ciudadanía, cultura y educación</v>
          </cell>
          <cell r="AV210" t="str">
            <v>7505 FUTIC</v>
          </cell>
          <cell r="AW210">
            <v>871</v>
          </cell>
          <cell r="AX210">
            <v>45406</v>
          </cell>
          <cell r="AY210">
            <v>29750000</v>
          </cell>
          <cell r="AZ210">
            <v>942</v>
          </cell>
          <cell r="BA210">
            <v>42450209</v>
          </cell>
          <cell r="BB210" t="str">
            <v>Servicios para la comunidad, sociales y personales</v>
          </cell>
          <cell r="BC210" t="str">
            <v xml:space="preserve"> </v>
          </cell>
          <cell r="BD210">
            <v>872</v>
          </cell>
          <cell r="BE210">
            <v>45406</v>
          </cell>
          <cell r="BF210">
            <v>5250000</v>
          </cell>
          <cell r="CI210" t="str">
            <v>ADICION 1 Y PRORROGA 1</v>
          </cell>
          <cell r="CJ210">
            <v>45618</v>
          </cell>
          <cell r="CK210">
            <v>7</v>
          </cell>
          <cell r="CL210">
            <v>2</v>
          </cell>
          <cell r="CM210">
            <v>11166662</v>
          </cell>
          <cell r="CX210">
            <v>45688</v>
          </cell>
          <cell r="CY210">
            <v>46166662</v>
          </cell>
        </row>
        <row r="211">
          <cell r="A211" t="str">
            <v>0209-2024</v>
          </cell>
          <cell r="B211" t="str">
            <v>17 17. Contrato de Prestación de Servicios</v>
          </cell>
          <cell r="C211" t="str">
            <v>CC</v>
          </cell>
          <cell r="D211">
            <v>1032431211</v>
          </cell>
          <cell r="F211">
            <v>4</v>
          </cell>
          <cell r="G211">
            <v>7</v>
          </cell>
          <cell r="H211" t="str">
            <v>JHON ALVARO CLAVIJO CASTAÑEDA</v>
          </cell>
          <cell r="I211" t="str">
            <v>CL 97 61 28 AP 202</v>
          </cell>
          <cell r="J211" t="str">
            <v>jhoncla7@gmail.com</v>
          </cell>
          <cell r="M211" t="str">
            <v>CO1.PCCNTR.6245577</v>
          </cell>
          <cell r="N211" t="str">
            <v>CPT-225-2024</v>
          </cell>
          <cell r="O211" t="str">
            <v>https://community.secop.gov.co/Public/Tendering/OpportunityDetail/Index?noticeUID=CO1.NTC.6021406&amp;isFromPublicArea=True&amp;isModal=False</v>
          </cell>
          <cell r="P211" t="str">
            <v>PROFESIONAL</v>
          </cell>
          <cell r="Q211" t="str">
            <v>UNIVERSITARIO</v>
          </cell>
          <cell r="R211" t="str">
            <v>MASCULINO</v>
          </cell>
          <cell r="T211" t="str">
            <v>CONTRATO DE PRESTACION DE SERVICIOS</v>
          </cell>
          <cell r="U211">
            <v>45405</v>
          </cell>
          <cell r="V211">
            <v>45406</v>
          </cell>
          <cell r="W211">
            <v>45527</v>
          </cell>
          <cell r="X211" t="str">
            <v>LUIS CARLOS URRUTIA PARRA</v>
          </cell>
          <cell r="Y211" t="str">
            <v>PROFESIONAL ESPECIALIZADO GRADO 03 DE PROGRAMACIÓN</v>
          </cell>
          <cell r="Z211">
            <v>79555310</v>
          </cell>
          <cell r="AA211">
            <v>8</v>
          </cell>
          <cell r="AB211">
            <v>3</v>
          </cell>
          <cell r="AC211" t="str">
            <v>DO-319-320 Proveer, de manera autónoma e independiente, los servicios requeridos para la creación de contenidos digitales de Canal Capital, así como en procesos de edición, divulgación y redacción para la página web y las redes sociales, incluyendo los proyectos del Plan de inversión financiados a través de la resolución 076 de 2024 del Fondo Único de Tecnologías de la Información y las comunicaciones (FUTIC).</v>
          </cell>
          <cell r="AD211">
            <v>0</v>
          </cell>
          <cell r="AE211">
            <v>4</v>
          </cell>
          <cell r="AF211">
            <v>120</v>
          </cell>
          <cell r="AG211">
            <v>25200000</v>
          </cell>
          <cell r="AH211">
            <v>6300000</v>
          </cell>
          <cell r="AI211" t="str">
            <v>1. Apoyar la revisión de redacción, ortografía y calidad de textos, titulares y copies de redes sociales de los contenidos web de Capital. 2. Realizar la revisión de los contenidos para que sean coherentes con la línea editorial de Canal Capital. 3. Apoyar la redacción de textos según la estructura SEO, de manera que permita la optimización en los motores de búsqueda de los sitios web y plataformas donde tiene presencia Canal Capital. 4. Realizar seguimiento de la distribución de los contenidos en los sitios web, cuentas digitales y redes sociales operadas por Capital. 5. Realizar actividades de desarrollo y adaptación del contenido multimedia (texto, video, audio o imagen) que pueda ser difundido a través de los sitios web, cuentas digitales, redes sociales o la señal en televisión de Capital. 6. Apoyar las actividades de reportería o presentar contenidos de Capital que puedan ser difundidos a través de los sitios web, las cuentas digitales o la señal en televisión de Canal Capital. 7. Apoyar el manejo operativo de las páginas web de Capital. 8. Apoyar el desarrollo de las estrategias digitales planteadas con aliados internos o externos de Capital. 9. Crear y gestionar plan de coolhunting y monitoreo de tendencias para la producción de estrategias para los distintos canales y plataformas digitales de Capital. 10. Apoyar y gestionar la estrategia de pauta para las diferentes plataformas digitales de Capital. 11. Apoyar al equipo de proyectos digitales en la elaboración de la estrategia de manejo de crisis en publicaciones digitales. 12. Brindar apoyo estratégico, junto a los equipos de video y producción digital, en la construcción de
contenidos audiovisuales y gráficos con narrativa digital.
13. Realizar actividades de articulación entre la estrategia digital del Canal y los aliados internos o
externos de Canal Capital.
14. Revisar, interpretar y responder por las métricas de seguimiento de los sitios web, cuentas digitales
y redes sociales establecidas en la estrategia digital aprobada por la Gerencia.
15. Abstenerse de compartir, prestar, divulgar o transferir de cualquier forma o medio las contraseñas
que le han sido entregadas de las redes y plataformas pertenecientes a Capital (la cuenta de usuario
del CMS es de uso del personal e intransferible, por lo que cualquier consecuencia adversa que derive
de su mal uso, generado por descuido, negligencia o dolo, deberá ser asumida personalmente por
el contratista al cual le fue otorgado el acceso a las plataformas y redes del Canal).
16. Realizar las demás actividades que resulten necesarias y esenciales para el cumplimiento del objeto
contractual.</v>
          </cell>
          <cell r="AJ211" t="str">
            <v>DIRECTA</v>
          </cell>
          <cell r="AK211" t="str">
            <v xml:space="preserve">NO REQUIERE </v>
          </cell>
          <cell r="AL211" t="str">
            <v>NO</v>
          </cell>
          <cell r="AM211" t="str">
            <v>DIRECTOR OPERATIVO</v>
          </cell>
          <cell r="AN211" t="str">
            <v>CAMILO ANDRES PORRAS GALINDO</v>
          </cell>
          <cell r="AO211" t="str">
            <v>939 / 940</v>
          </cell>
          <cell r="AP211" t="str">
            <v>423011605560000007505 / 42450209</v>
          </cell>
          <cell r="AQ211" t="str">
            <v>7505 - Fortalecimiento de la creación y cocreación de contenidos multiplataforma en ciudadanía, cultura y educación / Servicios para la comunidad, sociales y personales</v>
          </cell>
          <cell r="AR211" t="str">
            <v>873 / 874</v>
          </cell>
          <cell r="AS211">
            <v>939</v>
          </cell>
          <cell r="AT211" t="str">
            <v>423011605560000007505</v>
          </cell>
          <cell r="AU211" t="str">
            <v>7505 - Fortalecimiento de la creación y cocreación de contenidos multiplataforma en ciudadanía, cultura y educación</v>
          </cell>
          <cell r="AV211" t="str">
            <v>7505 FUTIC</v>
          </cell>
          <cell r="AW211">
            <v>873</v>
          </cell>
          <cell r="AX211">
            <v>45406</v>
          </cell>
          <cell r="AY211">
            <v>21420000</v>
          </cell>
          <cell r="AZ211">
            <v>940</v>
          </cell>
          <cell r="BA211">
            <v>42450209</v>
          </cell>
          <cell r="BB211" t="str">
            <v>Servicios para la comunidad, sociales y personales</v>
          </cell>
          <cell r="BC211" t="str">
            <v xml:space="preserve"> </v>
          </cell>
          <cell r="BD211">
            <v>874</v>
          </cell>
          <cell r="BE211">
            <v>45406</v>
          </cell>
          <cell r="BF211">
            <v>3780000</v>
          </cell>
          <cell r="CI211" t="str">
            <v>CESION</v>
          </cell>
          <cell r="CJ211">
            <v>45471</v>
          </cell>
          <cell r="CX211">
            <v>45527</v>
          </cell>
          <cell r="CY211">
            <v>25200000</v>
          </cell>
        </row>
        <row r="212">
          <cell r="A212" t="str">
            <v>0210-2024</v>
          </cell>
          <cell r="B212" t="str">
            <v>17 17. Contrato de Prestación de Servicios</v>
          </cell>
          <cell r="C212" t="str">
            <v>CC</v>
          </cell>
          <cell r="D212">
            <v>1018403700</v>
          </cell>
          <cell r="F212">
            <v>4</v>
          </cell>
          <cell r="G212">
            <v>7</v>
          </cell>
          <cell r="H212" t="str">
            <v>RAFAEL EDUARDO MUÑOZ GOMEZ</v>
          </cell>
          <cell r="I212" t="str">
            <v>AK 55 B 186 81 BL 03 AP 101</v>
          </cell>
          <cell r="J212" t="str">
            <v>eduardomunozgomez@gmail.com</v>
          </cell>
          <cell r="M212" t="str">
            <v>CO1.PCCNTR.6247474</v>
          </cell>
          <cell r="N212" t="str">
            <v>CPT-226-2024</v>
          </cell>
          <cell r="O212" t="str">
            <v>https://community.secop.gov.co/Public/Tendering/OpportunityDetail/Index?noticeUID=CO1.NTC.6023156&amp;isFromPublicArea=True&amp;isModal=False</v>
          </cell>
          <cell r="P212" t="str">
            <v>PROFESIONAL</v>
          </cell>
          <cell r="Q212" t="str">
            <v>UNIVERSITARIO</v>
          </cell>
          <cell r="R212" t="str">
            <v>MASCULINO</v>
          </cell>
          <cell r="T212" t="str">
            <v>CONTRATO DE PRESTACION DE SERVICIOS</v>
          </cell>
          <cell r="U212">
            <v>45406</v>
          </cell>
          <cell r="V212">
            <v>45407</v>
          </cell>
          <cell r="W212">
            <v>45650</v>
          </cell>
          <cell r="X212" t="str">
            <v>ANGELICA MARIA GARZON MUÑOZ</v>
          </cell>
          <cell r="Y212" t="str">
            <v>PROFESIONAL ESPECIALIZADO DE PRODUCCIÓN GRADO 2</v>
          </cell>
          <cell r="Z212">
            <v>52827674</v>
          </cell>
          <cell r="AA212">
            <v>3</v>
          </cell>
          <cell r="AB212">
            <v>8</v>
          </cell>
          <cell r="AC212" t="str">
            <v>DO-285 DO-286 Proveer, de manera autónoma e independiente, los servicios requeridos para la estructuración, diseño y orientación conceptual, audiovisual y estética para la realización de las piezas de micro contenidos y las piezas audiovisuales de programación, promoción, participación y circulación digital de la franja infantil de Canal Capital, Canal Capital y Canal Eureka en todas sus plataformas, incluyendo los proyectos del plan de inversión financiados a través de la resolución 076 de 2024 del Fondo Único de Tecnologías de la Información y las Comunicaciones (FUTIC). ALCANCE DEL OBJETO: En cumplimiento del objeto del contrato, el contratista deberá disponer de los equipos de video, sonido directo e iluminación idóneos para la realización de las piezas requeridas con las siguientes características mínimas: ● 1 (una) Cámara Sony fs700 NXCAM, sensor Exmor CMOS Super 35 mm full HD y sistema de objetivos con montura en E. Autonomía 5 horas. ● 1 (un) Lente Sony 18-200 3.5. ● 1 (un) Tripode Manfrotto. ● 1 (un) Micrófono inalámbrico Sennheiser g3. ● 1 (un) kit de 4 tubos led de un metro El contratista será el responsable de la operación de los equipos y deberá respetar los tiempos y los horarios establecidos por el equipo de producción acogiéndose al principio de coordinación. Durante la ejecución del contrato, los equipos deberán estar en óptimas condiciones técnicas de uso.</v>
          </cell>
          <cell r="AD212">
            <v>0</v>
          </cell>
          <cell r="AE212">
            <v>8</v>
          </cell>
          <cell r="AF212">
            <v>240</v>
          </cell>
          <cell r="AG212">
            <v>70929600</v>
          </cell>
          <cell r="AH212">
            <v>8866200</v>
          </cell>
          <cell r="AI212" t="str">
            <v>1. Realizar la estructuración, diseño y orientación conceptual, audiovisual y estética para la realización de las piezas de microcontenidos en sus distintos formatos de acuerdo a la planeación semanal de grabación y parrilla. 2. Conceptualizar, guionizar y grabar las demás piezas audiovisuales acordadas con los productores de contenido del canal infantil de TDT eureka, y para Capital en todas sus plataformas. 3. Apoyar y plantear con el equipo creativo los parámetros conceptuales y criterios estéticos para la realización de cada pieza audiovisual de promoción, contenido, participación de eureka y estrategias convergentes online y en territorio. 4. Apoyar y orientar a las niñas y niños que participan en la grabación de las piezas audiovisuales de acuerdo a los criterios conceptuales y a las diferentes franjas que componen el proyecto. 5. Realizar entrega al editor, el guión o escaleta de edición, así como el material depurado y
debidamente marcado.
6. Realizar la pre-edición del material grabado en los casos que se requiera, en coordinación con los
productores encargados.
7. Realizar las correcciones o cambios solicitados por el equipo editorial, creativo y de producción de
contenidos.
8. Cumplir con los parámetros técnicos establecidos por Capital para la emisión de las piezas.
9. Hacer seguimiento para el cumplimiento de las entregas de acuerdo con el cronograma general del
proyecto.
10. Organizar y clasificar todas las piezas terminadas y aprobadas según los protocolos de producción
en coordinación con postproducción para la clara y eficiente búsqueda y consulta actual y posterior.
11. Asistir a las reuniones necesarias para la correcta ejecución del contrato, en aplicación del principio
de coordinación.
12. Realizar las demás actividades que resulten necesarias y esenciales para el cumplimiento del objeto
contractual.</v>
          </cell>
          <cell r="AJ212" t="str">
            <v>DIRECTA</v>
          </cell>
          <cell r="AK212" t="str">
            <v xml:space="preserve">NO REQUIERE </v>
          </cell>
          <cell r="AL212" t="str">
            <v>NO</v>
          </cell>
          <cell r="AM212" t="str">
            <v>DIRECTOR OPERATIVO</v>
          </cell>
          <cell r="AN212" t="str">
            <v>EDWIN SÁNCHEZ PORRAS</v>
          </cell>
          <cell r="AO212" t="str">
            <v>857 / 856</v>
          </cell>
          <cell r="AP212" t="str">
            <v>423011605560000007505 / 42450209</v>
          </cell>
          <cell r="AQ212" t="str">
            <v>7505 - Fortalecimiento de la creación y cocreación de contenidos multiplataforma en ciudadanía, cultura y educación / Servicios para la comunidad, sociales y personales</v>
          </cell>
          <cell r="AR212" t="str">
            <v>882 / 881</v>
          </cell>
          <cell r="AS212">
            <v>857</v>
          </cell>
          <cell r="AT212" t="str">
            <v>423011605560000007505</v>
          </cell>
          <cell r="AU212" t="str">
            <v>7505 - Fortalecimiento de la creación y cocreación de contenidos multiplataforma en ciudadanía, cultura y educación</v>
          </cell>
          <cell r="AV212" t="str">
            <v>7505 FUTIC</v>
          </cell>
          <cell r="AW212">
            <v>882</v>
          </cell>
          <cell r="AX212">
            <v>45406</v>
          </cell>
          <cell r="AY212">
            <v>35464800</v>
          </cell>
          <cell r="AZ212">
            <v>856</v>
          </cell>
          <cell r="BA212">
            <v>42450209</v>
          </cell>
          <cell r="BB212" t="str">
            <v>Servicios para la comunidad, sociales y personales</v>
          </cell>
          <cell r="BC212" t="str">
            <v xml:space="preserve"> </v>
          </cell>
          <cell r="BD212">
            <v>881</v>
          </cell>
          <cell r="BE212">
            <v>45406</v>
          </cell>
          <cell r="BF212">
            <v>35464800</v>
          </cell>
          <cell r="CX212">
            <v>45650</v>
          </cell>
          <cell r="CY212">
            <v>70929600</v>
          </cell>
        </row>
        <row r="213">
          <cell r="A213" t="str">
            <v>0211-2024</v>
          </cell>
          <cell r="B213" t="str">
            <v>17 17. Contrato de Prestación de Servicios</v>
          </cell>
          <cell r="C213" t="str">
            <v>CC</v>
          </cell>
          <cell r="D213">
            <v>1032429847</v>
          </cell>
          <cell r="F213">
            <v>1</v>
          </cell>
          <cell r="G213">
            <v>10</v>
          </cell>
          <cell r="H213" t="str">
            <v>JULIAN DAVID BARRETO BASABE</v>
          </cell>
          <cell r="I213" t="str">
            <v>CL 94 72A 91</v>
          </cell>
          <cell r="J213" t="str">
            <v>juldabar.89@gmail.com</v>
          </cell>
          <cell r="M213" t="str">
            <v>CO1.PCCNTR.6247143</v>
          </cell>
          <cell r="N213" t="str">
            <v>CPT-227-2024</v>
          </cell>
          <cell r="O213" t="str">
            <v>https://community.secop.gov.co/Public/Tendering/OpportunityDetail/Index?noticeUID=CO1.NTC.6022563&amp;isFromPublicArea=True&amp;isModal=False</v>
          </cell>
          <cell r="P213" t="str">
            <v>APOYO A LA GESTIÓN PROFESIONAL</v>
          </cell>
          <cell r="Q213" t="str">
            <v>UNIVERSITARIO</v>
          </cell>
          <cell r="R213" t="str">
            <v>MASCULINO</v>
          </cell>
          <cell r="T213" t="str">
            <v>CONTRATO DE PRESTACION DE SERVICIOS</v>
          </cell>
          <cell r="U213">
            <v>45406</v>
          </cell>
          <cell r="V213">
            <v>45407</v>
          </cell>
          <cell r="W213">
            <v>45620</v>
          </cell>
          <cell r="X213" t="str">
            <v>ANGELICA MARIA GARZON MUÑOZ</v>
          </cell>
          <cell r="Y213" t="str">
            <v>PROFESIONAL ESPECIALIZADO DE PRODUCCIÓN GRADO 2</v>
          </cell>
          <cell r="Z213">
            <v>52827674</v>
          </cell>
          <cell r="AA213">
            <v>3</v>
          </cell>
          <cell r="AB213">
            <v>8</v>
          </cell>
          <cell r="AC213" t="str">
            <v>DO-277 DO-278 Proveer de manera autónoma e independiente, los servicios para el diseño y la producción de las piezas animadas requeridas para cumplir con los micro contenidos, las campañas sombrilla y las piezas promocionales producidos para la franja infantil de Canal Capital y de canal Eureka en todas sus plataformas incluyendo los proyectos del plan de inversión financiados a través de la resolución 076 de 2024 del Fondo Único de Tecnologías de la Información y las Comunicaciones (FUTIC). ALCANCE DEL OBJETO: N/A</v>
          </cell>
          <cell r="AD213">
            <v>0</v>
          </cell>
          <cell r="AE213">
            <v>7</v>
          </cell>
          <cell r="AF213">
            <v>210</v>
          </cell>
          <cell r="AG213">
            <v>36774458</v>
          </cell>
          <cell r="AH213">
            <v>5253494</v>
          </cell>
          <cell r="AI213" t="str">
            <v>1. Producir piezas animadas en 2D y/o 3D que cumplan con los requerimientos creativos, técnicos, estéticos y visuales, según los lineamientos acordados con el equipo creativo de canal capital. 2. Cumplir con las entregas de las piezas de animación de acuerdo con el cronograma y los requerimientos técnicos planteados por el canal o de la producción. 3. Atender y ejecutar las correcciones que se soliciten dentro de los tiempos de producción acordados. 4. Verificar que se cumplan con los requerimientos técnicos en calidad y oportunidad, para la emisión y/o publicación de las piezas animadas, de acuerdo con los lineamientos del canal o de la producción. 5. Conocer y aplicar correctamente los lineamientos de estilo determinados por el equipo creativo del canal para la franja infantil. 6. Realizar backup o copia de cada una de las piezas finalizadas y aprobadas por el canal, así como los archivos abiertos (editables) y los demás insumos asociados. 7. Ordenar y clasificar todas las piezas terminadas y aprobadas, según el orden de carpetas establecido por producción, para la clara y eficiente búsqueda y consulta actual y posterior. 8. Poner a disposición de la producción el hardware y software necesario, compatible y suficiente para el cumplimiento del objeto del contrato. 9. Asistir a las reuniones necesarias para la correcta ejecución del contrato, en virtud del principio de coordinación y realizar seguimiento con el equipo creativo sobre la correcta administración de los archivos digitales. 10. Realizar las demás actividades que resulten necesarias y esenciales para el cumplimiento del objeto contractual.</v>
          </cell>
          <cell r="AJ213" t="str">
            <v>DIRECTA</v>
          </cell>
          <cell r="AK213" t="str">
            <v xml:space="preserve">NO REQUIERE </v>
          </cell>
          <cell r="AL213" t="str">
            <v>NO</v>
          </cell>
          <cell r="AM213" t="str">
            <v>DIRECTOR OPERATIVO</v>
          </cell>
          <cell r="AN213" t="str">
            <v>LEIDY JULIETH CARRANZA SUAREZ</v>
          </cell>
          <cell r="AO213" t="str">
            <v>855 / 832</v>
          </cell>
          <cell r="AP213" t="str">
            <v>423011605560000007505 / 42450209</v>
          </cell>
          <cell r="AQ213" t="str">
            <v>7505 - Fortalecimiento de la creación y cocreación de contenidos multiplataforma en ciudadanía, cultura y educación / Servicios para la comunidad, sociales y personales</v>
          </cell>
          <cell r="AR213" t="str">
            <v>880 / 879</v>
          </cell>
          <cell r="AS213">
            <v>855</v>
          </cell>
          <cell r="AT213" t="str">
            <v>423011605560000007505</v>
          </cell>
          <cell r="AU213" t="str">
            <v>7505 - Fortalecimiento de la creación y cocreación de contenidos multiplataforma en ciudadanía, cultura y educación</v>
          </cell>
          <cell r="AV213" t="str">
            <v>7505 FUTIC</v>
          </cell>
          <cell r="AW213">
            <v>880</v>
          </cell>
          <cell r="AX213">
            <v>45406</v>
          </cell>
          <cell r="AY213">
            <v>18387229</v>
          </cell>
          <cell r="AZ213">
            <v>832</v>
          </cell>
          <cell r="BA213">
            <v>42450209</v>
          </cell>
          <cell r="BB213" t="str">
            <v>Servicios para la comunidad, sociales y personales</v>
          </cell>
          <cell r="BC213" t="str">
            <v xml:space="preserve"> </v>
          </cell>
          <cell r="BD213">
            <v>879</v>
          </cell>
          <cell r="BE213">
            <v>45406</v>
          </cell>
          <cell r="BF213">
            <v>18387229</v>
          </cell>
          <cell r="CI213" t="str">
            <v>ADICION 1 Y PRORROGA 1</v>
          </cell>
          <cell r="CJ213">
            <v>45618</v>
          </cell>
          <cell r="CK213">
            <v>21</v>
          </cell>
          <cell r="CL213">
            <v>0</v>
          </cell>
          <cell r="CM213">
            <v>3677447</v>
          </cell>
          <cell r="CX213">
            <v>45641</v>
          </cell>
          <cell r="CY213">
            <v>40451905</v>
          </cell>
        </row>
        <row r="214">
          <cell r="A214" t="str">
            <v>0212-2024</v>
          </cell>
          <cell r="B214" t="str">
            <v>17 17. Contrato de Prestación de Servicios</v>
          </cell>
          <cell r="C214" t="str">
            <v>CC</v>
          </cell>
          <cell r="D214">
            <v>1013639871</v>
          </cell>
          <cell r="F214">
            <v>0</v>
          </cell>
          <cell r="G214">
            <v>0</v>
          </cell>
          <cell r="H214" t="str">
            <v>JULIAN DAVID PINZON BEJARANO</v>
          </cell>
          <cell r="I214" t="str">
            <v>CL 1 B 29 B 28</v>
          </cell>
          <cell r="J214" t="str">
            <v>julidavid1493@hotmail.com</v>
          </cell>
          <cell r="M214" t="str">
            <v>CO1.PCCNTR.6252144</v>
          </cell>
          <cell r="N214" t="str">
            <v>CPT-231-2024</v>
          </cell>
          <cell r="O214" t="str">
            <v>https://community.secop.gov.co/Public/Tendering/OpportunityDetail/Index?noticeUID=CO1.NTC.6028463&amp;isFromPublicArea=True&amp;isModal=False</v>
          </cell>
          <cell r="P214" t="str">
            <v>PROFESIONAL</v>
          </cell>
          <cell r="Q214" t="str">
            <v>UNIVERSITARIO</v>
          </cell>
          <cell r="R214" t="str">
            <v>MASCULINO</v>
          </cell>
          <cell r="T214" t="str">
            <v>CONTRATO DE PRESTACION DE SERVICIOS</v>
          </cell>
          <cell r="U214">
            <v>45407</v>
          </cell>
          <cell r="V214">
            <v>45408</v>
          </cell>
          <cell r="W214">
            <v>45672</v>
          </cell>
          <cell r="X214" t="str">
            <v>ANGELICA MARIA GARZON MUÑOZ</v>
          </cell>
          <cell r="Y214" t="str">
            <v>PROFESIONAL ESPECIALIZADO DE PRODUCCIÓN GRADO 2</v>
          </cell>
          <cell r="Z214">
            <v>52827674</v>
          </cell>
          <cell r="AA214">
            <v>3</v>
          </cell>
          <cell r="AB214">
            <v>8</v>
          </cell>
          <cell r="AC214" t="str">
            <v>DO-265 DO-266 Proveer, de manera autónoma e independiente, los servicios requeridos para la producción de los microcontenidos y las piezas audiovisuales de programación, promoción, participación y circulación digital para la franja infantil de Capital y Eureka Canal Capital y Eureka en todas sus plataformas, incluyendo los proyectos del plan de inversión financiados a través de la resolución 076 de 2024 del Fondo Único de Tecnologías de la Información y las Comunicaciones (FUTIC). ALCANCE DEL OBJETO: N/A</v>
          </cell>
          <cell r="AD214">
            <v>21</v>
          </cell>
          <cell r="AE214">
            <v>8</v>
          </cell>
          <cell r="AF214">
            <v>261</v>
          </cell>
          <cell r="AG214">
            <v>28939680</v>
          </cell>
          <cell r="AH214">
            <v>3326400</v>
          </cell>
          <cell r="AI214" t="str">
            <v>1. Realizar la producción de las piezas de microcontenidos en sus distintos formatos de acuerdo a la planeación semanal de grabación y parrilla. 2. Apoyar en la realización de las piezas audiovisuales de promoción, programación, participación, circulación digital, estrategias convergentes online y en territorio de acuerdo al modelo de producción establecido. 3. Asistir a la producción general en las actividades administrativas y logísticas necesarias del proyecto. 4. Apoyar al equipo de producción para que pueda llevar a cabo el cronograma y los tiempos establecidos para las grabaciones. 5. Apoyar al equipo de producción en la consecución de los elementos logísticos necesarios para las grabaciones y en la elaboración de los reportes en los formatos establecidos por el área. 6. Apoyar la producción de las actividades del consejo asesor de niños y niñas, Generación eureka, demás actividades de participación, estrategias convergentes online y en territorio. 7. Verificar que las piezas audiovisuales, cuenten con el respaldo de los formatos del manual de producción de Capital debidamente diligenciados, tales como autorización de imagen y material audiovisual, permiso de locaciones entre otros. 8. Organizar, sistematizar y entregar los formatos de autorización requeridos para cada pieza audiovisual de acuerdo a los lineamientos de la producción general. 9. Realizar la legalización de los gastos de producción siguiendo los protocolos establecidos por Capital y los lineamientos del área a cargo. 10. Asistir a las reuniones necesarias para la correcta ejecución del contrato. 11. Realizar los informes necesarios relacionados con la prestación del servicio. 12. Realizar las demás actividades que resulten necesarias y esenciales para el cumplimiento del objeto contractual.</v>
          </cell>
          <cell r="AJ214" t="str">
            <v>DIRECTA</v>
          </cell>
          <cell r="AK214" t="str">
            <v xml:space="preserve">NO REQUIERE </v>
          </cell>
          <cell r="AL214" t="str">
            <v>NO</v>
          </cell>
          <cell r="AM214" t="str">
            <v>DIRECTOR OPERATIVO</v>
          </cell>
          <cell r="AN214" t="str">
            <v>LEIDY JULIETH CARRANZA SUAREZ</v>
          </cell>
          <cell r="AO214" t="str">
            <v>817 / 816</v>
          </cell>
          <cell r="AP214" t="str">
            <v>423011605560000007505 / 42450209</v>
          </cell>
          <cell r="AQ214" t="str">
            <v>7505 - Fortalecimiento de la creación y cocreación de contenidos multiplataforma en ciudadanía, cultura y educación / Servicios para la comunidad, sociales y personales</v>
          </cell>
          <cell r="AR214" t="str">
            <v>885 / 884</v>
          </cell>
          <cell r="AS214">
            <v>817</v>
          </cell>
          <cell r="AT214" t="str">
            <v>423011605560000007505</v>
          </cell>
          <cell r="AU214" t="str">
            <v>7505 - Fortalecimiento de la creación y cocreación de contenidos multiplataforma en ciudadanía, cultura y educación</v>
          </cell>
          <cell r="AV214" t="str">
            <v>7505 FUTIC</v>
          </cell>
          <cell r="AW214">
            <v>885</v>
          </cell>
          <cell r="AX214">
            <v>45407</v>
          </cell>
          <cell r="AY214">
            <v>14469840</v>
          </cell>
          <cell r="AZ214">
            <v>816</v>
          </cell>
          <cell r="BA214">
            <v>42450209</v>
          </cell>
          <cell r="BB214" t="str">
            <v>Servicios para la comunidad, sociales y personales</v>
          </cell>
          <cell r="BC214" t="str">
            <v xml:space="preserve"> </v>
          </cell>
          <cell r="BD214">
            <v>884</v>
          </cell>
          <cell r="BE214">
            <v>45407</v>
          </cell>
          <cell r="BF214">
            <v>14469840</v>
          </cell>
          <cell r="CX214">
            <v>45672</v>
          </cell>
          <cell r="CY214">
            <v>28939680</v>
          </cell>
        </row>
        <row r="215">
          <cell r="A215" t="str">
            <v>0213-2024</v>
          </cell>
          <cell r="B215" t="str">
            <v>17 17. Contrato de Prestación de Servicios</v>
          </cell>
          <cell r="C215" t="str">
            <v>CC</v>
          </cell>
          <cell r="D215">
            <v>80774458</v>
          </cell>
          <cell r="F215">
            <v>1</v>
          </cell>
          <cell r="G215">
            <v>10</v>
          </cell>
          <cell r="H215" t="str">
            <v>VICTOR ENRIQUE PALACIO CUESTAS</v>
          </cell>
          <cell r="I215" t="str">
            <v>KR 6 51 21</v>
          </cell>
          <cell r="J215" t="str">
            <v>vpalacioxo3@gmail.com</v>
          </cell>
          <cell r="M215" t="str">
            <v>CO1.PCCNTR.6250519</v>
          </cell>
          <cell r="N215" t="str">
            <v>CPT-229-2024</v>
          </cell>
          <cell r="O215" t="str">
            <v>https://community.secop.gov.co/Public/Tendering/OpportunityDetail/Index?noticeUID=CO1.NTC.6026463&amp;isFromPublicArea=True&amp;isModal=False</v>
          </cell>
          <cell r="P215" t="str">
            <v>PROFESIONAL</v>
          </cell>
          <cell r="Q215" t="str">
            <v>UNIVERSITARIO</v>
          </cell>
          <cell r="R215" t="str">
            <v>MASCULINO</v>
          </cell>
          <cell r="T215" t="str">
            <v>CONTRATO DE PRESTACION DE SERVICIOS</v>
          </cell>
          <cell r="U215">
            <v>45406</v>
          </cell>
          <cell r="V215">
            <v>45407</v>
          </cell>
          <cell r="W215">
            <v>45635</v>
          </cell>
          <cell r="X215" t="str">
            <v>JERSON JUSSEF PARRA RAMÍREZ</v>
          </cell>
          <cell r="Y215" t="str">
            <v>DIRECTOR OPERATIVO</v>
          </cell>
          <cell r="Z215">
            <v>80022590</v>
          </cell>
          <cell r="AA215">
            <v>1</v>
          </cell>
          <cell r="AB215">
            <v>1</v>
          </cell>
          <cell r="AC215" t="str">
            <v>DO-345 Proveer, de manera autónoma e independiente, los servicios requeridos para desarrollar la estructuración creativa de las estrategias de promoción, divulgación y circulación de Canal Capital. ALCANCE DEL OBJETO: N/A</v>
          </cell>
          <cell r="AD215">
            <v>15</v>
          </cell>
          <cell r="AE215">
            <v>7</v>
          </cell>
          <cell r="AF215">
            <v>225</v>
          </cell>
          <cell r="AG215">
            <v>90000000</v>
          </cell>
          <cell r="AH215">
            <v>12000000</v>
          </cell>
          <cell r="AI215" t="str">
            <v>1. Realizar el trabajo de conceptualización, diseño estructural y creativo de la estrategia de promoción de Canal Capital. 2. Realizar el seguimiento de la producción y finalización de todas las piezas requeridas por las directrices del canal. 3. Establecer los parámetros generales creativos para la creación de las diversas estrategias de promoción de Canal Capital. 4. Apoyar al equipo creativo y de producción de Canal Capital, con pautas conceptuales y creativas de los distintos proyectos que surjan. 5. Apoyar con el desarrollo de la piezas y campañas promocionales, consignando todos los aspectos relativos al tratamiento audiovisual, desde narrativa, tono de comunicación, pautas conceptuales y finalización de las distintas piezas o campañas de promoción. 6. Revisar y supervisar los distintos conceptos creativos y piezas de promoción generados por el equipo creativo para ser después socializados por las distintas personas o áreas encargadas de Canal Capital. 7. Realizar las distintas estrategias de promoción o campañas publicitarias a las distintas personas o áreas encargadas del canal. 8. Verificar la calidad conceptual y creativa de las distintas piezas entregadas por el equipo creativo, desde piezas audiovisuales, piezas gráficas, estrategias de promoción, entre otras. 9. Revisar que las estrategias de promoción respondan a los análisis de audiencia o planes de medios que se pauten en el canal. 10. Realizar las demás actividades que resulten necesarias y esenciales para el cumplimiento del objeto contractual.</v>
          </cell>
          <cell r="AJ215" t="str">
            <v>DIRECTA</v>
          </cell>
          <cell r="AK215" t="str">
            <v xml:space="preserve">NO REQUIERE </v>
          </cell>
          <cell r="AL215" t="str">
            <v>NO</v>
          </cell>
          <cell r="AM215" t="str">
            <v>DIRECTOR OPERATIVO</v>
          </cell>
          <cell r="AN215" t="str">
            <v>LEIDY JULIETH CARRANZA SUAREZ</v>
          </cell>
          <cell r="AO215" t="str">
            <v xml:space="preserve">950 / </v>
          </cell>
          <cell r="AP215" t="str">
            <v xml:space="preserve">42450209 / </v>
          </cell>
          <cell r="AQ215" t="str">
            <v xml:space="preserve">Servicios para la comunidad, sociales y personales / </v>
          </cell>
          <cell r="AR215" t="str">
            <v xml:space="preserve">883 / </v>
          </cell>
          <cell r="AS215">
            <v>950</v>
          </cell>
          <cell r="AT215">
            <v>42450209</v>
          </cell>
          <cell r="AU215" t="str">
            <v>Servicios para la comunidad, sociales y personales</v>
          </cell>
          <cell r="AV215" t="str">
            <v xml:space="preserve"> </v>
          </cell>
          <cell r="AW215">
            <v>883</v>
          </cell>
          <cell r="AX215">
            <v>45406</v>
          </cell>
          <cell r="AY215">
            <v>90000000</v>
          </cell>
          <cell r="BB215" t="e">
            <v>#N/A</v>
          </cell>
          <cell r="BC215" t="str">
            <v xml:space="preserve"> </v>
          </cell>
          <cell r="CX215">
            <v>45635</v>
          </cell>
          <cell r="CY215">
            <v>90000000</v>
          </cell>
        </row>
        <row r="216">
          <cell r="A216" t="str">
            <v>0214-2024</v>
          </cell>
          <cell r="B216" t="str">
            <v>17 17. Contrato de Prestación de Servicios</v>
          </cell>
          <cell r="C216" t="str">
            <v>CC</v>
          </cell>
          <cell r="D216">
            <v>1030532600</v>
          </cell>
          <cell r="F216">
            <v>2</v>
          </cell>
          <cell r="G216">
            <v>9</v>
          </cell>
          <cell r="H216" t="str">
            <v>JULY ALEJANDRA BARACALDO GIL</v>
          </cell>
          <cell r="I216" t="str">
            <v xml:space="preserve">KR 78 0 60 SUR </v>
          </cell>
          <cell r="J216" t="str">
            <v>baraca011@hotmail.com</v>
          </cell>
          <cell r="M216" t="str">
            <v>CO1.PCCNTR.6256493</v>
          </cell>
          <cell r="N216" t="str">
            <v>CPT-236-2024</v>
          </cell>
          <cell r="O216" t="str">
            <v>https://community.secop.gov.co/Public/Tendering/OpportunityDetail/Index?noticeUID=CO1.NTC.6034036&amp;isFromPublicArea=True&amp;isModal=False</v>
          </cell>
          <cell r="P216" t="str">
            <v>APOYO A LA GESTIÓN PROFESIONAL</v>
          </cell>
          <cell r="Q216" t="str">
            <v>TECNOLOGICA</v>
          </cell>
          <cell r="R216" t="str">
            <v>FEMENINO</v>
          </cell>
          <cell r="T216" t="str">
            <v>CONTRATO DE PRESTACION DE SERVICIOS</v>
          </cell>
          <cell r="U216">
            <v>45408</v>
          </cell>
          <cell r="V216">
            <v>45408</v>
          </cell>
          <cell r="W216">
            <v>45498</v>
          </cell>
          <cell r="X216" t="str">
            <v>PAULA ANDREA FONSECA ORTIZ</v>
          </cell>
          <cell r="Y216" t="str">
            <v>PROFESIONAL 1 DEL ÁREA DE VENTAS Y MERCADEO</v>
          </cell>
          <cell r="Z216">
            <v>1136884820</v>
          </cell>
          <cell r="AA216">
            <v>0</v>
          </cell>
          <cell r="AB216">
            <v>0</v>
          </cell>
          <cell r="AC216" t="str">
            <v>PE-30 Proveer, de manera autónoma e independiente, los servicios requeridos para la producción, gestión, promoción y desarrollo de contenidos de los proyectos y de los bienes y servicios ofertados por Canal Capital</v>
          </cell>
          <cell r="AD216">
            <v>0</v>
          </cell>
          <cell r="AE216">
            <v>3</v>
          </cell>
          <cell r="AF216">
            <v>90</v>
          </cell>
          <cell r="AG216">
            <v>21000000</v>
          </cell>
          <cell r="AH216">
            <v>7000000</v>
          </cell>
          <cell r="AI216" t="str">
            <v>1. Apoyar el diseño, implementación y seguimiento de las acciones para gestionar alianzas, convenios y/o contratos nacionales o internacionales que respondan a las necesidades editoriales, comerciales y/o de presencia de marca de Canal Capital. 2. Apoyar la supervisión de las alianzas, contratos y/o convenios realizados en el marco de las acciones estratégicas implementadas respecto a comercialización y gestión de alianzas de Canal Capital. 3. Apoyar el diseño de contenidos para la búsqueda de la gestión de alianzas, contratos y/o convenios en el marco de las acciones estratégicas, así como hacer seguimiento a las propuestas presentadas por el Canal para la gestión de alianzas interinstitucionales. 4. Apoyar el análisis de contexto permanente de potenciales aliados y/o clientes, que aporten al cumplimiento de las necesidades de Ventas y Mercadeo. 5. Participar activamente en reuniones técnicas con aliados y gestionar la información que se derive de dichas reuniones. 6. Participar activamente en el diseño, desarrollo, presentación y ajustes de propuestas y proyectos que se requieran para el área. 7. Participar en sesiones de seguimiento y acompañamiento a la ejecución de los proyectos enmarcados en alianzas, convenios y/o contratos, según sea requerido. 8. Participar en los espacios de conceptualización y diseño del área de Ventas y Mercadeo. 9. Apoyar el diseño y ejecución de estrategia de comercialización, fidelización, acompañamiento y monitoreo con los clientes y/o aliados activos o atendidos, en caso que se requiera. 10. Realizar trabajo de campo a través de visitas técnicas, previas a los eventos, apoyando en el seguimiento de actividades de ejecución de los proyectos. 11. Asistir a las reuniones que sean necesarias para la realización de sus actividades, en virtud del principio de coordinación. 12. Realizar las demás actividades que resulten necesarias y esenciales para el cumplimiento del objeto contractual.</v>
          </cell>
          <cell r="AJ216" t="str">
            <v>DIRECTA</v>
          </cell>
          <cell r="AK216" t="str">
            <v xml:space="preserve">NO REQUIERE </v>
          </cell>
          <cell r="AL216" t="str">
            <v>NO</v>
          </cell>
          <cell r="AM216" t="str">
            <v>GERENTE GENERAL</v>
          </cell>
          <cell r="AN216" t="str">
            <v>JAVIER ROLANDO DELGADO FLORES</v>
          </cell>
          <cell r="AO216" t="str">
            <v xml:space="preserve">947 / </v>
          </cell>
          <cell r="AP216" t="str">
            <v xml:space="preserve">42450208 / </v>
          </cell>
          <cell r="AQ216" t="str">
            <v xml:space="preserve">Servicios prestados a las empresas
y servicios de producción / </v>
          </cell>
          <cell r="AR216" t="str">
            <v xml:space="preserve">906 / </v>
          </cell>
          <cell r="AS216">
            <v>947</v>
          </cell>
          <cell r="AT216">
            <v>42450208</v>
          </cell>
          <cell r="AU216" t="str">
            <v>Servicios prestados a las empresas
y servicios de producción</v>
          </cell>
          <cell r="AV216" t="str">
            <v xml:space="preserve"> </v>
          </cell>
          <cell r="AW216">
            <v>906</v>
          </cell>
          <cell r="AX216">
            <v>45408</v>
          </cell>
          <cell r="AY216">
            <v>21000000</v>
          </cell>
          <cell r="BB216" t="e">
            <v>#N/A</v>
          </cell>
          <cell r="BC216" t="str">
            <v xml:space="preserve"> </v>
          </cell>
          <cell r="CX216">
            <v>45498</v>
          </cell>
          <cell r="CY216">
            <v>21000000</v>
          </cell>
        </row>
        <row r="217">
          <cell r="A217" t="str">
            <v>0215-2024</v>
          </cell>
          <cell r="B217" t="str">
            <v>17 17. Contrato de Prestación de Servicios</v>
          </cell>
          <cell r="C217" t="str">
            <v>CC</v>
          </cell>
          <cell r="D217">
            <v>1022946697</v>
          </cell>
          <cell r="F217">
            <v>4</v>
          </cell>
          <cell r="G217">
            <v>7</v>
          </cell>
          <cell r="H217" t="str">
            <v>OSCAR ANDRES TOVAR BALLESTEROS</v>
          </cell>
          <cell r="I217" t="str">
            <v>CALLE 26 SUR NO. 1-18 ESTE PISO 2</v>
          </cell>
          <cell r="J217" t="str">
            <v>andrestovar.1126@gmail.com</v>
          </cell>
          <cell r="M217" t="str">
            <v>CO1.PCCNTR.6253769</v>
          </cell>
          <cell r="N217" t="str">
            <v>CPT-232-2024</v>
          </cell>
          <cell r="O217" t="str">
            <v>https://community.secop.gov.co/Public/Tendering/OpportunityDetail/Index?noticeUID=CO1.NTC.6031337&amp;isFromPublicArea=True&amp;isModal=False</v>
          </cell>
          <cell r="P217" t="str">
            <v>APOYO A LA GESTIÓN PROFESIONAL</v>
          </cell>
          <cell r="Q217" t="str">
            <v>UNIVERSITARIO</v>
          </cell>
          <cell r="R217" t="str">
            <v>MASCULINO</v>
          </cell>
          <cell r="T217" t="str">
            <v>CONTRATO DE PRESTACION DE SERVICIOS</v>
          </cell>
          <cell r="U217">
            <v>45407</v>
          </cell>
          <cell r="V217">
            <v>45408</v>
          </cell>
          <cell r="W217">
            <v>45498</v>
          </cell>
          <cell r="X217" t="str">
            <v>SANDRA PAOLA MONTILLA MORALES</v>
          </cell>
          <cell r="Y217" t="str">
            <v xml:space="preserve">PROFESIONAL ESPECIALIZADO DE RECURSOS HUMANOS GRADO 2 </v>
          </cell>
          <cell r="Z217">
            <v>52259970</v>
          </cell>
          <cell r="AA217">
            <v>1</v>
          </cell>
          <cell r="AB217">
            <v>10</v>
          </cell>
          <cell r="AC217" t="str">
            <v>SA-183 Proveer, de manera autónoma e independiente, sus servicios profesionales requeridos para el apoyo en la ejecución y seguimiento de los diferentes planes y programas de gestión y actividades del área de recursos humanos.</v>
          </cell>
          <cell r="AD217">
            <v>0</v>
          </cell>
          <cell r="AE217">
            <v>3</v>
          </cell>
          <cell r="AF217">
            <v>90</v>
          </cell>
          <cell r="AG217">
            <v>12000000</v>
          </cell>
          <cell r="AH217">
            <v>4000000</v>
          </cell>
          <cell r="AI217" t="str">
            <v>1. Apoyar la elaboración, supervisión y ejecución del plan Institucional de capacitación definido por la entidad, garantizando el cumplimiento de las actividades del cronograma establecido y generando las evidencias correspondientes. 2. Apoyar la elaboración, supervisión y ejecución del plan de bienestar definido por la entidad, garantizando el cumplimiento de las actividades definidas y generando las evidencias correspondientes. 3. Realizar seguimiento presupuestal como apoyo a la supervisión de la ejecución de los contratos suscritos por el área de recursos humanos. 4. Apoyar en la atención de auditorías y requerimientos de órganos de control respecto a la presentación de evidencias y ejecución de actividades del área de recursos humanos. 5. Garantizar la correcta gestión documental de los planes, resoluciones, formatos y de los soportes de actividades desarrolladas por el área de recursos humanos. 6. Apoyar al área de recursos humanos para los procesos relacionados con el área en la plataforma SIDEAP. 7. Mantener actualizada las bases de datos del personal de planta, temporal y contratistas con la información requerida por el área de recursos humanos para la ejecución de los diferentes planes y seguimientos del área. 8. Apoyar la elaboración y ejecución del plan de integridad definido por la entidad, garantizando el cumplimiento de las actividades del cronograma establecido y generando las evidencias correspondientes. 9. Apoyar en la estructuración, ejecución y supervisión de los contratos asignados al área de Recursos Humanos. 10. Realizar las demás actividades que resulten necesarias y esenciales para el cumplimiento del objeto contractual.</v>
          </cell>
          <cell r="AJ217" t="str">
            <v>DIRECTA</v>
          </cell>
          <cell r="AK217" t="str">
            <v xml:space="preserve">NO REQUIERE </v>
          </cell>
          <cell r="AL217" t="str">
            <v>NO</v>
          </cell>
          <cell r="AM217" t="str">
            <v>SECRETARIA GENERAL</v>
          </cell>
          <cell r="AN217" t="str">
            <v>NATHALY ACOSTA DIAZ</v>
          </cell>
          <cell r="AO217" t="str">
            <v xml:space="preserve">915 / </v>
          </cell>
          <cell r="AP217" t="str">
            <v xml:space="preserve">42450208 / </v>
          </cell>
          <cell r="AQ217" t="str">
            <v xml:space="preserve">Servicios prestados a las empresas
y servicios de producción / </v>
          </cell>
          <cell r="AR217" t="str">
            <v xml:space="preserve">896 / </v>
          </cell>
          <cell r="AS217">
            <v>915</v>
          </cell>
          <cell r="AT217">
            <v>42450208</v>
          </cell>
          <cell r="AU217" t="str">
            <v>Servicios prestados a las empresas
y servicios de producción</v>
          </cell>
          <cell r="AV217" t="str">
            <v xml:space="preserve"> </v>
          </cell>
          <cell r="AW217">
            <v>896</v>
          </cell>
          <cell r="AX217">
            <v>45408</v>
          </cell>
          <cell r="AY217">
            <v>12000000</v>
          </cell>
          <cell r="BB217" t="e">
            <v>#N/A</v>
          </cell>
          <cell r="BC217" t="str">
            <v xml:space="preserve"> </v>
          </cell>
          <cell r="CX217">
            <v>45498</v>
          </cell>
          <cell r="CY217">
            <v>12000000</v>
          </cell>
        </row>
        <row r="218">
          <cell r="A218" t="str">
            <v>0216-2024</v>
          </cell>
          <cell r="B218" t="str">
            <v>17 17. Contrato de Prestación de Servicios</v>
          </cell>
          <cell r="C218" t="str">
            <v>CC</v>
          </cell>
          <cell r="D218">
            <v>1144075202</v>
          </cell>
          <cell r="F218">
            <v>7</v>
          </cell>
          <cell r="G218">
            <v>4</v>
          </cell>
          <cell r="H218" t="str">
            <v>LUISA MARIA GUERRERO TORRES</v>
          </cell>
          <cell r="I218" t="str">
            <v>CL 5 E 46 40 AP 902 B UR TORRES SANTIAGO DE</v>
          </cell>
          <cell r="J218" t="str">
            <v>luisaguerrero94@gmail.com</v>
          </cell>
          <cell r="M218" t="str">
            <v>CO1.PCCNTR.6254980</v>
          </cell>
          <cell r="N218" t="str">
            <v>CPT-233-2024</v>
          </cell>
          <cell r="O218" t="str">
            <v>https://community.secop.gov.co/Public/Tendering/OpportunityDetail/Index?noticeUID=CO1.NTC.6032483&amp;isFromPublicArea=True&amp;isModal=False</v>
          </cell>
          <cell r="P218" t="str">
            <v>PROFESIONAL</v>
          </cell>
          <cell r="Q218" t="str">
            <v>UNIVERSITARIO</v>
          </cell>
          <cell r="R218" t="str">
            <v>FEMENINO</v>
          </cell>
          <cell r="T218" t="str">
            <v>CONTRATO DE PRESTACION DE SERVICIOS</v>
          </cell>
          <cell r="U218">
            <v>45407</v>
          </cell>
          <cell r="V218">
            <v>45408</v>
          </cell>
          <cell r="W218">
            <v>45529</v>
          </cell>
          <cell r="X218" t="str">
            <v>LUIS CARLOS URRUTIA PARRA</v>
          </cell>
          <cell r="Y218" t="str">
            <v>PROFESIONAL ESPECIALIZADO GRADO 03 DE PROGRAMACIÓN</v>
          </cell>
          <cell r="Z218">
            <v>79555310</v>
          </cell>
          <cell r="AA218">
            <v>8</v>
          </cell>
          <cell r="AB218">
            <v>3</v>
          </cell>
          <cell r="AC218" t="str">
            <v>DO-314-315 Proveer, de manera autónoma e independiente, los servicios requeridos para desarrollar las actividades de preproducción, producción, realización y posproducción de material audiovisual para las necesidades digitales de Canal Capital y sus canales de distribución, incluyendo los proyectos del Plan de inversión financiados a través de la resolución 076 de 2024 del Fondo Único de Tecnologías de la Información y las comunicaciones (FUTIC).</v>
          </cell>
          <cell r="AD218">
            <v>0</v>
          </cell>
          <cell r="AE218">
            <v>4</v>
          </cell>
          <cell r="AF218">
            <v>120</v>
          </cell>
          <cell r="AG218">
            <v>16000000</v>
          </cell>
          <cell r="AH218">
            <v>4000000</v>
          </cell>
          <cell r="AI218" t="str">
            <v>1. Estructurar y desarrollar desde la preproducción las diferentes piezas audiovisuales que sean requeridas para la creación de estrategias de contenido para las diferentes plataformas digitales de Capital, como redes sociales y sitio web, a través de un lenguaje digital acorde a las necesidades comunicacionales que requiera cada una de las producciones o los productos informativos convergentes. 2. Realizar la grabación de piezas audiovisuales para las plataformas digitales de Capital, como redes sociales y sitio web, a través de un lenguaje digital acorde a las necesidades comunicacionales que requiera cada una de las producciones o los productos informativos convergentes. 3. Realizar, crear, diseñar y producir las animaciones o informaciones gráficas audiovisuales que sean requeridas para los contenidos solicitados que tengan este fin, a ser publicadas en las plataformas digitales de Capital, como redes sociales y sitio web. 4. Realizar la producción de video streaming y la organización y operación de las herramientas necesarias para su producción en vivo. 5. Apoyar y participar en la producción de campo, creación y realización de contenidos de video y fotografía para las pantallas de Capital y sus proyectos informativos convergentes. 6. Realizar la edición de contenidos de video y fotografía para las plataformas digitales de Capital, como redes sociales y sitio web. 7. Realizar la musicalización de las piezas finalizadas en video para su distribución en la página web y
las diferentes plataformas digitales, usando para ello piezas de la librería vigente contratada por
Capital.
8. Entregar y cargar contenidos en video en las distintas plataformas digitales según las características
necesarias para su óptima visualización.
9. Fragmentar contenidos en clips y adaptar contenido de otras pantallas (abierta y sonora) para su
óptima distribución y consumo en las plataformas de Capital, incluida la elaboración de elementos
gráficos, como miniaturas y endcards, que respondan a las lógicas de los proyectos informativos
convergentes.
10. Apoyar estrategias convergentes que conectan el proyecto informativo, CCI, transmisiones y el equipo
digital para expandir los contenidos informativos en diferentes formatos y pantallas desde la
colaborativa lógica digital, y bajo el esquema de Bogotá como protagonista.
11. Realizar las demás actividades que resulten necesarias y esenciales para el cumplimiento del objeto
contractual.</v>
          </cell>
          <cell r="AJ218" t="str">
            <v>DIRECTA</v>
          </cell>
          <cell r="AK218" t="str">
            <v xml:space="preserve">NO REQUIERE </v>
          </cell>
          <cell r="AL218" t="str">
            <v>NO</v>
          </cell>
          <cell r="AM218" t="str">
            <v>DIRECTOR OPERATIVO</v>
          </cell>
          <cell r="AN218" t="str">
            <v>CAMILO ANDRES PORRAS GALINDO</v>
          </cell>
          <cell r="AO218" t="str">
            <v>937 / 938</v>
          </cell>
          <cell r="AP218" t="str">
            <v>423011605560000007505 / 42450209</v>
          </cell>
          <cell r="AQ218" t="str">
            <v>7505 - Fortalecimiento de la creación y cocreación de contenidos multiplataforma en ciudadanía, cultura y educación / Servicios para la comunidad, sociales y personales</v>
          </cell>
          <cell r="AR218" t="str">
            <v>889 / 888</v>
          </cell>
          <cell r="AS218">
            <v>937</v>
          </cell>
          <cell r="AT218" t="str">
            <v>423011605560000007505</v>
          </cell>
          <cell r="AU218" t="str">
            <v>7505 - Fortalecimiento de la creación y cocreación de contenidos multiplataforma en ciudadanía, cultura y educación</v>
          </cell>
          <cell r="AV218" t="str">
            <v>7505 FUTIC</v>
          </cell>
          <cell r="AW218">
            <v>889</v>
          </cell>
          <cell r="AX218">
            <v>45407</v>
          </cell>
          <cell r="AY218">
            <v>13600000</v>
          </cell>
          <cell r="AZ218">
            <v>938</v>
          </cell>
          <cell r="BA218">
            <v>42450209</v>
          </cell>
          <cell r="BB218" t="str">
            <v>Servicios para la comunidad, sociales y personales</v>
          </cell>
          <cell r="BC218" t="str">
            <v xml:space="preserve"> </v>
          </cell>
          <cell r="BD218">
            <v>888</v>
          </cell>
          <cell r="BE218">
            <v>45407</v>
          </cell>
          <cell r="BF218">
            <v>2400000</v>
          </cell>
          <cell r="CX218">
            <v>45529</v>
          </cell>
          <cell r="CY218">
            <v>16000000</v>
          </cell>
        </row>
        <row r="219">
          <cell r="A219" t="str">
            <v>0217-2024</v>
          </cell>
          <cell r="B219" t="str">
            <v>17 17. Contrato de Prestación de Servicios</v>
          </cell>
          <cell r="C219" t="str">
            <v>CC</v>
          </cell>
          <cell r="D219">
            <v>1023943303</v>
          </cell>
          <cell r="F219">
            <v>8</v>
          </cell>
          <cell r="G219">
            <v>3</v>
          </cell>
          <cell r="H219" t="str">
            <v>JEIMY JOHANA PULIDO GARAY</v>
          </cell>
          <cell r="I219" t="str">
            <v>CL 36A SUR 3A 49</v>
          </cell>
          <cell r="J219" t="str">
            <v>jpulidogara@gmail.com</v>
          </cell>
          <cell r="L219" t="str">
            <v>TALENTO NO PALANCA</v>
          </cell>
          <cell r="M219" t="str">
            <v>CO1.PCCNTR.6256248</v>
          </cell>
          <cell r="N219" t="str">
            <v>CPT-234-2024</v>
          </cell>
          <cell r="O219" t="str">
            <v>https://community.secop.gov.co/Public/Tendering/OpportunityDetail/Index?noticeUID=CO1.NTC.6033638&amp;isFromPublicArea=True&amp;isModal=False</v>
          </cell>
          <cell r="P219" t="str">
            <v>APOYO A LA GESTIÓN PROFESIONAL</v>
          </cell>
          <cell r="Q219" t="str">
            <v>UNIVERSITARIO</v>
          </cell>
          <cell r="R219" t="str">
            <v>FEMENINO</v>
          </cell>
          <cell r="T219" t="str">
            <v>CONTRATO DE PRESTACION DE SERVICIOS</v>
          </cell>
          <cell r="U219">
            <v>45407</v>
          </cell>
          <cell r="V219">
            <v>45409</v>
          </cell>
          <cell r="W219">
            <v>45622</v>
          </cell>
          <cell r="X219" t="str">
            <v>ALBA JANETTE GOMEZ ARIAS</v>
          </cell>
          <cell r="Y219" t="str">
            <v>PROFESIONAL ESPECIALIZADA DE PRODUCCIÓN GRADO 3</v>
          </cell>
          <cell r="Z219">
            <v>51904355</v>
          </cell>
          <cell r="AA219">
            <v>5</v>
          </cell>
          <cell r="AB219">
            <v>6</v>
          </cell>
          <cell r="AC219" t="str">
            <v>DO-338 Proveer, de manera autónoma e independiente, los servicios profesionales para la actividad de asistencia de producción de los contenidos y formatos del Proyecto Periodístico y los especiales noticiosos del plan de inversión, financiado a través de la resolución 076 del 2024 del Fondo Único de Tecnologías de la Información y las Comunicaciones (FUTIC).</v>
          </cell>
          <cell r="AD219">
            <v>0</v>
          </cell>
          <cell r="AE219">
            <v>7</v>
          </cell>
          <cell r="AF219">
            <v>210</v>
          </cell>
          <cell r="AG219">
            <v>22232560</v>
          </cell>
          <cell r="AH219">
            <v>3176080</v>
          </cell>
          <cell r="AI219" t="str">
            <v>1. Apoyar las actividades de producción del Proyecto Periodístico convergente en las etapas de preproducción, producción y postproducción. 2. Realizar las solicitudes de los recursos logísticos, de transporte y técnicos requeridos para cada emisión, así como los reportes de uso de dichos recursos, de manera diaria en los formatos definidos para ello. 3. Apoyar a la producción del Proyecto Periodístico convergente en la asignación de salas de edición y graficación. 4. Apoyar el montaje de la continuidad de los programas del Proyecto Periodístico convergente y alertar sobre posibles errores y/o fallas de las piezas y sus elementos. 5. Apoyar el correcto montaje de créditos del Proyecto Periodístico convergente. 6. Apoyar los procesos relacionados con la ingesta, tráfico y archivo de los contenidos del Proyecto Periodístico convergente. 7. Apoyar en los procesos de archivo, catalogación, marcación y subida de los entregables del proyecto que se le asignen, para garantizar que se mantengan actualizados de acuerdo con el protocolo definido. 8. Prestar servicios de apoyo a la supervisión en los casos que sea requerido de los contratos suscritos por el área de producción. 9. Realizar las demás actividades que resulten necesarias y esenciales para el cumplimiento del objeto contractual.</v>
          </cell>
          <cell r="AJ219" t="str">
            <v>DIRECTA</v>
          </cell>
          <cell r="AK219" t="str">
            <v xml:space="preserve">NO REQUIERE </v>
          </cell>
          <cell r="AL219" t="str">
            <v>NO</v>
          </cell>
          <cell r="AM219" t="str">
            <v>DIRECTOR OPERATIVO</v>
          </cell>
          <cell r="AN219" t="str">
            <v>EDWIN SÁNCHEZ PORRAS</v>
          </cell>
          <cell r="AO219" t="str">
            <v xml:space="preserve">945 / </v>
          </cell>
          <cell r="AP219" t="str">
            <v xml:space="preserve">423011605560000007505 / </v>
          </cell>
          <cell r="AQ219" t="str">
            <v xml:space="preserve">7505 - Fortalecimiento de la creación y cocreación de contenidos multiplataforma en ciudadanía, cultura y educación / </v>
          </cell>
          <cell r="AR219" t="str">
            <v xml:space="preserve">899 / </v>
          </cell>
          <cell r="AS219">
            <v>945</v>
          </cell>
          <cell r="AT219" t="str">
            <v>423011605560000007505</v>
          </cell>
          <cell r="AU219" t="str">
            <v>7505 - Fortalecimiento de la creación y cocreación de contenidos multiplataforma en ciudadanía, cultura y educación</v>
          </cell>
          <cell r="AV219" t="str">
            <v>7505 FUTIC</v>
          </cell>
          <cell r="AW219">
            <v>899</v>
          </cell>
          <cell r="AX219">
            <v>45408</v>
          </cell>
          <cell r="AY219">
            <v>22232560</v>
          </cell>
          <cell r="BB219" t="e">
            <v>#N/A</v>
          </cell>
          <cell r="BC219" t="str">
            <v xml:space="preserve"> </v>
          </cell>
          <cell r="CX219">
            <v>45622</v>
          </cell>
          <cell r="CY219">
            <v>22232560</v>
          </cell>
        </row>
        <row r="220">
          <cell r="A220" t="str">
            <v>0218-2024</v>
          </cell>
          <cell r="B220" t="str">
            <v>17 17. Contrato de Prestación de Servicios</v>
          </cell>
          <cell r="C220" t="str">
            <v>CC</v>
          </cell>
          <cell r="D220">
            <v>1010247856</v>
          </cell>
          <cell r="F220">
            <v>6</v>
          </cell>
          <cell r="G220">
            <v>5</v>
          </cell>
          <cell r="H220" t="str">
            <v>YADIRA HERMIDA JARAMILLO</v>
          </cell>
          <cell r="I220" t="str">
            <v>CL 60 A SUR 68 08</v>
          </cell>
          <cell r="J220" t="str">
            <v>yadirajaramillo.yj@gmail.com</v>
          </cell>
          <cell r="M220" t="str">
            <v>CO1.PCCNTR.6257714</v>
          </cell>
          <cell r="N220" t="str">
            <v>CPT-235-2024</v>
          </cell>
          <cell r="O220" t="str">
            <v>https://community.secop.gov.co/Public/Tendering/OpportunityDetail/Index?noticeUID=CO1.NTC.6035341&amp;isFromPublicArea=True&amp;isModal=False</v>
          </cell>
          <cell r="P220" t="str">
            <v>PROFESIONAL</v>
          </cell>
          <cell r="Q220" t="str">
            <v>UNIVERSITARIO</v>
          </cell>
          <cell r="R220" t="str">
            <v>FEMENINO</v>
          </cell>
          <cell r="T220" t="str">
            <v>CONTRATO DE PRESTACION DE SERVICIOS</v>
          </cell>
          <cell r="U220">
            <v>45408</v>
          </cell>
          <cell r="V220">
            <v>45408</v>
          </cell>
          <cell r="W220">
            <v>45621</v>
          </cell>
          <cell r="X220" t="str">
            <v>LUIS CARLOS URRUTIA PARRA</v>
          </cell>
          <cell r="Y220" t="str">
            <v>PROFESIONAL ESPECIALIZADO GRADO 03 DE PROGRAMACIÓN</v>
          </cell>
          <cell r="Z220">
            <v>79555310</v>
          </cell>
          <cell r="AA220">
            <v>8</v>
          </cell>
          <cell r="AB220">
            <v>3</v>
          </cell>
          <cell r="AC220" t="str">
            <v>DO-343-344 Proveer, de manera autónoma e independiente, sus servicios para llevar a cabo la construcción, distribución, programación y diseño estratégico de los contenidos digitales en las redes sociales de Canal Capital, como el relacionamiento público digital con cuentas digitales e instituciones del estado, incluyendo los proyectos del Plan de inversión financiados a través de la resolución 076 de 2024 del Fondo Único de Tecnologías de la Información y las comunicaciones (FUTIC).</v>
          </cell>
          <cell r="AD220">
            <v>0</v>
          </cell>
          <cell r="AE220">
            <v>7</v>
          </cell>
          <cell r="AF220">
            <v>210</v>
          </cell>
          <cell r="AG220">
            <v>32900000</v>
          </cell>
          <cell r="AH220">
            <v>4700000</v>
          </cell>
          <cell r="AI220" t="str">
            <v>1. Realizar y apoyar la construcción o adaptación del contenido multimedia (texto, video, audio o imagen) que pueda ser difundido a través de los sitios web, cuentas digitales, redes sociales, la señal en televisión de Capital y las plataformas sonoras. 2. Realizar la publicación en las redes sociales y en las cuentas digitales de las transmisiones en vivo relacionadas con Capital. 3. Apoyar el manejo operativo de las redes sociales y de las cuentas digitales de Capital. 4. Apoyar el desarrollo de las estrategias digitales planteadas con aliados internos o externos de Capital aplicadas a sus redes sociales. 5. Apoyar e integrar los proyectos especiales de creación de contenido digital de Capital y sus acciones informativas convergentes, bien sea en su construcción estratégica, investigativa o desarrollo práctico. 6. Apoyar, identificar, participar y gestionar oportunidades de cocreación de contenidos con diferentes aliados de Capital y de “AHORA” para fomentar una dinámica colaborativa y multiformato que innove en agendas y formas de narrar las noticias e información que impacta a Bogotá y su región metropolitana. 7. Apoyar la gestión de comunidades digitales en plataformas de redes sociales y entregar reportes e informes que permitan el análisis de las mismas. 8. Apoyar estrategias convergentes que conecten el proyecto informativo con los demás proyectos que produzca Capital, incluidas las transmisiones, de cara a que el equipo Digital expanda los contenidos informativos en diferentes formatos y pantallas. 9. Realizar el seguimiento y comunicación interna con el equipo digital de las sinergias de las entidades del Estado. 10. Realizar alianzas, seguimiento y ejecución de las mismas con medios nativos digitales. 11. Abstenerse de compartir, prestar, divulgar o transferir de cualquier forma o medio las contraseñas que le han sido entregadas de las redes y plataformas pertenecientes a Capital (la cuenta de usuario del periodista es de uso personal e intransferible, por lo que cualquier consecuencia adversa que derive de su mal uso, generado por descuido, negligencia o dolo, deberá ser asumida
personalmente por el contratista al cual le fue otorgado el acceso a las redes y plataformas del
Canal).
12. Realizar las demás actividades que resulten necesarias y esenciales para el cumplimiento del
objeto contractual.</v>
          </cell>
          <cell r="AJ220" t="str">
            <v>DIRECTA</v>
          </cell>
          <cell r="AK220" t="str">
            <v xml:space="preserve">NO REQUIERE </v>
          </cell>
          <cell r="AL220" t="str">
            <v>NO</v>
          </cell>
          <cell r="AM220" t="str">
            <v>DIRECTOR OPERATIVO</v>
          </cell>
          <cell r="AN220" t="str">
            <v>EDWIN SÁNCHEZ PORRAS</v>
          </cell>
          <cell r="AO220" t="str">
            <v>952 / 953</v>
          </cell>
          <cell r="AP220" t="str">
            <v>423011605560000007505 / 42450209</v>
          </cell>
          <cell r="AQ220" t="str">
            <v>7505 - Fortalecimiento de la creación y cocreación de contenidos multiplataforma en ciudadanía, cultura y educación / Servicios para la comunidad, sociales y personales</v>
          </cell>
          <cell r="AR220" t="str">
            <v>902 / 903</v>
          </cell>
          <cell r="AS220">
            <v>952</v>
          </cell>
          <cell r="AT220" t="str">
            <v>423011605560000007505</v>
          </cell>
          <cell r="AU220" t="str">
            <v>7505 - Fortalecimiento de la creación y cocreación de contenidos multiplataforma en ciudadanía, cultura y educación</v>
          </cell>
          <cell r="AV220" t="str">
            <v>7505 FUTIC</v>
          </cell>
          <cell r="AW220">
            <v>902</v>
          </cell>
          <cell r="AX220">
            <v>45408</v>
          </cell>
          <cell r="AY220">
            <v>27996559</v>
          </cell>
          <cell r="AZ220">
            <v>953</v>
          </cell>
          <cell r="BA220">
            <v>42450209</v>
          </cell>
          <cell r="BB220" t="str">
            <v>Servicios para la comunidad, sociales y personales</v>
          </cell>
          <cell r="BC220" t="str">
            <v xml:space="preserve"> </v>
          </cell>
          <cell r="BD220">
            <v>903</v>
          </cell>
          <cell r="BE220">
            <v>45408</v>
          </cell>
          <cell r="BF220">
            <v>4903441</v>
          </cell>
          <cell r="CX220">
            <v>45621</v>
          </cell>
          <cell r="CY220">
            <v>32900000</v>
          </cell>
        </row>
        <row r="221">
          <cell r="A221" t="str">
            <v>0219-2024</v>
          </cell>
          <cell r="B221" t="str">
            <v>17 17. Contrato de Prestación de Servicios</v>
          </cell>
          <cell r="C221" t="str">
            <v>CC</v>
          </cell>
          <cell r="D221">
            <v>11347697</v>
          </cell>
          <cell r="F221">
            <v>3</v>
          </cell>
          <cell r="G221">
            <v>8</v>
          </cell>
          <cell r="H221" t="str">
            <v>JUAN DIEGO HERNANDEZ</v>
          </cell>
          <cell r="I221" t="str">
            <v>KR CARRRERA 13#4A-65 ED. ROBLES DE CAJICA APTO 506</v>
          </cell>
          <cell r="J221" t="str">
            <v>judihetri@gmail.com</v>
          </cell>
          <cell r="M221" t="str">
            <v>CO1.PCCNTR.6257721</v>
          </cell>
          <cell r="N221" t="str">
            <v>CPT-237-2024</v>
          </cell>
          <cell r="O221" t="str">
            <v>https://community.secop.gov.co/Public/Tendering/OpportunityDetail/Index?noticeUID=CO1.NTC.6035502&amp;isFromPublicArea=True&amp;isModal=False--</v>
          </cell>
          <cell r="P221" t="str">
            <v>PROFESIONAL</v>
          </cell>
          <cell r="Q221" t="str">
            <v>UNIVERSITARIO</v>
          </cell>
          <cell r="R221" t="str">
            <v>MASCULINO</v>
          </cell>
          <cell r="T221" t="str">
            <v>CONTRATO DE PRESTACION DE SERVICIOS</v>
          </cell>
          <cell r="U221">
            <v>45408</v>
          </cell>
          <cell r="V221">
            <v>45411</v>
          </cell>
          <cell r="W221">
            <v>45625</v>
          </cell>
          <cell r="X221" t="str">
            <v>JOSE MIGUEL AYALA DURAN</v>
          </cell>
          <cell r="Y221" t="str">
            <v>PROFESIONAL ESPECIALIZADO GRADO 3 DEL ÁREA TÉCNICA</v>
          </cell>
          <cell r="Z221">
            <v>74186482</v>
          </cell>
          <cell r="AA221">
            <v>4</v>
          </cell>
          <cell r="AB221">
            <v>7</v>
          </cell>
          <cell r="AC221" t="str">
            <v>DO-340 Proveer, de manera autónoma e independiente, los servicios profesionales de Ingeniería sobre la infraestructura técnica de televisión y la asociada a las Tecnologías de la Información para la producción, postproducción y emisión, en la realización y difusión de contenidos de Canal Capital, en el marco del plan de inversión de 2024, financiado a través de la Resolución N° 076 de 2024 expedida por el Fondo Único de Tecnologías de la Información y las Comunicaciones (FUTIC).</v>
          </cell>
          <cell r="AD221">
            <v>1</v>
          </cell>
          <cell r="AE221">
            <v>7</v>
          </cell>
          <cell r="AF221">
            <v>211</v>
          </cell>
          <cell r="AG221">
            <v>40850000</v>
          </cell>
          <cell r="AH221">
            <v>5700000</v>
          </cell>
          <cell r="AI221" t="str">
            <v>1. Emitir conceptos técnicos relacionados con el diseño, la planimetría y la distribución de la infraestructura técnica a utilizarse por las unidades de producción en los diferentes eventos dentro y fuera del Canal Capital. 2. Acompañar de manera presencial y/o remota la operación con el fin de mantener la funcionalidad de la infraestructura para la ejecución de las actividades de generación y difusión multiplataforma de contenidos. 3. Diligenciar oportunamente el formulario denominado “bitácora área Técnica” en el cual se registran las actividades realizadas (esta permitirá tener reporte de procedimientos y ajustes técnicos llevados a cabo para dar solución a las novedades técnicas y/u operativas), así mismo, informar al equipo de ingeniería del área sobre los procesos de producción, programación y emisión. 4. Propender por el correcto funcionamiento de toda la infraestructura técnica requerida para la producción y emisión de contenidos en los diferentes eventos dentro y fuera de Canal Capital. 5. Propender por el buen uso y cuidado de los diferentes equipos que hacen parte de la infraestructura técnica utilizada por Canal Capital para la realización y producción de contenidos audiovisuales. 6. Dar soporte y articular técnicamente al equipo de producción, el equipo operativo, periodístico y demás colaboradores de Canal Capital, manteniendo una comunicación asertiva, para la correcta operación y cuidado de los equipos. 7. Establecer, articular y optimizar los flujos de trabajo entre las diferentes áreas convergentes a la producción y emisión de contenidos. 8. Realizar oportunamente los mantenimientos preventivos y documentarlos de acuerdo al cronograma estipulado por el área, así mismo, cuando se requiera realizar los mantenimientos correctivos sobre la infraestructura técnica con que cuenta el Canal. En caso de que los mantenimientos le correspondan a empresas contratistas y/o proveedores del Canal, deberá realizar el acompañamiento respectivo y generar reporte de los mismos. 9. Diseñar y documentar planes de contingencia sobre la infraestructura tecnológica utilizada para
la emisión, producción y postproducción de contenidos audiovisuales, que garanticen la
continuidad de la operación de Canal Capital, minimizando los tiempos de falla.
10. Proponer iniciativas de mejora continua sobre los procesos y la infraestructura tecnológica de
Canal Capital distribuida en las Unidades Móviles y la sede de la Calle 26 de Canal Capital, cuando
haya lugar.
11. Apoyar en la elaboración y/o diligenciamiento y/o actualización de documentos, procesos del
área, Manuales operativos, manuales técnicos, informes de diagnóstico técnico, análisis de la
infraestructura técnica, hojas de vida de equipos, reportes fuera del aire, planes de contingencia,
planos técnicos.
12. Documentar y socializar las mejores prácticas en desarrollo del objeto contractual, las cuales
deben ser utilizadas por las diferentes áreas tales como, producción, operación técnica, proyecto
periodístico y las que lo requieran para la utilización de los diferentes equipos, sistemas o
plataformas que hacen parte de los procesos técnicos para la producción y emisión de contenidos
audiovisuales en sus diferentes plataformas de difusión.
13. Apoyar a la supervisión de los contratos suscritos por el Área en los casos que sea requerido.
14. Apoyar en la elaboración y estructuración de los diferentes anexos técnicos de procesos y /o
proyectos sobre la infraestructura del Canal, en los casos que sea requerido por el supervisor
del contrato.
15. Cumplir con las actividades establecidas en la programación realizada por el área técnica las
cuales se encuentran encaminadas a la ejecución de las obligaciones y del objeto contractual.
16. Realizar las demás actividades que resulten necesarias y esenciales para el cumplimiento del
objeto contractual.</v>
          </cell>
          <cell r="AJ221" t="str">
            <v>DIRECTA</v>
          </cell>
          <cell r="AK221" t="str">
            <v xml:space="preserve">NO REQUIERE </v>
          </cell>
          <cell r="AL221" t="str">
            <v>NO</v>
          </cell>
          <cell r="AM221" t="str">
            <v>DIRECTOR OPERATIVO</v>
          </cell>
          <cell r="AN221" t="str">
            <v>EDWIN SÁNCHEZ PORRAS</v>
          </cell>
          <cell r="AO221" t="str">
            <v xml:space="preserve">946 / </v>
          </cell>
          <cell r="AP221" t="str">
            <v xml:space="preserve">423011605560000007505 / </v>
          </cell>
          <cell r="AQ221" t="str">
            <v xml:space="preserve">7505 - Fortalecimiento de la creación y cocreación de contenidos multiplataforma en ciudadanía, cultura y educación / </v>
          </cell>
          <cell r="AR221" t="str">
            <v xml:space="preserve">907 / </v>
          </cell>
          <cell r="AS221">
            <v>946</v>
          </cell>
          <cell r="AT221" t="str">
            <v>423011605560000007505</v>
          </cell>
          <cell r="AU221" t="str">
            <v>7505 - Fortalecimiento de la creación y cocreación de contenidos multiplataforma en ciudadanía, cultura y educación</v>
          </cell>
          <cell r="AV221" t="str">
            <v>7505 FUTIC</v>
          </cell>
          <cell r="AW221">
            <v>907</v>
          </cell>
          <cell r="AX221">
            <v>45408</v>
          </cell>
          <cell r="AY221">
            <v>40850000</v>
          </cell>
          <cell r="BB221" t="e">
            <v>#N/A</v>
          </cell>
          <cell r="BC221" t="str">
            <v xml:space="preserve"> </v>
          </cell>
          <cell r="CX221">
            <v>45625</v>
          </cell>
          <cell r="CY221">
            <v>40850000</v>
          </cell>
        </row>
        <row r="222">
          <cell r="A222" t="str">
            <v>0220-2024</v>
          </cell>
          <cell r="B222" t="str">
            <v>17 17. Contrato de Prestación de Servicios</v>
          </cell>
          <cell r="C222" t="str">
            <v>CC</v>
          </cell>
          <cell r="D222">
            <v>1016077023</v>
          </cell>
          <cell r="F222">
            <v>1</v>
          </cell>
          <cell r="G222">
            <v>1</v>
          </cell>
          <cell r="H222" t="str">
            <v>JOHAN MAURICIO MARTINEZ GONZALEZ</v>
          </cell>
          <cell r="I222" t="str">
            <v xml:space="preserve"> CALLE 19A #80A - 51 </v>
          </cell>
          <cell r="J222" t="str">
            <v>johan.martinezg@gmail.com</v>
          </cell>
          <cell r="M222" t="str">
            <v>CO1.PCCNTR.6257286</v>
          </cell>
          <cell r="N222" t="str">
            <v>CPT-238-2024</v>
          </cell>
          <cell r="O222" t="str">
            <v>https://community.secop.gov.co/Public/Tendering/OpportunityDetail/Index?noticeUID=CO1.NTC.6035604&amp;isFromPublicArea=True&amp;isModal=False</v>
          </cell>
          <cell r="P222" t="str">
            <v>PROFESIONAL</v>
          </cell>
          <cell r="Q222" t="str">
            <v>UNIVERSITARIO</v>
          </cell>
          <cell r="R222" t="str">
            <v>MASCULINO</v>
          </cell>
          <cell r="T222" t="str">
            <v>CONTRATO DE PRESTACION DE SERVICIOS</v>
          </cell>
          <cell r="U222">
            <v>45408</v>
          </cell>
          <cell r="V222">
            <v>45409</v>
          </cell>
          <cell r="W222">
            <v>45622</v>
          </cell>
          <cell r="X222" t="str">
            <v>LUIS CARLOS URRUTIA PARRA</v>
          </cell>
          <cell r="Y222" t="str">
            <v>PROFESIONAL ESPECIALIZADO GRADO 03 DE PROGRAMACIÓN</v>
          </cell>
          <cell r="Z222">
            <v>79555310</v>
          </cell>
          <cell r="AA222">
            <v>8</v>
          </cell>
          <cell r="AB222">
            <v>3</v>
          </cell>
          <cell r="AC222" t="str">
            <v>DO-326-327 Proveer, de manera autónoma e independiente, los servicios requeridos para llevar a cabo el manejo y apoyo en la administración de plataformas de streaming de video que el canal requiera, asociados a los proyectos y contenidos de Canal Capital, incluyendo los proyectos del Plan de inversión financiados a través de la resolución 076 de 2024 del Fondo Único de Tecnologías de la Información y las comunicaciones (FUTIC). ALCANCE DEL OBJETO: N/A</v>
          </cell>
          <cell r="AD222">
            <v>0</v>
          </cell>
          <cell r="AE222">
            <v>7</v>
          </cell>
          <cell r="AF222">
            <v>210</v>
          </cell>
          <cell r="AG222">
            <v>37100000</v>
          </cell>
          <cell r="AH222">
            <v>5300000</v>
          </cell>
          <cell r="AI222" t="str">
            <v>1. Generar todas las políticas de content ID o reclamación de derechos en las plataformas digitales de Canal Capital. 2. Organizar los canales de distribución digital en video, para así, mediante procesos tácticos, garantizar la consecución de audiencias y optimizaciones de las mismas. 3. Presentar los informes de las plataformas digitales de video e interacciones que se requieran, para realizar el seguimiento de indicadores correspondientes. 4. Actuar como puente gestor entre el equipo Digital y el área de Programación para la emisión de transmisiones en vivo que se emitan en plataformas digitales de Canal Capital. 5. Administrar y gestionar las plataformas digitales, como YouTube, Facebook e Instagram, para garantizar el crecimiento y fidelización de comunidades. 6. Investigar y ejecutar las estrategias para la distribución efectiva de contenidos multimedia en las plataformas digitales. 7. Gestionar las de plataformas de streaming de video de Canal Capital. 8. Realizar el análisis y optimización de audiencias y de distribución de los contenidos digitales respectivos, respecto de las plataformas de streaming de video que el canal.9. Abstenerse de compartir, prestar, divulgar o transferir de cualquier forma o medio las contraseñas que le han sido entregadas de las redes y plataformas pertenecientes a Canal Capital (la cuenta de usuario es de uso del personal e intransferible, por lo que cualquier consecuencia adversa que derive de su mal uso, generado por descuido, negligencia o dolo, deberá ser asumida personalmente por el contratista al cual le fue otorgado el acceso a las plataformas y redes del Canal). 10. Realizar las demás actividades que resulten necesarias y esenciales para el cumplimiento del objeto contractual.</v>
          </cell>
          <cell r="AJ222" t="str">
            <v>DIRECTA</v>
          </cell>
          <cell r="AK222" t="str">
            <v xml:space="preserve">NO REQUIERE </v>
          </cell>
          <cell r="AL222" t="str">
            <v>NO</v>
          </cell>
          <cell r="AM222" t="str">
            <v>DIRECTOR OPERATIVO</v>
          </cell>
          <cell r="AN222" t="str">
            <v>LEIDY JULIETH CARRANZA SUAREZ</v>
          </cell>
          <cell r="AO222" t="str">
            <v>948 / 949</v>
          </cell>
          <cell r="AP222" t="str">
            <v>423011605560000007505 / 42450209</v>
          </cell>
          <cell r="AQ222" t="str">
            <v>7505 - Fortalecimiento de la creación y cocreación de contenidos multiplataforma en ciudadanía, cultura y educación / Servicios para la comunidad, sociales y personales</v>
          </cell>
          <cell r="AR222" t="str">
            <v>904 / 905</v>
          </cell>
          <cell r="AS222">
            <v>948</v>
          </cell>
          <cell r="AT222" t="str">
            <v>423011605560000007505</v>
          </cell>
          <cell r="AU222" t="str">
            <v>7505 - Fortalecimiento de la creación y cocreación de contenidos multiplataforma en ciudadanía, cultura y educación</v>
          </cell>
          <cell r="AV222" t="str">
            <v>7505 FUTIC</v>
          </cell>
          <cell r="AW222">
            <v>904</v>
          </cell>
          <cell r="AX222">
            <v>45408</v>
          </cell>
          <cell r="AY222">
            <v>31535000</v>
          </cell>
          <cell r="AZ222">
            <v>949</v>
          </cell>
          <cell r="BA222">
            <v>42450209</v>
          </cell>
          <cell r="BB222" t="str">
            <v>Servicios para la comunidad, sociales y personales</v>
          </cell>
          <cell r="BC222" t="str">
            <v xml:space="preserve"> </v>
          </cell>
          <cell r="BD222">
            <v>905</v>
          </cell>
          <cell r="BE222">
            <v>45408</v>
          </cell>
          <cell r="BF222">
            <v>5565000</v>
          </cell>
          <cell r="CI222" t="str">
            <v>ADICION 1 Y PRORROGA 1</v>
          </cell>
          <cell r="CJ222">
            <v>45622</v>
          </cell>
          <cell r="CK222">
            <v>4</v>
          </cell>
          <cell r="CL222">
            <v>2</v>
          </cell>
          <cell r="CM222">
            <v>11306667</v>
          </cell>
          <cell r="CX222">
            <v>45688</v>
          </cell>
          <cell r="CY222">
            <v>48406667</v>
          </cell>
        </row>
        <row r="223">
          <cell r="A223" t="str">
            <v>0221-2024</v>
          </cell>
          <cell r="B223" t="str">
            <v>17 17. Contrato de Prestación de Servicios</v>
          </cell>
          <cell r="C223" t="str">
            <v>CC</v>
          </cell>
          <cell r="D223">
            <v>52553549</v>
          </cell>
          <cell r="F223">
            <v>3</v>
          </cell>
          <cell r="G223">
            <v>8</v>
          </cell>
          <cell r="H223" t="str">
            <v>LUZ MYRIAM NIETO MONROY</v>
          </cell>
          <cell r="I223" t="str">
            <v>CL 14 B 116 70</v>
          </cell>
          <cell r="J223" t="str">
            <v>luzmiryam039@hotmail.com</v>
          </cell>
          <cell r="M223" t="str">
            <v>CO1.PCCNTR.6257082</v>
          </cell>
          <cell r="N223" t="str">
            <v>CPT-239-2024</v>
          </cell>
          <cell r="O223" t="str">
            <v>https://community.secop.gov.co/Public/Tendering/OpportunityDetail/Index?noticeUID=CO1.NTC.6035623&amp;isFromPublicArea=True&amp;isModal=False</v>
          </cell>
          <cell r="P223" t="str">
            <v>APOYO A LA GESTIÓN PROFESIONAL</v>
          </cell>
          <cell r="Q223" t="str">
            <v>EDUCACIÓN MEDIA (HASTA GRADO ONCE APROBADO)</v>
          </cell>
          <cell r="R223" t="str">
            <v>FEMENINO</v>
          </cell>
          <cell r="T223" t="str">
            <v>CONTRATO DE PRESTACION DE SERVICIOS</v>
          </cell>
          <cell r="U223">
            <v>45407</v>
          </cell>
          <cell r="V223">
            <v>45409</v>
          </cell>
          <cell r="W223">
            <v>45622</v>
          </cell>
          <cell r="X223" t="str">
            <v>ALBA JANETTE GOMEZ ARIAS</v>
          </cell>
          <cell r="Y223" t="str">
            <v>PROFESIONAL ESPECIALIZADA DE PRODUCCIÓN GRADO 3</v>
          </cell>
          <cell r="Z223">
            <v>51904355</v>
          </cell>
          <cell r="AA223">
            <v>5</v>
          </cell>
          <cell r="AB223">
            <v>6</v>
          </cell>
          <cell r="AC223" t="str">
            <v>DO-336 Proveer, de manera autónoma e independiente, los servicios de maquillaje de todo el talento para para las producciones, eventos, y/o programas del proyecto periodístico y los especiales noticiosos del plan de inversión, financiado a través de la resolución 076 del 2024 del Fondo Único de Tecnologías de la Información y las Comunicaciones (FUTIC). ALCANCE DEL OBJETO: N/A</v>
          </cell>
          <cell r="AD223">
            <v>0</v>
          </cell>
          <cell r="AE223">
            <v>7</v>
          </cell>
          <cell r="AF223">
            <v>210</v>
          </cell>
          <cell r="AG223">
            <v>28819980</v>
          </cell>
          <cell r="AH223">
            <v>4117140</v>
          </cell>
          <cell r="AI223" t="str">
            <v>1. Realizar el maquillaje y peinado, según la morfología del rostro de presentadores, de invitados, periodistas, intervinientes y demás personal que desarrolle su actividad frente a las cámaras para los diferentes programas de la parrilla de programación de Canal Capital. 2. Presentarse en el estudio y/o locación de grabación con el tiempo necesario para cumplir con las actividades asignadas, en cumplimiento del principio de coordinación. 3. Usar las diferentes técnicas de maquillaje para presentadores, invitados, periodistas en estudios de grabación o locaciones fuera del canal. 4. Suministrar el material cosmético y de peinado necesarios y mantenerlo en óptimas condiciones de higiene. 5. Retocar, cuando se requiera, el maquillaje realizado de presentadores, invitados, periodistas, intervinientes y demás personal que desarrolle su actividad frente a las cámaras tanto en set como en exteriores. 6. Informar al supervisor las novedades, inconvenientes o sugerencias que se generen en sus actividades diarias y que puedan afectar negativa o positivamente el normal desarrollo de las actividades de producción. 7. Realizar las demás actividades que resulten necesarias y esenciales para el cumplimiento del objeto contractual.</v>
          </cell>
          <cell r="AJ223" t="str">
            <v>DIRECTA</v>
          </cell>
          <cell r="AK223" t="str">
            <v xml:space="preserve">NO REQUIERE </v>
          </cell>
          <cell r="AL223" t="str">
            <v>NO</v>
          </cell>
          <cell r="AM223" t="str">
            <v>DIRECTOR OPERATIVO</v>
          </cell>
          <cell r="AN223" t="str">
            <v>LEIDY JULIETH CARRANZA SUAREZ</v>
          </cell>
          <cell r="AO223" t="str">
            <v xml:space="preserve">943 / </v>
          </cell>
          <cell r="AP223" t="str">
            <v xml:space="preserve">423011605560000007505 / </v>
          </cell>
          <cell r="AQ223" t="str">
            <v xml:space="preserve">7505 - Fortalecimiento de la creación y cocreación de contenidos multiplataforma en ciudadanía, cultura y educación / </v>
          </cell>
          <cell r="AR223" t="str">
            <v xml:space="preserve">900 / </v>
          </cell>
          <cell r="AS223">
            <v>943</v>
          </cell>
          <cell r="AT223" t="str">
            <v>423011605560000007505</v>
          </cell>
          <cell r="AU223" t="str">
            <v>7505 - Fortalecimiento de la creación y cocreación de contenidos multiplataforma en ciudadanía, cultura y educación</v>
          </cell>
          <cell r="AV223" t="str">
            <v>7505 FUTIC</v>
          </cell>
          <cell r="AW223">
            <v>900</v>
          </cell>
          <cell r="AX223">
            <v>45408</v>
          </cell>
          <cell r="AY223">
            <v>28819980</v>
          </cell>
          <cell r="BB223" t="e">
            <v>#N/A</v>
          </cell>
          <cell r="BC223" t="str">
            <v xml:space="preserve"> </v>
          </cell>
          <cell r="CI223" t="str">
            <v xml:space="preserve">ADICION 1 </v>
          </cell>
          <cell r="CJ223">
            <v>45618</v>
          </cell>
          <cell r="CK223">
            <v>0</v>
          </cell>
          <cell r="CL223">
            <v>0</v>
          </cell>
          <cell r="CM223">
            <v>8783232</v>
          </cell>
          <cell r="CX223">
            <v>45622</v>
          </cell>
          <cell r="CY223">
            <v>37603212</v>
          </cell>
        </row>
        <row r="224">
          <cell r="A224" t="str">
            <v>0222-2024</v>
          </cell>
          <cell r="B224" t="str">
            <v>17 17. Contrato de Prestación de Servicios</v>
          </cell>
          <cell r="C224" t="str">
            <v>CC</v>
          </cell>
          <cell r="D224">
            <v>80727751</v>
          </cell>
          <cell r="F224">
            <v>5</v>
          </cell>
          <cell r="G224">
            <v>6</v>
          </cell>
          <cell r="H224" t="str">
            <v>OSCAR JULIAN LOPEZ GOMEZ</v>
          </cell>
          <cell r="I224" t="str">
            <v>CL 48 A SUR 88 C 49 CA 88</v>
          </cell>
          <cell r="J224" t="str">
            <v>julianlgomez@gmail.com</v>
          </cell>
          <cell r="M224" t="str">
            <v>CO1.PCCNTR.6257908</v>
          </cell>
          <cell r="N224" t="str">
            <v>CPT-240-2024</v>
          </cell>
          <cell r="O224" t="str">
            <v>https://community.secop.gov.co/Public/Tendering/OpportunityDetail/Index?noticeUID=CO1.NTC.6035559&amp;isFromPublicArea=True&amp;isModal=False</v>
          </cell>
          <cell r="P224" t="str">
            <v>APOYO A LA GESTIÓN PROFESIONAL</v>
          </cell>
          <cell r="Q224" t="str">
            <v>EDUCACIÓN MEDIA (HASTA GRADO ONCE APROBADO)</v>
          </cell>
          <cell r="R224" t="str">
            <v>MASCULINO</v>
          </cell>
          <cell r="T224" t="str">
            <v>CONTRATO DE PRESTACION DE SERVICIOS</v>
          </cell>
          <cell r="U224">
            <v>45407</v>
          </cell>
          <cell r="V224">
            <v>45411</v>
          </cell>
          <cell r="W224">
            <v>45624</v>
          </cell>
          <cell r="X224" t="str">
            <v>ALBA JANETTE GOMEZ ARIAS</v>
          </cell>
          <cell r="Y224" t="str">
            <v>PROFESIONAL ESPECIALIZADA DE PRODUCCIÓN GRADO 3</v>
          </cell>
          <cell r="Z224">
            <v>51904355</v>
          </cell>
          <cell r="AA224">
            <v>5</v>
          </cell>
          <cell r="AB224">
            <v>6</v>
          </cell>
          <cell r="AC224" t="str">
            <v>DO-337 Proveer, de manera autónoma e independiente, los servicios de producción general del espacio informativo para el Proyecto Periodístico y los especiales noticiosos del plan de inversión, financiado a través de la resolución 076 del 2024 del Fondo Único de Tecnologías de la Información y las Comunicaciones (FUTIC).</v>
          </cell>
          <cell r="AD224">
            <v>0</v>
          </cell>
          <cell r="AE224">
            <v>7</v>
          </cell>
          <cell r="AF224">
            <v>210</v>
          </cell>
          <cell r="AG224">
            <v>60270000</v>
          </cell>
          <cell r="AH224">
            <v>8610000</v>
          </cell>
          <cell r="AI224" t="str">
            <v>1. Realizar la producción general del espacio informativo del Proyecto Periodístico convergente y especiales de Canal Capital. 2. Asistir a los consejos de redacción, relacionados con los contenidos del Proyecto Periodístico convergente y especiales de Canal Capital, con el propósito de preservar el correcto diseño y ejecución del plan de producción, en cumplimiento del principio de coordinación. 3. Organizar al equipo de producción y técnica del Proyecto Periodístico convergente, en cumplimiento del principio de coordinación. 4. Revisar y realizar seguimiento para que los contenidos informativos del Proyecto Periodístico convergente y especiales de Canal Capital se entreguen con la calidad y en los tiempos requeridos. 5. Apoyar la revisión final, editorial y técnica, de los contenidos informativos del Proyecto Periodístico convergente y especiales de Canal Capital. 6. Apoyar en el diseño, estructura y desarrollo de los contenidos del espacio informativo del Proyecto Periodístico convergente y especiales de Canal Capital. 7. Apoyar estrategias convergentes para expandir los contenidos informativos en diferentes formatos y pantallas. 8. Apoyar la respuesta de peticiones, quejas y reclamos de la audiencia relacionados con el proyecto periodístico convergente. 9. Asistir a las reuniones que sean necesarias para la prestación del servicio. 10. Prestar servicios de apoyo a la supervisión en los casos que sea requerido de los contratos suscritos por el área de Producción de Canal Capital. 11. Realizar las demás actividades que resulten necesarias y esenciales para el cumplimiento del objeto contractual.</v>
          </cell>
          <cell r="AJ224" t="str">
            <v>DIRECTA</v>
          </cell>
          <cell r="AK224" t="str">
            <v xml:space="preserve">NO REQUIERE </v>
          </cell>
          <cell r="AL224" t="str">
            <v>NO</v>
          </cell>
          <cell r="AM224" t="str">
            <v>DIRECTOR OPERATIVO</v>
          </cell>
          <cell r="AN224" t="str">
            <v>CAMILO ANDRES PORRAS GALINDO</v>
          </cell>
          <cell r="AO224" t="str">
            <v xml:space="preserve">944 / </v>
          </cell>
          <cell r="AP224" t="str">
            <v xml:space="preserve">423011605560000007505 / </v>
          </cell>
          <cell r="AQ224" t="str">
            <v xml:space="preserve">7505 - Fortalecimiento de la creación y cocreación de contenidos multiplataforma en ciudadanía, cultura y educación / </v>
          </cell>
          <cell r="AR224" t="str">
            <v xml:space="preserve">901 / </v>
          </cell>
          <cell r="AS224">
            <v>944</v>
          </cell>
          <cell r="AT224" t="str">
            <v>423011605560000007505</v>
          </cell>
          <cell r="AU224" t="str">
            <v>7505 - Fortalecimiento de la creación y cocreación de contenidos multiplataforma en ciudadanía, cultura y educación</v>
          </cell>
          <cell r="AV224" t="str">
            <v>7505 FUTIC</v>
          </cell>
          <cell r="AW224">
            <v>901</v>
          </cell>
          <cell r="AX224">
            <v>45408</v>
          </cell>
          <cell r="AY224">
            <v>60270000</v>
          </cell>
          <cell r="BB224" t="e">
            <v>#N/A</v>
          </cell>
          <cell r="BC224" t="str">
            <v xml:space="preserve"> </v>
          </cell>
          <cell r="CI224" t="str">
            <v xml:space="preserve">ADICION 1 </v>
          </cell>
          <cell r="CJ224">
            <v>45621</v>
          </cell>
          <cell r="CK224">
            <v>0</v>
          </cell>
          <cell r="CL224">
            <v>0</v>
          </cell>
          <cell r="CM224">
            <v>17794000</v>
          </cell>
          <cell r="CX224">
            <v>45624</v>
          </cell>
          <cell r="CY224">
            <v>78064000</v>
          </cell>
        </row>
        <row r="225">
          <cell r="A225" t="str">
            <v>0223-2024</v>
          </cell>
          <cell r="B225" t="str">
            <v>17 17. Contrato de Prestación de Servicios</v>
          </cell>
          <cell r="C225" t="str">
            <v>NIT</v>
          </cell>
          <cell r="D225">
            <v>900249043</v>
          </cell>
          <cell r="F225">
            <v>1</v>
          </cell>
          <cell r="G225">
            <v>10</v>
          </cell>
          <cell r="H225" t="str">
            <v>OPEN GROUP SAS</v>
          </cell>
          <cell r="I225" t="str">
            <v xml:space="preserve">AV 8 NORTE 23 89 BRR SANTA MONICA </v>
          </cell>
          <cell r="J225" t="str">
            <v>contabilidad@opengroupsa.com</v>
          </cell>
          <cell r="K225" t="str">
            <v xml:space="preserve">RONALD IVAN MUÑOZ GONZALEZ </v>
          </cell>
          <cell r="L225">
            <v>1115062698</v>
          </cell>
          <cell r="M225" t="str">
            <v>CO1.PCCNTR.6261430</v>
          </cell>
          <cell r="N225" t="str">
            <v>CPT-241-2024</v>
          </cell>
          <cell r="O225" t="str">
            <v xml:space="preserve">https://community.secop.gov.co/Public/Tendering/OpportunityDetail/Index?noticeUID=CO1.NTC.6039592&amp;isFromPublicArea=True&amp;isModal=False
</v>
          </cell>
          <cell r="P225" t="str">
            <v>N/A</v>
          </cell>
          <cell r="Q225" t="str">
            <v>N/A</v>
          </cell>
          <cell r="R225" t="str">
            <v>PERSONA JURIDICA</v>
          </cell>
          <cell r="T225" t="str">
            <v>CONTRATO DE LICENCIAMIENTO</v>
          </cell>
          <cell r="U225">
            <v>45415</v>
          </cell>
          <cell r="V225">
            <v>45428</v>
          </cell>
          <cell r="W225">
            <v>45792</v>
          </cell>
          <cell r="X225" t="str">
            <v>MAURIS ANTONIO AVILA VELASQUEZ</v>
          </cell>
          <cell r="Y225" t="str">
            <v>PROFESIONAL ESPECIALIZADO GRADO 2 DE SISTEMAS</v>
          </cell>
          <cell r="Z225">
            <v>79976558</v>
          </cell>
          <cell r="AA225">
            <v>3</v>
          </cell>
          <cell r="AB225">
            <v>8</v>
          </cell>
          <cell r="AC225" t="str">
            <v>SA-200 Adquirir la renovación por un año de la licencias de uso de la plataforma de gestión unificada de amenazas (UTM) FORTIGATE 401E Lan/Wan perimetral “firewall” de Canal Capital.</v>
          </cell>
          <cell r="AD225">
            <v>0</v>
          </cell>
          <cell r="AE225">
            <v>12</v>
          </cell>
          <cell r="AF225">
            <v>360</v>
          </cell>
          <cell r="AG225">
            <v>81579152</v>
          </cell>
          <cell r="AH225" t="str">
            <v>N/A</v>
          </cell>
          <cell r="AI225" t="str">
            <v>1. Entregar todos los documentos de orden legal y técnico de la licencia adquirida (licencias, manuales entre otros) 2. Renovar la licencia FortiGate-401E para los Seriales FG4H1ETB20901317 / FG4H1ETB20901353 por un (01) año. 3. Cumplir con todas las disposiciones, especificaciones y requerimientos técnicos detallados en el
Anexo Técnico, el cual describe con precisión los servicios o productos a ser entregados bajo este
contrato.
4. Garantizar que es el titular de los derechos sobre el software/plataforma licenciado, o en su
defecto, garantizar que es distribuidor autorizado por el titular, y que tiene la capacidad jurídica
de otorgar la presente licencia.
5. Entregar licencia adquirida de acuerdo a las especificaciones técnicas, la cual debe quedar a
nombre de Canal Capital.
6. Brindar soporte y acompañamiento para la activación de la licencia Fortigate-401E.
7. Brindar Servicio post-venta, soporte de 30 horas durante la ejecución del contrato, previo
requerimiento del supervisor del contrato, con tiempo de respuesta máximo de 4 horas ante
incidentes críticos para los equipos FORTIGATE 401E licenciados.
8. Las demás relacionadas con el cumplimiento del objeto contractual y que le sean requeridas por
la Entidad.</v>
          </cell>
          <cell r="AJ225" t="str">
            <v>DIRECTA</v>
          </cell>
          <cell r="AK225" t="str">
            <v>REQUIERE LIQUIDACION</v>
          </cell>
          <cell r="AL225" t="str">
            <v>SI</v>
          </cell>
          <cell r="AM225" t="str">
            <v>SECRETARIA GENERAL</v>
          </cell>
          <cell r="AN225" t="str">
            <v>NATHALY ACOSTA DIAZ</v>
          </cell>
          <cell r="AO225" t="str">
            <v xml:space="preserve">932 / </v>
          </cell>
          <cell r="AP225" t="str">
            <v xml:space="preserve">4212010100502030101 / </v>
          </cell>
          <cell r="AQ225" t="str">
            <v xml:space="preserve">Paquetes de software / </v>
          </cell>
          <cell r="AR225" t="str">
            <v xml:space="preserve">921 / </v>
          </cell>
          <cell r="AS225">
            <v>932</v>
          </cell>
          <cell r="AT225" t="str">
            <v>4212010100502030101</v>
          </cell>
          <cell r="AU225" t="str">
            <v>Paquetes de software</v>
          </cell>
          <cell r="AV225" t="str">
            <v xml:space="preserve"> </v>
          </cell>
          <cell r="AW225">
            <v>921</v>
          </cell>
          <cell r="AX225">
            <v>45418</v>
          </cell>
          <cell r="AY225">
            <v>81579152</v>
          </cell>
          <cell r="BC225" t="str">
            <v xml:space="preserve"> </v>
          </cell>
          <cell r="CX225">
            <v>45792</v>
          </cell>
          <cell r="CY225">
            <v>81579152</v>
          </cell>
        </row>
        <row r="226">
          <cell r="A226" t="str">
            <v>0224-2024</v>
          </cell>
          <cell r="B226" t="str">
            <v>17 17. Contrato de Prestación de Servicios</v>
          </cell>
          <cell r="C226" t="str">
            <v>CC</v>
          </cell>
          <cell r="D226">
            <v>1013649810</v>
          </cell>
          <cell r="F226">
            <v>4</v>
          </cell>
          <cell r="G226">
            <v>7</v>
          </cell>
          <cell r="H226" t="str">
            <v>CRISTIAN DAVID BAUTISTA DORADO</v>
          </cell>
          <cell r="I226" t="str">
            <v>TV 52 1 B 28</v>
          </cell>
          <cell r="J226" t="str">
            <v>cridaba105@gmail.com</v>
          </cell>
          <cell r="M226" t="str">
            <v>CO1.PCCNTR.6268297</v>
          </cell>
          <cell r="N226" t="str">
            <v>CPT-242-2024</v>
          </cell>
          <cell r="O226" t="str">
            <v>https://community.secop.gov.co/Public/Tendering/OpportunityDetail/Index?noticeUID=CO1.NTC.6048275&amp;isFromPublicArea=True&amp;isModal=False</v>
          </cell>
          <cell r="P226" t="str">
            <v>APOYO A LA GESTIÓN PROFESIONAL</v>
          </cell>
          <cell r="Q226" t="str">
            <v>UNIVERSITARIO</v>
          </cell>
          <cell r="R226" t="str">
            <v>MASCULINO</v>
          </cell>
          <cell r="T226" t="str">
            <v>CONTRATO DE PRESTACION DE SERVICIOS</v>
          </cell>
          <cell r="U226">
            <v>45411</v>
          </cell>
          <cell r="V226">
            <v>45412</v>
          </cell>
          <cell r="W226">
            <v>45533</v>
          </cell>
          <cell r="X226" t="str">
            <v>LUIS CARLOS URRUTIA PARRA</v>
          </cell>
          <cell r="Y226" t="str">
            <v>PROFESIONAL ESPECIALIZADO GRADO 03 DE PROGRAMACIÓN</v>
          </cell>
          <cell r="Z226">
            <v>79555310</v>
          </cell>
          <cell r="AA226">
            <v>8</v>
          </cell>
          <cell r="AB226">
            <v>3</v>
          </cell>
          <cell r="AC226" t="str">
            <v>DO-316-317 Proveer, de manera autónoma e independiente, los servicios de apoyo requeridos para realizar la gestión de contenidos digitales en las plataformas digitales, página web de Canal Capital y sus redes sociales, incluyendo los proyectos del Plan de inversión financiados a través de la resolución 076 de 2024 del Fondo Único de Tecnologías de la Información y las comunicaciones (FUTIC).</v>
          </cell>
          <cell r="AD226">
            <v>0</v>
          </cell>
          <cell r="AE226">
            <v>4</v>
          </cell>
          <cell r="AF226">
            <v>120</v>
          </cell>
          <cell r="AG226">
            <v>14800000</v>
          </cell>
          <cell r="AH226">
            <v>3700000</v>
          </cell>
          <cell r="AI226" t="str">
            <v>1. Construir o adaptar contenido multimedia (texto, vídeo, audio o imagen) que pueda ser difundido a través de los sitios web, cuentas digitales, redes sociales o la señal en televisión de Canal Capital. 2. Actualizar los contenidos del home y las secciones de los sitios web de Canal Capital, a través de la matriz de contenidos creada para el efecto. 3. Apoyar la creación y cocreación de contenido nativo digital que sea pertinente para las audiencias y posteriormente divulgado en las plataformas digitales de la entidad. 4. Apoyar el manejo operativo de las redes sociales y/o cuentas digitales de Capital. 5. Gestionar las interacciones directas de la audiencia ciudadana a través de las redes sociales y/o cuentas digitales de Capital. 6. Integrar los proyectos especiales informativos y convergentes de creación de contenido de Capital, bien sea en su construcción estratégica, investigativa o en su desarrollo práctico. 7. Apoyar el ejercicio de reportería para eventos y producciones de Capital cuando las dinámicas de producción de contenido digital lo requieran. 8. Abstenerse de compartir, prestar, divulgar o transferir de cualquier forma o medio las contraseñas que le han sido entregadas de las redes y plataformas pertenecientes a Capital (la cuenta de usuario del CMS es de uso del personal e intransferible, por lo que cualquier consecuencia adversa que derive de su mal uso, generado por descuido, negligencia o dolo, deberá ser asumida personalmente por el contratista al cual le fue otorgado el acceso a las redes y plataformas del Canal). 9. Realizar las demás actividades que resulten necesarias y esenciales para el cumplimiento del objeto contractual.</v>
          </cell>
          <cell r="AJ226" t="str">
            <v>DIRECTA</v>
          </cell>
          <cell r="AK226" t="str">
            <v xml:space="preserve">NO REQUIERE </v>
          </cell>
          <cell r="AL226" t="str">
            <v>NO</v>
          </cell>
          <cell r="AM226" t="str">
            <v>DIRECTOR OPERATIVO</v>
          </cell>
          <cell r="AN226" t="str">
            <v>EDWIN SÁNCHEZ PORRAS</v>
          </cell>
          <cell r="AO226" t="str">
            <v>966 / 960</v>
          </cell>
          <cell r="AP226" t="str">
            <v>423011605560000007505 / 42450209</v>
          </cell>
          <cell r="AQ226" t="str">
            <v>7505 - Fortalecimiento de la creación y cocreación de contenidos multiplataforma en ciudadanía, cultura y educación / Servicios para la comunidad, sociales y personales</v>
          </cell>
          <cell r="AR226" t="str">
            <v>910 / 909</v>
          </cell>
          <cell r="AS226">
            <v>966</v>
          </cell>
          <cell r="AT226" t="str">
            <v>423011605560000007505</v>
          </cell>
          <cell r="AU226" t="str">
            <v>7505 - Fortalecimiento de la creación y cocreación de contenidos multiplataforma en ciudadanía, cultura y educación</v>
          </cell>
          <cell r="AV226" t="str">
            <v>7505 FUTIC</v>
          </cell>
          <cell r="AW226">
            <v>910</v>
          </cell>
          <cell r="AX226">
            <v>45412</v>
          </cell>
          <cell r="AY226">
            <v>12580000</v>
          </cell>
          <cell r="AZ226">
            <v>960</v>
          </cell>
          <cell r="BA226">
            <v>42450209</v>
          </cell>
          <cell r="BB226" t="str">
            <v>Servicios para la comunidad, sociales y personales</v>
          </cell>
          <cell r="BC226" t="str">
            <v xml:space="preserve"> </v>
          </cell>
          <cell r="BD226">
            <v>909</v>
          </cell>
          <cell r="BE226">
            <v>45412</v>
          </cell>
          <cell r="BF226">
            <v>2220000</v>
          </cell>
          <cell r="CX226">
            <v>45533</v>
          </cell>
          <cell r="CY226">
            <v>14800000</v>
          </cell>
        </row>
        <row r="227">
          <cell r="A227" t="str">
            <v>0225-2024</v>
          </cell>
          <cell r="B227" t="str">
            <v>17 17. Contrato de Prestación de Servicios</v>
          </cell>
          <cell r="C227" t="str">
            <v>CC</v>
          </cell>
          <cell r="D227">
            <v>1014209630</v>
          </cell>
          <cell r="F227">
            <v>1</v>
          </cell>
          <cell r="G227">
            <v>10</v>
          </cell>
          <cell r="H227" t="str">
            <v>GERMAN DARIO FAJARDO PERILLA</v>
          </cell>
          <cell r="I227" t="str">
            <v>CALLE 66A NO. 93-64</v>
          </cell>
          <cell r="J227" t="str">
            <v>gdfp1990@gmail.com</v>
          </cell>
          <cell r="M227" t="str">
            <v>CO1.PCCNTR.6269356</v>
          </cell>
          <cell r="N227" t="str">
            <v>CPT-244-2024</v>
          </cell>
          <cell r="O227" t="str">
            <v xml:space="preserve">https://community.secop.gov.co/Public/Tendering/OpportunityDetail/Index?noticeUID=CO1.NTC.6049032&amp;isFromPublicArea=True&amp;isModal=False
</v>
          </cell>
          <cell r="P227" t="str">
            <v>PROFESIONAL</v>
          </cell>
          <cell r="Q227" t="str">
            <v>UNIVERSITARIO</v>
          </cell>
          <cell r="R227" t="str">
            <v>MASCULINO</v>
          </cell>
          <cell r="T227" t="str">
            <v>CONTRATO DE PRESTACION DE SERVICIOS</v>
          </cell>
          <cell r="U227">
            <v>45411</v>
          </cell>
          <cell r="V227">
            <v>45412</v>
          </cell>
          <cell r="W227">
            <v>45502</v>
          </cell>
          <cell r="X227" t="str">
            <v>MAURIS ANTONIO AVILA VELASQUEZ</v>
          </cell>
          <cell r="Y227" t="str">
            <v>PROFESIONAL ESPECIALIZADO GRADO 2 DE SISTEMAS</v>
          </cell>
          <cell r="Z227">
            <v>79976558</v>
          </cell>
          <cell r="AA227">
            <v>3</v>
          </cell>
          <cell r="AB227">
            <v>8</v>
          </cell>
          <cell r="AC227" t="str">
            <v>SA-163 Proveer, de manera autónoma e independiente, los servicios
profesionales requeridos para llevar a cabo el apoyo en la gestión administrativa, soporte y
aseguramiento de recursos TI y bases de datos administradas por el área de Sistemas de Canal Capital.</v>
          </cell>
          <cell r="AD227">
            <v>0</v>
          </cell>
          <cell r="AE227">
            <v>3</v>
          </cell>
          <cell r="AF227">
            <v>90</v>
          </cell>
          <cell r="AG227">
            <v>12000000</v>
          </cell>
          <cell r="AH227">
            <v>4000000</v>
          </cell>
          <cell r="AI227" t="str">
            <v>1. Apoyar la elaboración de procedimientos, formatos y guías necesarias para la creación de la documentación del parque tecnológico y de red del Canal. 2. Apoyar en la supervisión de contratos referente al seguimiento de la ejecución contractual del área, que involucra informes parciales y finales, pagos y evidencias según lo solicite el supervisor del contrato. 3. Brindar apoyo a los procesos pre contractuales y post contractuales adelantados en el Área de Sistemas. 4. Prestar apoyo en las nuevas estrategias TIC que adelante Capital y al Área de Sistemas. 5. Recopilar la información de bases de datos de las distintas áreas de la entidad realizando el análisis de protección de datos personales y sus usos. 6. Realizar el reporte de las bases de datos gestionadas ante la Superintendencia de Industria y Comercio por la entidad en el registro nacional de bases de datos (RNBD). 7. Registrar en la plataforma de soporte ERP las solicitudes recibidas a través de la línea telefónica o personalmente. 8. Apoyar la elaboración de procedimientos, formatos y guías necesarias para la realización de la administración, mantenimiento y seguimiento de los sistemas de seguridad de la información. 9. Brindar soporte técnico de segundo nivel a las plataformas tecnológicas propias y de terceros. 10. Apoyar la administración, mantenimiento y monitoreo de los servicios tecnológicos (Internet, FTP, Directorio Activo, Servidores Virtualizados, Sitios Web del Canal) así como los diferentes servidores físicos y virtuales del Canal que se encuentran en las plataformas de sistemas operativos Windows, VMWare y Linux. 11. Realizar las actividades de administración del software de respaldo de información (Backup Exec). 12. Reportar los incidentes de seguridad de la información que se presenten e identificar y valorar los mecanismos de seguridad informática y seguridad de la información existentes. 13. Administrar los recursos de la plataforma de telefonía IP. 14. Realizar las demás actividades que resulten necesarias y esenciales para el cumplimiento del objeto contractual.</v>
          </cell>
          <cell r="AJ227" t="str">
            <v>DIRECTA</v>
          </cell>
          <cell r="AK227" t="str">
            <v xml:space="preserve">NO REQUIERE </v>
          </cell>
          <cell r="AL227" t="str">
            <v>NO</v>
          </cell>
          <cell r="AM227" t="str">
            <v>SECRETARIA GENERAL</v>
          </cell>
          <cell r="AN227" t="str">
            <v>NATHALY ACOSTA DIAZ</v>
          </cell>
          <cell r="AO227" t="str">
            <v xml:space="preserve">911 / </v>
          </cell>
          <cell r="AP227" t="str">
            <v xml:space="preserve">42450208 / </v>
          </cell>
          <cell r="AQ227" t="str">
            <v xml:space="preserve">Servicios prestados a las empresas
y servicios de producción / </v>
          </cell>
          <cell r="AR227" t="str">
            <v xml:space="preserve">908 / </v>
          </cell>
          <cell r="AS227">
            <v>911</v>
          </cell>
          <cell r="AT227">
            <v>42450208</v>
          </cell>
          <cell r="AU227" t="str">
            <v>Servicios prestados a las empresas
y servicios de producción</v>
          </cell>
          <cell r="AV227" t="str">
            <v xml:space="preserve"> </v>
          </cell>
          <cell r="AW227">
            <v>908</v>
          </cell>
          <cell r="AX227">
            <v>45412</v>
          </cell>
          <cell r="AY227">
            <v>12000000</v>
          </cell>
          <cell r="BB227" t="e">
            <v>#N/A</v>
          </cell>
          <cell r="BC227" t="str">
            <v xml:space="preserve"> </v>
          </cell>
          <cell r="CX227">
            <v>45502</v>
          </cell>
          <cell r="CY227">
            <v>12000000</v>
          </cell>
        </row>
        <row r="228">
          <cell r="A228" t="str">
            <v>0226-2024</v>
          </cell>
          <cell r="B228" t="str">
            <v>17 17. Contrato de Prestación de Servicios</v>
          </cell>
          <cell r="C228" t="str">
            <v>CC</v>
          </cell>
          <cell r="D228">
            <v>1032395296</v>
          </cell>
          <cell r="F228">
            <v>5</v>
          </cell>
          <cell r="G228">
            <v>6</v>
          </cell>
          <cell r="H228" t="str">
            <v>SANDRA LORENA MONTOYA BOLIVAR</v>
          </cell>
          <cell r="I228" t="str">
            <v>KR 114 F 151 C 64</v>
          </cell>
          <cell r="J228" t="str">
            <v>loretoromo37@gmail.com</v>
          </cell>
          <cell r="M228" t="str">
            <v>CO1.PCCNTR.6280655</v>
          </cell>
          <cell r="N228" t="str">
            <v>CPT-245-2024</v>
          </cell>
          <cell r="O228" t="str">
            <v>https://community.secop.gov.co/Public/Tendering/OpportunityDetail/Index?noticeUID=CO1.NTC.6063810&amp;isFromPublicArea=True&amp;isModal=False</v>
          </cell>
          <cell r="P228" t="str">
            <v>APOYO A LA GESTIÓN PROFESIONAL</v>
          </cell>
          <cell r="Q228" t="str">
            <v>FORMACIÓN TÉCNICA PROFESIONAL</v>
          </cell>
          <cell r="R228" t="str">
            <v>FEMENINO</v>
          </cell>
          <cell r="T228" t="str">
            <v>CONTRATO DE PRESTACION DE SERVICIOS</v>
          </cell>
          <cell r="U228">
            <v>45414</v>
          </cell>
          <cell r="V228">
            <v>45415</v>
          </cell>
          <cell r="W228">
            <v>45506</v>
          </cell>
          <cell r="X228" t="str">
            <v>PAULA ANDREA FONSECA ORTIZ</v>
          </cell>
          <cell r="Y228" t="str">
            <v>PROFESIONAL 1 DEL ÁREA DE VENTAS Y MERCADEO</v>
          </cell>
          <cell r="Z228">
            <v>1136884820</v>
          </cell>
          <cell r="AA228">
            <v>0</v>
          </cell>
          <cell r="AB228">
            <v>0</v>
          </cell>
          <cell r="AC228" t="str">
            <v>PE-36 Proveer de manera autónoma e independiente, los servicios requeridos
para apoyar la planeación, producción, administrativa y financiera de los proyectos que adelante el área
de ventas y mercadeo de Canal Capital.</v>
          </cell>
          <cell r="AD228">
            <v>0</v>
          </cell>
          <cell r="AE228">
            <v>3</v>
          </cell>
          <cell r="AF228">
            <v>90</v>
          </cell>
          <cell r="AG228">
            <v>21053556</v>
          </cell>
          <cell r="AH228">
            <v>7017852</v>
          </cell>
          <cell r="AI228" t="str">
            <v>1. Apoyar en el desarrollo de actividades administrativas al área de ventas del Canal. 2. Verificar y hacer seguimiento al procedimiento integral requerido para lograr el desarrollo de los proyectos del área de ventas y mercadeo de Capital. 3. Apoyar el seguimiento, detalle de ejecución y avances de cada uno de los proyectos asignados con base en los cronogramas de los contratos. 4. Participar en la construcción de las cotizaciones y las propuestas que presenta el área de ventas y mercadeo del Canal, así como hacer seguimiento y control a las mismas. 5. Elaborar la proyección de las órdenes de servicio de cada uno de los proveedores, de acuerdo con las especificaciones presentadas, una vez sean aprobadas por el Cliente, de acuerdo con la asignación de los proyectos. 6. Verificar y dar respuesta a las necesidades de servicios que requieren los clientes del Canal, relacionados con la preproducción, producción y postproducción de los proyectos. 7. Apoyar la coordinación de las actividades del equipo técnico de producción, grabación, filmación, para el adecuado desarrollo de los proyectos asignados. 8. Entregar la información y documentación de la ejecución de los proyectos designados, y que son requeridos para la elaboración de informes de acuerdo con las solicitudes de la profesional de ventas y mercadeo o de las diferentes áreas del Canal. 9. Preparar los soportes requeridos para la facturación de los servicios que preste Canal Capital. 10. Tramitar, registrar y almacenar los releases, autorizaciones y formatos que se requieran dentro del desarrollo de cada uno de los proyectos acordados. 11. Participar en los comités o reuniones de seguimiento de desarrollo o ejecución contractual de los proyectos en curso. 12. Apoyar y participar en el desarrollo y la ejecución de los indicadores y metas establecidas del área de Ventas y Mercadeo asignados. 13. Realizar las demás actividades que resulten necesarias y esenciales para el cumplimiento del objeto contractual.</v>
          </cell>
          <cell r="AJ228" t="str">
            <v>DIRECTA</v>
          </cell>
          <cell r="AK228" t="str">
            <v xml:space="preserve">NO REQUIERE </v>
          </cell>
          <cell r="AL228" t="str">
            <v>NO</v>
          </cell>
          <cell r="AM228" t="str">
            <v>GERENTE GENERAL</v>
          </cell>
          <cell r="AN228" t="str">
            <v>JAVIER ROLANDO DELGADO FLORES</v>
          </cell>
          <cell r="AO228" t="str">
            <v xml:space="preserve">958 / </v>
          </cell>
          <cell r="AP228" t="str">
            <v xml:space="preserve">42450208 / </v>
          </cell>
          <cell r="AQ228" t="str">
            <v xml:space="preserve">Servicios prestados a las empresas
y servicios de producción / </v>
          </cell>
          <cell r="AR228" t="str">
            <v xml:space="preserve">913 / </v>
          </cell>
          <cell r="AS228">
            <v>958</v>
          </cell>
          <cell r="AT228">
            <v>42450208</v>
          </cell>
          <cell r="AU228" t="str">
            <v>Servicios prestados a las empresas
y servicios de producción</v>
          </cell>
          <cell r="AV228" t="str">
            <v xml:space="preserve"> </v>
          </cell>
          <cell r="AW228">
            <v>913</v>
          </cell>
          <cell r="AX228">
            <v>45415</v>
          </cell>
          <cell r="AY228">
            <v>21053556</v>
          </cell>
          <cell r="BC228" t="str">
            <v xml:space="preserve"> </v>
          </cell>
          <cell r="CX228">
            <v>45506</v>
          </cell>
          <cell r="CY228">
            <v>21053556</v>
          </cell>
        </row>
        <row r="229">
          <cell r="A229" t="str">
            <v>0227-2024</v>
          </cell>
          <cell r="B229" t="str">
            <v>17 17. Contrato de Prestación de Servicios</v>
          </cell>
          <cell r="C229" t="str">
            <v>CC</v>
          </cell>
          <cell r="D229">
            <v>52903084</v>
          </cell>
          <cell r="F229">
            <v>3</v>
          </cell>
          <cell r="G229">
            <v>8</v>
          </cell>
          <cell r="H229" t="str">
            <v>MYRIAM ANDREA ESTEVEZ SANCHEZ</v>
          </cell>
          <cell r="I229" t="str">
            <v>CALLE 22B 63 24 INT 1 APTO 102</v>
          </cell>
          <cell r="J229" t="str">
            <v>maesandrea@hotmail.com</v>
          </cell>
          <cell r="M229" t="str">
            <v>CO1.PCCNTR.6280838</v>
          </cell>
          <cell r="N229" t="str">
            <v>CPT-246-2024</v>
          </cell>
          <cell r="O229" t="str">
            <v>https://community.secop.gov.co/Public/Tendering/OpportunityDetail/Index?noticeUID=CO1.NTC.6063720&amp;isFromPublicArea=True&amp;isModal=False</v>
          </cell>
          <cell r="P229" t="str">
            <v>PROFESIONAL</v>
          </cell>
          <cell r="Q229" t="str">
            <v>UNIVERSITARIO</v>
          </cell>
          <cell r="R229" t="str">
            <v>FEMENINO</v>
          </cell>
          <cell r="T229" t="str">
            <v>CONTRATO DE PRESTACION DE SERVICIOS</v>
          </cell>
          <cell r="U229">
            <v>45414</v>
          </cell>
          <cell r="V229">
            <v>45415</v>
          </cell>
          <cell r="W229">
            <v>45506</v>
          </cell>
          <cell r="X229" t="str">
            <v>PAULA ANDREA FONSECA ORTIZ</v>
          </cell>
          <cell r="Y229" t="str">
            <v>PROFESIONAL 1 DEL ÁREA DE VENTAS Y MERCADEO</v>
          </cell>
          <cell r="Z229">
            <v>1136884820</v>
          </cell>
          <cell r="AA229">
            <v>0</v>
          </cell>
          <cell r="AB229">
            <v>0</v>
          </cell>
          <cell r="AC229" t="str">
            <v>PE-37 Proveer, de manera autónoma e independiente, los servicios profesionales de apoyo administrativo y financiero para la gestión, seguimiento, finalización y liquidación de contratos así como indicadores e informes financieros de la Gerencia General y del área de ventas y mercadeo de Canal Capital.</v>
          </cell>
          <cell r="AD229">
            <v>0</v>
          </cell>
          <cell r="AE229">
            <v>3</v>
          </cell>
          <cell r="AF229">
            <v>90</v>
          </cell>
          <cell r="AG229">
            <v>25299360</v>
          </cell>
          <cell r="AH229">
            <v>8433120</v>
          </cell>
          <cell r="AI229" t="str">
            <v>1. Registrar y controlar la ejecución presupuestal de los contratos y/o convenios interadministrativos suscritos por Canal Capital Gerencia o en el área de Ventas y Mercadeo. 2. Registrar controlar y apoyar en la elaboración y actualización presupuestal del consolidado de contratos interadministrativos, así como suministrar la información requerida por las diferentes áreas del Canal para la generación de informes de la Gerencia o en área de Ventas y Mercadeo. 3. Apoyar el diseño y seguimiento del Plan Anual de Adquisiciones de la Gerencia o en área de Ventas y mercadeo. 4. Apoyar con las gestiones requeridas para la liquidación de contratos y/o convenios interadministrativos y de prestación de servicio a cargo de la Gerencia o en área de Ventas y Mercadeo. 5. Apoyar el proceso de facturación de servicios prestados por Canal Capital, de acuerdo con las solicitudes de los productores encargados de cada cuenta y/o contrato interadministrativo, mediante la solicitud de facturas a la subdirección financiera. 6. Validar y registrar que la documentación entregada por los proveedores se encuentre completa para dar inicio a las gestiones de pago de facturas. Registrar y controlar las certificaciones del supervisor para el pago de contratistas, así como las certificaciones de cierre contractual y demás documentos relacionados con los pagos a proveedores. 7. Consolidar la información, documentos y demás soportes necesarios para la argumentación y apoyo en la proyección de respuestas a las solicitudes requeridas por los entes de control internos y externos, así como para el cumplimiento de los indicadores de gestión del área. 8. Suministrar la información y soportes para apoyar las gestiones contractuales de los compromisos originados por la ejecución de contratos a la Gerencia o en área de Ventas y Mercadeo. 9. Verificar el correcto diligenciamiento del formato de la solicitud de disponibilidad emitidos por la Gerencia o en área de Ventas y Mercadeo. 10. Generar y participar en la elaboración de informes cuantitativos y cualitativos de las líneas de negocios y/o estudios de mercado periódicamente o a solicitud de la Gerencia o en área de Ventas y Mercadeo. 11. Realizar seguimiento de las cuentas por cobrar y pagar de los proyectos a cargo de la Gerencia o en área de Ventas y Mercadeo. 12. Apoyar y participar en el desarrollo y la ejecución de los indicadores y metas establecidas del área de Ventas y Mercadeo. 13. Realizar las demás actividades que resulten
necesarias y esenciales para el cumplimiento del objeto contractual.</v>
          </cell>
          <cell r="AJ229" t="str">
            <v>DIRECTA</v>
          </cell>
          <cell r="AK229" t="str">
            <v xml:space="preserve">NO REQUIERE </v>
          </cell>
          <cell r="AL229" t="str">
            <v>NO</v>
          </cell>
          <cell r="AM229" t="str">
            <v>GERENTE GENERAL</v>
          </cell>
          <cell r="AN229" t="str">
            <v>JAVIER ROLANDO DELGADO FLORES</v>
          </cell>
          <cell r="AO229" t="str">
            <v xml:space="preserve">959 / </v>
          </cell>
          <cell r="AP229" t="str">
            <v xml:space="preserve">42450208 / </v>
          </cell>
          <cell r="AQ229" t="str">
            <v xml:space="preserve">Servicios prestados a las empresas
y servicios de producción / </v>
          </cell>
          <cell r="AR229" t="str">
            <v xml:space="preserve">918 / </v>
          </cell>
          <cell r="AS229">
            <v>959</v>
          </cell>
          <cell r="AT229">
            <v>42450208</v>
          </cell>
          <cell r="AU229" t="str">
            <v>Servicios prestados a las empresas
y servicios de producción</v>
          </cell>
          <cell r="AV229" t="str">
            <v xml:space="preserve"> </v>
          </cell>
          <cell r="AW229">
            <v>918</v>
          </cell>
          <cell r="AX229">
            <v>45415</v>
          </cell>
          <cell r="AY229">
            <v>25299360</v>
          </cell>
          <cell r="BC229" t="str">
            <v xml:space="preserve"> </v>
          </cell>
          <cell r="CX229">
            <v>45506</v>
          </cell>
          <cell r="CY229">
            <v>25299360</v>
          </cell>
        </row>
        <row r="230">
          <cell r="A230" t="str">
            <v>0228-2024</v>
          </cell>
          <cell r="B230" t="str">
            <v>17 17. Contrato de Prestación de Servicios</v>
          </cell>
          <cell r="C230" t="str">
            <v>CC</v>
          </cell>
          <cell r="D230">
            <v>1010236662</v>
          </cell>
          <cell r="F230">
            <v>7</v>
          </cell>
          <cell r="G230">
            <v>4</v>
          </cell>
          <cell r="H230" t="str">
            <v>JAIRO ESTEBAN TRIVIÑO GONZALEZ</v>
          </cell>
          <cell r="I230" t="str">
            <v>DG 47 SUR 12 A 01 TO 1 APTO 301</v>
          </cell>
          <cell r="J230" t="str">
            <v>trivinho1269@hotmail.com</v>
          </cell>
          <cell r="M230" t="str">
            <v>CO1.PCCNTR.6280540</v>
          </cell>
          <cell r="N230" t="str">
            <v>CPT-247-2024</v>
          </cell>
          <cell r="O230" t="str">
            <v>https://community.secop.gov.co/Public/Tendering/OpportunityDetail/Index?noticeUID=CO1.NTC.6063815&amp;isFromPublicArea=True&amp;isModal=False</v>
          </cell>
          <cell r="P230" t="str">
            <v>APOYO A LA GESTIÓN PROFESIONAL</v>
          </cell>
          <cell r="Q230" t="str">
            <v>TECNOLOGICA</v>
          </cell>
          <cell r="R230" t="str">
            <v>MASCULINO</v>
          </cell>
          <cell r="T230" t="str">
            <v>CONTRATO DE PRESTACION DE SERVICIOS</v>
          </cell>
          <cell r="U230">
            <v>45414</v>
          </cell>
          <cell r="V230">
            <v>45415</v>
          </cell>
          <cell r="W230">
            <v>45506</v>
          </cell>
          <cell r="X230" t="str">
            <v>PAULA ANDREA FONSECA ORTIZ</v>
          </cell>
          <cell r="Y230" t="str">
            <v>PROFESIONAL 1 DEL ÁREA DE VENTAS Y MERCADEO</v>
          </cell>
          <cell r="Z230">
            <v>1136884820</v>
          </cell>
          <cell r="AA230">
            <v>0</v>
          </cell>
          <cell r="AB230">
            <v>0</v>
          </cell>
          <cell r="AC230" t="str">
            <v>PE-34 Proveer, de manera autónoma e independiente, servicios de soporte administrativo y financiero para las líneas del área de ventas y mercadeo de Canal Capital.</v>
          </cell>
          <cell r="AD230">
            <v>0</v>
          </cell>
          <cell r="AE230">
            <v>3</v>
          </cell>
          <cell r="AF230">
            <v>90</v>
          </cell>
          <cell r="AG230">
            <v>10587150</v>
          </cell>
          <cell r="AH230">
            <v>3529050</v>
          </cell>
          <cell r="AI230" t="str">
            <v>1. Brindar apoyo en los procesos, actividades y documentación administrativas y financieras del área de Ventas y Mercadeo. 2. Revisar y suministrar información requerida por entes de control internos o externos sobre los contratos, procesos o documentación relacionados con ventas y mercadeo de Capital. 3. Brindar apoyo en los procesos de la facturación generada en el marco de los contratos u ofertas comerciales suscritos por el Canal relacionado con el área de ventas y mercadeo. 4. Proyectar, redactar y revisar las certificaciones, oficios, memorandos y demás documentos administrativos del área de Ventas y Mercadeo. 5. Apoyar la gestión documental de ventas y mercadeo de acuerdo con la Tabla de retención documental. 6. Brindar apoyo en la etapa precontractual relacionada con los procesos de Ventas y Mercadeo. 7. Elaborar, revisar y tramitar lo relacionado con las cuentas de cobro, certificaciones de pago, informes de actividades y cierres contractuales de los contratistas y proveedores supervisados por Ventas y Mercadeo. 8. Participar en las reuniones que sean necesarias para la prestación del servicio. 9. Realizar las demás actividades que resulten necesarias y esenciales para el cumplimiento del objeto contractual.</v>
          </cell>
          <cell r="AJ230" t="str">
            <v>DIRECTA</v>
          </cell>
          <cell r="AK230" t="str">
            <v xml:space="preserve">NO REQUIERE </v>
          </cell>
          <cell r="AL230" t="str">
            <v>NO</v>
          </cell>
          <cell r="AM230" t="str">
            <v>GERENTE GENERAL</v>
          </cell>
          <cell r="AN230" t="str">
            <v>JAVIER ROLANDO DELGADO FLORES</v>
          </cell>
          <cell r="AO230" t="str">
            <v xml:space="preserve">956 / </v>
          </cell>
          <cell r="AP230" t="str">
            <v xml:space="preserve">42450208 / </v>
          </cell>
          <cell r="AQ230" t="str">
            <v xml:space="preserve">Servicios prestados a las empresas
y servicios de producción / </v>
          </cell>
          <cell r="AR230" t="str">
            <v xml:space="preserve">914 / </v>
          </cell>
          <cell r="AS230">
            <v>956</v>
          </cell>
          <cell r="AT230">
            <v>42450208</v>
          </cell>
          <cell r="AU230" t="str">
            <v>Servicios prestados a las empresas
y servicios de producción</v>
          </cell>
          <cell r="AV230" t="str">
            <v xml:space="preserve"> </v>
          </cell>
          <cell r="AW230">
            <v>914</v>
          </cell>
          <cell r="AX230">
            <v>45415</v>
          </cell>
          <cell r="AY230">
            <v>10587150</v>
          </cell>
          <cell r="BC230" t="str">
            <v xml:space="preserve"> </v>
          </cell>
          <cell r="CX230">
            <v>45506</v>
          </cell>
          <cell r="CY230">
            <v>10587150</v>
          </cell>
        </row>
        <row r="231">
          <cell r="A231" t="str">
            <v>0229-2024</v>
          </cell>
          <cell r="B231" t="str">
            <v>17 17. Contrato de Prestación de Servicios</v>
          </cell>
          <cell r="C231" t="str">
            <v>CC</v>
          </cell>
          <cell r="D231">
            <v>52264292</v>
          </cell>
          <cell r="F231">
            <v>6</v>
          </cell>
          <cell r="G231">
            <v>5</v>
          </cell>
          <cell r="H231" t="str">
            <v>ERIKA JOHANNA JIMENEZ MARTINEZ</v>
          </cell>
          <cell r="I231" t="str">
            <v>KR 54D 169 60 TO 2 AP 504</v>
          </cell>
          <cell r="J231" t="str">
            <v>Kikajm@gmail.com</v>
          </cell>
          <cell r="M231" t="str">
            <v>CO1.PCCNTR.6280850</v>
          </cell>
          <cell r="N231" t="str">
            <v>CPT-248-2024</v>
          </cell>
          <cell r="O231" t="str">
            <v>https://community.secop.gov.co/Public/Tendering/OpportunityDetail/Index?noticeUID=CO1.NTC.6063819&amp;isFromPublicArea=True&amp;isModal=False</v>
          </cell>
          <cell r="P231" t="str">
            <v>PROFESIONAL</v>
          </cell>
          <cell r="Q231" t="str">
            <v>UNIVERSITARIO</v>
          </cell>
          <cell r="R231" t="str">
            <v>FEMENINO</v>
          </cell>
          <cell r="T231" t="str">
            <v>CONTRATO DE PRESTACION DE SERVICIOS</v>
          </cell>
          <cell r="U231">
            <v>45414</v>
          </cell>
          <cell r="V231">
            <v>45415</v>
          </cell>
          <cell r="W231">
            <v>45506</v>
          </cell>
          <cell r="X231" t="str">
            <v>PAULA ANDREA FONSECA ORTIZ</v>
          </cell>
          <cell r="Y231" t="str">
            <v>PROFESIONAL 1 DEL ÁREA DE VENTAS Y MERCADEO</v>
          </cell>
          <cell r="Z231">
            <v>1136884820</v>
          </cell>
          <cell r="AA231">
            <v>0</v>
          </cell>
          <cell r="AB231">
            <v>0</v>
          </cell>
          <cell r="AC231" t="str">
            <v>PE-31 Proveer, de manera autónoma e independiente, los servicios profesionales requeridos para llevar a cabo las actividades comerciales y las relacionadas con la producción ejecutiva de los proyectos del área de ventas y mercadeo de Canal Capital.</v>
          </cell>
          <cell r="AD231">
            <v>0</v>
          </cell>
          <cell r="AE231">
            <v>3</v>
          </cell>
          <cell r="AF231">
            <v>90</v>
          </cell>
          <cell r="AG231">
            <v>25299360</v>
          </cell>
          <cell r="AH231">
            <v>8433120</v>
          </cell>
          <cell r="AI231" t="str">
            <v>1. Hacer seguimiento a los procedimientos necesarios para llevar a cabo una ejecución efectiva con los proyectos en gestión, suscritos y en ejecución, en los que sea requerido. 2. Apoyar a la supervisión y realizar el seguimiento financiero de los contratos suscritos por el área de Ventas y Mercadeo. 3. Participar y apoyar en la etapa precontractual de los contratos, convenios, acuerdos de colaboración y alianzas, estructurando los documentos necesarios para la suscripción de los mismos y de la contratación derivada que corresponda tales como estudios de mercado, anexos técnicos, estudios previos, memorandos de justificación, actas, entre otros. 4. Apoyar en la estructuración de los modelos de negocios de Canal Capital, según los servicios, productos y proyectos disponibles para la oferta. 5. Atender a los potenciales clientes en los momentos claves para la formalización de contratos, contacto inicial e identificación de necesidad, presentación de cotizaciones, ofertas o propuestas comerciales, negociación y acuerdos comerciales. 6. Realizar las herramientas comerciales necesarias, tales como presentaciones y paquetes comerciales, a partir de criterios estratégicos. 7. Apoyar la facturación tanto de proveedores como de los contratos interadministrativos en los tiempos estipulados para ello. 8. Atender y hacer el seguimiento a los requerimientos presentados por cada una de las entidades con las cuales Canal Capital ha suscrito contratos interadministrativos con ocasión a las activaciones estratégicas. 9. Hacer seguimiento a las actividades de cada uno de los proveedores que sean seleccionados por Canal Capital en la producción y entrega de los productos o servicios para los que sean requeridos. 10. Realizar el acompañamiento a los eventos requeridos, llevando a cabo las actividades necesarias para su ejecución y correcto desarrollo. 11. Apoyar y participar en el desarrollo y la ejecución de los indicadores y metas establecidas del área de Ventas y Mercadeo. 12. Realizar las demás actividades que resulten necesarias y esenciales para el cumplimiento del objeto contractual.</v>
          </cell>
          <cell r="AJ231" t="str">
            <v>DIRECTA</v>
          </cell>
          <cell r="AK231" t="str">
            <v xml:space="preserve">NO REQUIERE </v>
          </cell>
          <cell r="AL231" t="str">
            <v>NO</v>
          </cell>
          <cell r="AM231" t="str">
            <v>GERENTE GENERAL</v>
          </cell>
          <cell r="AN231" t="str">
            <v>JAVIER ROLANDO DELGADO FLORES</v>
          </cell>
          <cell r="AO231" t="str">
            <v xml:space="preserve">955 / </v>
          </cell>
          <cell r="AP231" t="str">
            <v xml:space="preserve">42450208 / </v>
          </cell>
          <cell r="AQ231" t="str">
            <v xml:space="preserve">Servicios prestados a las empresas
y servicios de producción / </v>
          </cell>
          <cell r="AR231" t="str">
            <v xml:space="preserve">915 / </v>
          </cell>
          <cell r="AS231">
            <v>955</v>
          </cell>
          <cell r="AT231">
            <v>42450208</v>
          </cell>
          <cell r="AU231" t="str">
            <v>Servicios prestados a las empresas
y servicios de producción</v>
          </cell>
          <cell r="AV231" t="str">
            <v xml:space="preserve"> </v>
          </cell>
          <cell r="AW231">
            <v>915</v>
          </cell>
          <cell r="AX231">
            <v>45415</v>
          </cell>
          <cell r="AY231">
            <v>25299360</v>
          </cell>
          <cell r="BC231" t="str">
            <v xml:space="preserve"> </v>
          </cell>
          <cell r="CX231">
            <v>45506</v>
          </cell>
          <cell r="CY231">
            <v>25299360</v>
          </cell>
        </row>
        <row r="232">
          <cell r="A232" t="str">
            <v>0230-2024</v>
          </cell>
          <cell r="B232" t="str">
            <v>17 17. Contrato de Prestación de Servicios</v>
          </cell>
          <cell r="C232" t="str">
            <v>CC</v>
          </cell>
          <cell r="D232">
            <v>52231558</v>
          </cell>
          <cell r="F232">
            <v>8</v>
          </cell>
          <cell r="G232">
            <v>3</v>
          </cell>
          <cell r="H232" t="str">
            <v>ROCIO CAPADOR RIAÑO</v>
          </cell>
          <cell r="I232" t="str">
            <v>CL 4 1 100 ESTE</v>
          </cell>
          <cell r="J232" t="str">
            <v>rocio.capador@gmail.com</v>
          </cell>
          <cell r="M232" t="str">
            <v>CO1.PCCNTR.6282148</v>
          </cell>
          <cell r="N232" t="str">
            <v>CPT-249-2024</v>
          </cell>
          <cell r="O232" t="str">
            <v>https://community.secop.gov.co/Public/Tendering/OpportunityDetail/Index?noticeUID=CO1.NTC.6065403&amp;isFromPublicArea=True&amp;isModal=False</v>
          </cell>
          <cell r="P232" t="str">
            <v>PROFESIONAL</v>
          </cell>
          <cell r="Q232" t="str">
            <v>UNIVERSITARIO</v>
          </cell>
          <cell r="R232" t="str">
            <v>FEMENINO</v>
          </cell>
          <cell r="T232" t="str">
            <v>CONTRATO DE PRESTACION DE SERVICIOS</v>
          </cell>
          <cell r="U232">
            <v>45414</v>
          </cell>
          <cell r="V232">
            <v>45415</v>
          </cell>
          <cell r="W232">
            <v>45506</v>
          </cell>
          <cell r="X232" t="str">
            <v>PAULA ARENAS CANAL</v>
          </cell>
          <cell r="Y232" t="str">
            <v>GERENTE GENERAL</v>
          </cell>
          <cell r="Z232">
            <v>35503102</v>
          </cell>
          <cell r="AA232">
            <v>1</v>
          </cell>
          <cell r="AB232">
            <v>1</v>
          </cell>
          <cell r="AC232" t="str">
            <v>PE-28 Proveer, de manera autónoma e independiente los servicios profesionales requeridos para ejecutar estrategias y actividades relativas a los servicios que presta Canal Capital dentro del mercado en el cual se mueve el negocio institucional.</v>
          </cell>
          <cell r="AD232">
            <v>0</v>
          </cell>
          <cell r="AE232">
            <v>3</v>
          </cell>
          <cell r="AF232">
            <v>90</v>
          </cell>
          <cell r="AG232">
            <v>34728750</v>
          </cell>
          <cell r="AH232">
            <v>11576250</v>
          </cell>
          <cell r="AI232" t="str">
            <v>1. Realizar el diseño y ejecución de la estrategia anual para la consecución de proyectos (diseño, producto, circulación y/o comercialización según sea el caso) relacionados con comunicación pública y negocios estratégicos que generen ingresos, optimización de recursos y la consecución de los objetivos misionales y comerciales de Capital. 2. Apoyar la administración de los recursos financieros, técnicos, logísticos y humanos que apoyen el diseño y ejecución de las estrategias de comunicación pública y de negocios estratégicos y la consecución de los objetivos comerciales y misionales de Capital. 3. Apoyar cuando sea requerido, el diseño creativo y operativo de propuestas relacionadas con el diseño, producción y circulación de contenidos, que involucre prestación de servicios en diferentes escenarios distritales y nacionales. 4. Acompañar en coordinación con las áreas de producción, técnica y programación, la eficaz y eficiente ejecución de los contratos, convenios y acuerdos de y/o comercialización con entidades públicas y privadas. Así mismo, apoyar la interacción de la relación con el cliente en la fase post-venta o post-firma de los proyectos. 5. Efectuar las acciones y actividades en el diseño y/o actualización de los procesos y procedimientos relacionados con la estrategia comercial, garantizando trabajo conjunto con el área de planeación. 6. Apoyar la supervisión en la formulación y/o gestión de los procesos relacionados con el diseño, adquisición, ejecución y/o circulación de estudios de mercado, así como consultar, revisar y/o sugerir estudios de audiencias, cuyos datos aporten a la gestión del conocimiento para la construcción y desarrollo de las estrategias, así ́como, para el cumplimiento de los objetivos comerciales de Capital. 7. Realizar el seguimiento periódico a los indicadores y metas relacionados con el área de Ventas y Mercadeo y sus objetivos comerciales, garantizando trabajo conjunto eficiente y eficaz entre las áreas involucradas al interior de Capital para el cumplimiento de los mismos. 8. Apoyar la construcción de estudios de mercado internos y externos para la expedición de la actualización anual de tarifas de servicios, política de descuentos y su debida formalización. 9. Revisar y aprobar las cotizaciones realizadas relacionadas con la estrategia comercial de Capital (incluyendo órdenes de pauta), en coherencia con los recursos disponibles para el cumplimiento de lo ofertado, procesos requeridos para la consecución de los objetivos específicos de la cotización y políticas operativas y editoriales de Capital vigentes. 10. Verificar y gestionar la entrega oportuna y certera de los informes de actividades y/o resultados exigidos por los acuerdos comerciales suscritos por Capital con entidades públicas y privadas. 11. Realizar la articulación requerida
con las áreas de programación y/o producción para la inclusión de piezas comerciales, producto de
órdenes de pauta y/o negociaciones de canje, y como consecuencia de un control eficiente de la inclusión
de pauta en la parrilla del Canal y/o transmisiones especiales. 12. Revisar las solicitudes de facturación
requeridas, tanto de pauta comercial, como de contratos celebrados por el Canal. 13. Apoyar la
construcción de un informe periódico sobre las ventas realizadas en cuanto a los servicios de producción
y comercialización en términos de optimización de recursos y beneficios para los objetivos misionales de
Capital, dirigido a la gerencia y al equipo directivo. 14. Apoyar a la supervisión de todos los contratos
interadministrativos y contratos derivados de personas jurídicas y naturales del área de ventas y
mercadeo. 15. Realizar las demás actividades que resulten necesarias y esenciales para el cumplimiento
del objeto contractual.</v>
          </cell>
          <cell r="AJ232" t="str">
            <v>DIRECTA</v>
          </cell>
          <cell r="AK232" t="str">
            <v xml:space="preserve">NO REQUIERE </v>
          </cell>
          <cell r="AL232" t="str">
            <v>NO</v>
          </cell>
          <cell r="AM232" t="str">
            <v>GERENTE GENERAL</v>
          </cell>
          <cell r="AN232" t="str">
            <v>JAVIER ROLANDO DELGADO FLORES</v>
          </cell>
          <cell r="AO232" t="str">
            <v xml:space="preserve">951 / </v>
          </cell>
          <cell r="AP232" t="str">
            <v xml:space="preserve">42450208 / </v>
          </cell>
          <cell r="AQ232" t="str">
            <v xml:space="preserve">Servicios prestados a las empresas
y servicios de producción / </v>
          </cell>
          <cell r="AR232" t="str">
            <v xml:space="preserve">917 / </v>
          </cell>
          <cell r="AS232">
            <v>951</v>
          </cell>
          <cell r="AT232">
            <v>42450208</v>
          </cell>
          <cell r="AU232" t="str">
            <v>Servicios prestados a las empresas
y servicios de producción</v>
          </cell>
          <cell r="AV232" t="str">
            <v xml:space="preserve"> </v>
          </cell>
          <cell r="AW232">
            <v>917</v>
          </cell>
          <cell r="AX232">
            <v>45415</v>
          </cell>
          <cell r="AY232">
            <v>34728750</v>
          </cell>
          <cell r="BC232" t="str">
            <v xml:space="preserve"> </v>
          </cell>
          <cell r="CX232">
            <v>45506</v>
          </cell>
          <cell r="CY232">
            <v>34728750</v>
          </cell>
        </row>
        <row r="233">
          <cell r="A233" t="str">
            <v>0231-2024</v>
          </cell>
          <cell r="B233" t="str">
            <v>17 17. Contrato de Prestación de Servicios</v>
          </cell>
          <cell r="C233" t="str">
            <v>CC</v>
          </cell>
          <cell r="D233">
            <v>80156033</v>
          </cell>
          <cell r="F233">
            <v>4</v>
          </cell>
          <cell r="G233">
            <v>7</v>
          </cell>
          <cell r="H233" t="str">
            <v>JAVIER ROLANDO DELGADO FLORES</v>
          </cell>
          <cell r="I233" t="str">
            <v>CL 57G SUR 70 19</v>
          </cell>
          <cell r="J233" t="str">
            <v>delgadof.javier@gmail.com</v>
          </cell>
          <cell r="M233" t="str">
            <v>CO1.PCCNTR.6282806</v>
          </cell>
          <cell r="N233" t="str">
            <v>CPT-250-2024</v>
          </cell>
          <cell r="O233" t="str">
            <v>https://community.secop.gov.co/Public/Tendering/OpportunityDetail/Index?noticeUID=CO1.NTC.6065581&amp;isFromPublicArea=True&amp;isModal=False</v>
          </cell>
          <cell r="P233" t="str">
            <v>PROFESIONAL</v>
          </cell>
          <cell r="Q233" t="str">
            <v>ESPECIALIZACION UNIVERSITARIA</v>
          </cell>
          <cell r="R233" t="str">
            <v>MASCULINO</v>
          </cell>
          <cell r="T233" t="str">
            <v>CONTRATO DE PRESTACION DE SERVICIOS</v>
          </cell>
          <cell r="U233">
            <v>45414</v>
          </cell>
          <cell r="V233">
            <v>45415</v>
          </cell>
          <cell r="W233">
            <v>45506</v>
          </cell>
          <cell r="X233" t="str">
            <v>ANDREA PAOLA SANCHEZ GARCIA</v>
          </cell>
          <cell r="Y233" t="str">
            <v>SECRETARIA GENERAL</v>
          </cell>
          <cell r="Z233">
            <v>1082897124</v>
          </cell>
          <cell r="AA233">
            <v>3</v>
          </cell>
          <cell r="AB233">
            <v>8</v>
          </cell>
          <cell r="AC233" t="str">
            <v>PE-35 Proveer, de manera autónoma e independiente, los servicios jurídicos especializados requeridos por el área de Ventas y Mercadeo, así como para los demás asuntos legales relacionados con la Secretaría General de Canal Capital.</v>
          </cell>
          <cell r="AD233">
            <v>0</v>
          </cell>
          <cell r="AE233">
            <v>3</v>
          </cell>
          <cell r="AF233">
            <v>90</v>
          </cell>
          <cell r="AG233">
            <v>30878820</v>
          </cell>
          <cell r="AH233">
            <v>10292940</v>
          </cell>
          <cell r="AI233" t="str">
            <v>1. Apoyar la estructuración de análisis del sector, inteligencias de mercado y demás herramientas del mercado, en el marco de la planeación contractual. 2. Proyectar y apoyar la revisión de todos los documentos jurídicos necesarios para adelantar los procesos de contratación de Canal Capital, en todas las modalidades de selección contempladas en el Manual de Contratación. 3. Revisar la documentación soporte para la estructuración de contratos con personas naturales y jurídicas, guardando coherencia con lo dispuesto en el Manual de Contratación de la entidad. 4. Realizar la publicación de los procesos contractuales en las diferentes modalidades de selección dispuestas por el Manual de Contratación de Canal Capital, mediante la plataforma de SECOP II. 5. Hacer parte de comités evaluadores para la verificación y calificación de las propuestas presentadas dentro de los procesos de contratación que adelante Canal Capital. 6. Verificar que las garantías contractuales estén acordes a lo solicitado en los contratos proyectados y remitir las pólizas que amparan los contratos a su cargo, a la profesional especializada grado 2 área Jurídica, para aprobación en la plataforma SECOP II. 7. Revisar y analizar los contratos interadministrativos suscritos o por suscribir, por Canal Capital. 8. Realizar las modificaciones (prórrogas, adiciones, aclaraciones), así como adelantar las gestiones para la suscripción de actas de liquidación y cierres contractuales que se requieran. 9. Absolver consultas de información y responder peticiones y solicitudes de información o de acompañamiento dentro de las competencias de la entidad, que formulen los particulares y/o las autoridades en general, ante la Secretaría General y el Área Jurídica. 10. Proyectar, analizar y revisar los actos administrativos que se expidan con ocasión de la actividad de Canal Capital, así como proyectar la respuesta a los recursos interpuestos contra los actos administrativos proferidos por la entidad. 11. Actualizar a diario el software de gestión contractual del ERP de Canal Capital. 12. Realizar las demás actividades que resulten necesarias y esenciales para el cumplimiento del objeto contractual.</v>
          </cell>
          <cell r="AJ233" t="str">
            <v>DIRECTA</v>
          </cell>
          <cell r="AK233" t="str">
            <v xml:space="preserve">NO REQUIERE </v>
          </cell>
          <cell r="AL233" t="str">
            <v>NO</v>
          </cell>
          <cell r="AM233" t="str">
            <v>GERENTE GENERAL</v>
          </cell>
          <cell r="AN233" t="str">
            <v>LEIDY JULIETH CARRANZA SUAREZ</v>
          </cell>
          <cell r="AO233" t="str">
            <v xml:space="preserve">957 / </v>
          </cell>
          <cell r="AP233" t="str">
            <v xml:space="preserve">42450208 / </v>
          </cell>
          <cell r="AQ233" t="str">
            <v xml:space="preserve">Servicios prestados a las empresas
y servicios de producción / </v>
          </cell>
          <cell r="AR233" t="str">
            <v xml:space="preserve">916 / </v>
          </cell>
          <cell r="AS233">
            <v>957</v>
          </cell>
          <cell r="AT233">
            <v>42450208</v>
          </cell>
          <cell r="AU233" t="str">
            <v>Servicios prestados a las empresas
y servicios de producción</v>
          </cell>
          <cell r="AV233" t="str">
            <v xml:space="preserve"> </v>
          </cell>
          <cell r="AW233">
            <v>916</v>
          </cell>
          <cell r="AX233">
            <v>45415</v>
          </cell>
          <cell r="AY233">
            <v>30878820</v>
          </cell>
          <cell r="BC233" t="str">
            <v xml:space="preserve"> </v>
          </cell>
          <cell r="CX233">
            <v>45506</v>
          </cell>
          <cell r="CY233">
            <v>30878820</v>
          </cell>
        </row>
        <row r="234">
          <cell r="A234" t="str">
            <v>0232-2024</v>
          </cell>
          <cell r="B234" t="str">
            <v>17 17. Contrato de Prestación de Servicios</v>
          </cell>
          <cell r="C234" t="str">
            <v>CC</v>
          </cell>
          <cell r="D234">
            <v>1019023316</v>
          </cell>
          <cell r="F234">
            <v>1</v>
          </cell>
          <cell r="G234">
            <v>10</v>
          </cell>
          <cell r="H234" t="str">
            <v>JOHN FREDY GARCIA LOPEZ</v>
          </cell>
          <cell r="I234" t="str">
            <v>CALLE 143 F NO. 141B - 30 INTERIOR 15</v>
          </cell>
          <cell r="J234" t="str">
            <v>jofgal820@gmail.com</v>
          </cell>
          <cell r="M234" t="str">
            <v>CO1.PCCNTR.6285939</v>
          </cell>
          <cell r="N234" t="str">
            <v>CPT-251-2024</v>
          </cell>
          <cell r="O234" t="str">
            <v>https://community.secop.gov.co/Public/Tendering/ContractNoticePhases/View?PPI=CO1.PPI.31551590&amp;isFromPublicArea=True&amp;isModal=False</v>
          </cell>
          <cell r="P234" t="str">
            <v>PROFESIONAL</v>
          </cell>
          <cell r="Q234" t="str">
            <v>ESPECIALIZACION UNIVERSITARIA</v>
          </cell>
          <cell r="R234" t="str">
            <v>MASCULINO</v>
          </cell>
          <cell r="T234" t="str">
            <v>CONTRATO DE PRESTACION DE SERVICIOS</v>
          </cell>
          <cell r="U234">
            <v>45415</v>
          </cell>
          <cell r="V234">
            <v>45419</v>
          </cell>
          <cell r="W234">
            <v>45632</v>
          </cell>
          <cell r="X234" t="str">
            <v>HERNAN GUILLERMO RONCANCIO HERRERA</v>
          </cell>
          <cell r="Y234" t="str">
            <v>PROFESIONAL UNIVERSITARIO DE PLANEACION</v>
          </cell>
          <cell r="Z234">
            <v>19389498</v>
          </cell>
          <cell r="AA234">
            <v>3</v>
          </cell>
          <cell r="AB234">
            <v>8</v>
          </cell>
          <cell r="AC234" t="str">
            <v>PL-6 Proveer, de manera autónoma e independiente, los servicios profesionales requeridos para apoyar los procesos de planeación de Canal Capital mediante el seguimiento al presupuesto, la formulación y la actualización de los proyectos de inversión y de los planes indicativos de Canal Capital, en el marco del direccionamiento estratégico.</v>
          </cell>
          <cell r="AD234">
            <v>0</v>
          </cell>
          <cell r="AE234">
            <v>7</v>
          </cell>
          <cell r="AF234">
            <v>210</v>
          </cell>
          <cell r="AG234">
            <v>52500000</v>
          </cell>
          <cell r="AH234">
            <v>7500000</v>
          </cell>
          <cell r="AI234" t="str">
            <v>1. Adelantar las gestiones requeridas para la formulación, seguimiento, actualización y modificaciones a los proyectos de inversión de la entidad, en las plataformas correspondientes (MGA, SUIFP, SPI y SEGPLAN), en cumplimiento de las directrices definidas por la Secretaría Distrital de Planeación y la Secretaría de Cultura, Recreación y Deporte como cabeza del sector. 2. Realizar acompañamiento a las áreas encargadas en el proceso de rediseño de indicadores del Plan de Acción Institucional. 3. Apoyar los procesos de sistematización del módulo de planeación y seguimiento en el sistema de información de la entidad, ERP. 4. Consolidar los informes de seguimiento sobre la ejecución de los planes institucionales o planes indicativos (plan de acción institucional, plan de fortalecimiento institucional, informes de cuenta anual, entre otros), a partir de la información suministrada por las áreas. 5. Construir y actualizar los instrumentos de planeación y seguimiento presupuestal requeridos por el área, a partir de las directrices definidas por la alta dirección, en el marco del direccionamiento estratégico. 6. Apoyar al profesional de planeación en las actividades requeridas para el trámite y gestiones del Plan Anual de Adquisiciones - PAA en la plataforma institucional. 7. Apoyar en la proyección presupuestal y monitoreo de indicadores relacionados con el Fondo Único de TIC. 8. Apoyar en la gestión y administración de la información disponible en la plataforma documental de la entidad. 9. Realizar las demás actividades que resulten necesarias y esenciales para el cumplimiento del objeto contractual.</v>
          </cell>
          <cell r="AJ234" t="str">
            <v>DIRECTA</v>
          </cell>
          <cell r="AK234" t="str">
            <v xml:space="preserve">NO REQUIERE </v>
          </cell>
          <cell r="AL234" t="str">
            <v>NO</v>
          </cell>
          <cell r="AM234" t="str">
            <v>SECRETARIA GENERAL</v>
          </cell>
          <cell r="AN234" t="str">
            <v>CAMILO ANDRES PORRAS GALINDO</v>
          </cell>
          <cell r="AO234" t="str">
            <v xml:space="preserve">973 / </v>
          </cell>
          <cell r="AP234" t="str">
            <v xml:space="preserve">423011605560000007511 / </v>
          </cell>
          <cell r="AQ234" t="str">
            <v xml:space="preserve">Fortalecimiento de la capacidad administrativa y tecnológica para la gestión institucional de Capital / </v>
          </cell>
          <cell r="AR234" t="str">
            <v xml:space="preserve">923 / </v>
          </cell>
          <cell r="AS234">
            <v>973</v>
          </cell>
          <cell r="AT234" t="str">
            <v>423011605560000007511</v>
          </cell>
          <cell r="AU234" t="str">
            <v>Fortalecimiento de la capacidad administrativa y tecnológica para la gestión institucional de Capital</v>
          </cell>
          <cell r="AV234" t="str">
            <v xml:space="preserve"> </v>
          </cell>
          <cell r="AW234">
            <v>923</v>
          </cell>
          <cell r="AX234">
            <v>45418</v>
          </cell>
          <cell r="AY234">
            <v>52500000</v>
          </cell>
          <cell r="BC234" t="str">
            <v xml:space="preserve"> </v>
          </cell>
          <cell r="CI234" t="str">
            <v>CESION</v>
          </cell>
          <cell r="CJ234">
            <v>45456</v>
          </cell>
          <cell r="CX234">
            <v>45632</v>
          </cell>
          <cell r="CY234">
            <v>52500000</v>
          </cell>
        </row>
        <row r="235">
          <cell r="A235" t="str">
            <v>0233-2024</v>
          </cell>
          <cell r="B235" t="str">
            <v>17 17. Contrato de Prestación de Servicios</v>
          </cell>
          <cell r="C235" t="str">
            <v>CC</v>
          </cell>
          <cell r="D235">
            <v>1013589551</v>
          </cell>
          <cell r="F235">
            <v>3</v>
          </cell>
          <cell r="G235">
            <v>8</v>
          </cell>
          <cell r="H235" t="str">
            <v>DIEGO ALEXANDER MONTES DURAN</v>
          </cell>
          <cell r="I235" t="str">
            <v>TV 70 # 67 B 75 SUR, PARQUE RESIDENCIAL EL CIELO, APTO 435</v>
          </cell>
          <cell r="J235" t="str">
            <v>diegomontesd87@hotmail.es</v>
          </cell>
          <cell r="M235" t="str">
            <v>CO1.PCCNTR.6288439</v>
          </cell>
          <cell r="N235" t="str">
            <v>CPT-252-2024</v>
          </cell>
          <cell r="O235" t="str">
            <v>https://community.secop.gov.co/Public/Tendering/ContractNoticePhases/View?PPI=CO1.PPI.31565645&amp;isFromPublicArea=True&amp;isModal=False</v>
          </cell>
          <cell r="P235" t="str">
            <v>APOYO A LA GESTIÓN PROFESIONAL</v>
          </cell>
          <cell r="Q235" t="str">
            <v>EDUCACIÓN MEDIA (HASTA GRADO ONCE APROBADO)</v>
          </cell>
          <cell r="R235" t="str">
            <v>MASCULINO</v>
          </cell>
          <cell r="T235" t="str">
            <v>CONTRATO DE PRESTACION DE SERVICIOS</v>
          </cell>
          <cell r="U235">
            <v>45419</v>
          </cell>
          <cell r="V235">
            <v>45420</v>
          </cell>
          <cell r="W235">
            <v>45511</v>
          </cell>
          <cell r="X235" t="str">
            <v>MAURIS ANTONIO AVILA VELASQUEZ</v>
          </cell>
          <cell r="Y235" t="str">
            <v>PROFESIONAL ESPECIALIZADO GRADO 2 DE SISTEMAS</v>
          </cell>
          <cell r="Z235">
            <v>79976558</v>
          </cell>
          <cell r="AA235">
            <v>3</v>
          </cell>
          <cell r="AB235">
            <v>8</v>
          </cell>
          <cell r="AC235" t="str">
            <v>SA-172 Proveer, de manera autónoma e independiente, los servicios de apoyo y soporte técnico requerido por Canal Capital para la infraestructura de red y usuarios finales para el área de Sistemas.</v>
          </cell>
          <cell r="AD235">
            <v>0</v>
          </cell>
          <cell r="AE235">
            <v>3</v>
          </cell>
          <cell r="AF235">
            <v>90</v>
          </cell>
          <cell r="AG235">
            <v>9009000</v>
          </cell>
          <cell r="AH235">
            <v>3003000</v>
          </cell>
          <cell r="AI235" t="str">
            <v>1. Apoyar en la atención de las solicitudes de soporte técnico de primer nivel a los usuarios finales; las solicitudes por parte de los usuarios pueden ser hechas por correo electrónico, por la herramienta de mesa de ayuda, a través de línea telefónica y personalmente. 2. Registrar en la herramienta de mesa de ayuda las solicitudes recibidas a través de la línea telefónica o personalmente. 3. Brindar soporte técnico presencial en las instalaciones y/o eventos de Capital cuando el supervisor del contrato lo solicite. 4. Mantener actualizada la documentación necesaria (hoja de vida) de los equipos, impresoras, y demás elementos que hacen parte de la infraestructura tecnológica del Canal. 5. Realizar tareas de apoyo para mantener el inventario de hardware y software actualizados de las estaciones de trabajo, impresoras y demás elementos que hacen parte de la infraestructura tecnológica del Canal. 6. Reportar y documentar los incidentes de Seguridad de la Información que se presenten. 7. Dar cumplimiento a las políticas internas y de seguridad de la información de la entidad. 8. Brindar soporte técnico básico a la infraestructura de red del Canal, sede calle 69. 9. Gestionar las solicitudes de servicios TIC. 10. Realizar el apoyo a la gestión documental del área de sistemas. 11. Apoyar la administración de la plataforma de telefonía IP. 12. Realizar las demás actividades que resulten necesarias y esenciales para el cumplimiento del objeto contractual.</v>
          </cell>
          <cell r="AJ235" t="str">
            <v>DIRECTA</v>
          </cell>
          <cell r="AK235" t="str">
            <v xml:space="preserve">NO REQUIERE </v>
          </cell>
          <cell r="AL235" t="str">
            <v>NO</v>
          </cell>
          <cell r="AM235" t="str">
            <v>SECRETARIA GENERAL</v>
          </cell>
          <cell r="AN235" t="str">
            <v>CAMILO ANDRES PORRAS GALINDO</v>
          </cell>
          <cell r="AO235" t="str">
            <v xml:space="preserve">912 / </v>
          </cell>
          <cell r="AP235" t="str">
            <v xml:space="preserve">42450208 / </v>
          </cell>
          <cell r="AQ235" t="str">
            <v xml:space="preserve">Servicios prestados a las empresas
y servicios de producción / </v>
          </cell>
          <cell r="AR235" t="str">
            <v xml:space="preserve">929 / </v>
          </cell>
          <cell r="AS235">
            <v>912</v>
          </cell>
          <cell r="AT235">
            <v>42450208</v>
          </cell>
          <cell r="AU235" t="str">
            <v>Servicios prestados a las empresas
y servicios de producción</v>
          </cell>
          <cell r="AV235" t="str">
            <v xml:space="preserve"> </v>
          </cell>
          <cell r="AW235">
            <v>929</v>
          </cell>
          <cell r="AX235">
            <v>45420</v>
          </cell>
          <cell r="AY235">
            <v>9009000</v>
          </cell>
          <cell r="BC235" t="str">
            <v xml:space="preserve"> </v>
          </cell>
          <cell r="CX235">
            <v>45511</v>
          </cell>
          <cell r="CY235">
            <v>9009000</v>
          </cell>
        </row>
        <row r="236">
          <cell r="A236" t="str">
            <v>0234-2024</v>
          </cell>
          <cell r="B236" t="str">
            <v>17 17. Contrato de Prestación de Servicios</v>
          </cell>
          <cell r="C236" t="str">
            <v>CC</v>
          </cell>
          <cell r="D236">
            <v>1070589683</v>
          </cell>
          <cell r="F236">
            <v>4</v>
          </cell>
          <cell r="G236">
            <v>7</v>
          </cell>
          <cell r="H236" t="str">
            <v>EDWIN ANDRES MENDOZA GUZMAN</v>
          </cell>
          <cell r="I236" t="str">
            <v xml:space="preserve">CL 72 12 47 APT 402 </v>
          </cell>
          <cell r="J236" t="str">
            <v>eandresmg20@gmail.com</v>
          </cell>
          <cell r="M236" t="str">
            <v>CO1.PCCNTR.6288716</v>
          </cell>
          <cell r="N236" t="str">
            <v>CPT-253-2024</v>
          </cell>
          <cell r="O236" t="str">
            <v xml:space="preserve">https://community.secop.gov.co/Public/Tendering/OpportunityDetail/Index?noticeUID=CO1.NTC.6073446&amp;isFromPublicArea=True&amp;isModal=False
</v>
          </cell>
          <cell r="P236" t="str">
            <v>PROFESIONAL</v>
          </cell>
          <cell r="Q236" t="str">
            <v>UNIVERSITARIO</v>
          </cell>
          <cell r="R236" t="str">
            <v>MASCULINO</v>
          </cell>
          <cell r="T236" t="str">
            <v>CONTRATO DE PRESTACION DE SERVICIOS</v>
          </cell>
          <cell r="U236">
            <v>45415</v>
          </cell>
          <cell r="V236">
            <v>45418</v>
          </cell>
          <cell r="W236">
            <v>45693</v>
          </cell>
          <cell r="X236" t="str">
            <v>ANDREA PAOLA SANCHEZ GARCIA</v>
          </cell>
          <cell r="Y236" t="str">
            <v>SECRETARIA GENERAL</v>
          </cell>
          <cell r="Z236">
            <v>1082897124</v>
          </cell>
          <cell r="AA236">
            <v>3</v>
          </cell>
          <cell r="AB236">
            <v>8</v>
          </cell>
          <cell r="AC236" t="str">
            <v>SG-50 Proveer, de manera autónoma e independiente, los servicios jurídicos
profesionales requeridos por Canal Capital para apoyar la estructuración y adelantamiento de los
procesos de contratación de la entidad, así como para el acompañamiento en los asuntos de naturaleza
jurídica que se originen en Canal Capital.</v>
          </cell>
          <cell r="AD236">
            <v>0</v>
          </cell>
          <cell r="AE236">
            <v>9</v>
          </cell>
          <cell r="AF236">
            <v>270</v>
          </cell>
          <cell r="AG236">
            <v>99000000</v>
          </cell>
          <cell r="AH236">
            <v>11000000</v>
          </cell>
          <cell r="AI236" t="str">
            <v>1, Apoyar a la Secretaría General en los procesos de contratación que se adelante en la entidad. 2. Apoyar la elaboración de los documentos jurídicos que se requieran relacionados con el Estatuto General de Contratación y/o el Manual de Contratación de Canal Capital, según corresponda. 3. Revisar el contenido jurídico contractual de los documentos proyectados por las diferentes áreas que deben ser suscritos en la Secretaría General, Gerencia General y Dirección Operativa del canal. 4. Emitir conceptos en materia de contratación pública. 5. Participar en las reuniones a las que sea citado, para tratar los temas relacionados con la contratación de Canal Capital. 6. Elaborar los documentos jurídicos, proyectos de actos administrativos y demás regulaciones requeridas por Canal Capital. 7. Participar en los comités de evaluación de los procesos contractuales en que sea designado y/o apoyar jurídicamente a dichos comités en la adopción de decisiones. 8. Participar jurídicamente en la construcción y/o modificación de los documentos que en materia contractual expida la entidad, como es el manual de contratación, de supervisión e interventoría; o de aquellos formatos que actualmente emplea el canal. De igual forma, apoyará la realización de capacitaciones a todas las áreas de la entidad para la implementación y uso adecuado de dichos documentos. 9. Apoyar jurídicamente la preparación y estructuración de las propuestas del Canal para participar en los procesos de contratación que inicien otras entidades públicas y/o empresas privadas, a través del SECOP II o cualquier otra plataforma o medio idóneo para el efecto. 10. Realizar las observaciones y requerimientos que se requieran, en el marco de los procesos de contratación en los que participe la entidad como proponente. Este acompañamiento se hará tanto a las ofertas presentadas como a los informes de evaluación que se profieran, y podrá asistir a las audiencias que se fijen en los cronogramas correspondientes, conforme los pliegos de condiciones respectivos. 11. Realizar las demás actividades que resulten necesarias y esenciales para el cumplimiento del objeto contractual.</v>
          </cell>
          <cell r="AJ236" t="str">
            <v>DIRECTA</v>
          </cell>
          <cell r="AK236" t="str">
            <v xml:space="preserve">NO REQUIERE </v>
          </cell>
          <cell r="AL236" t="str">
            <v>NO</v>
          </cell>
          <cell r="AM236" t="str">
            <v>SECRETARIA GENERAL</v>
          </cell>
          <cell r="AN236" t="str">
            <v>EDWIN SÁNCHEZ PORRAS</v>
          </cell>
          <cell r="AO236" t="str">
            <v xml:space="preserve">988 / </v>
          </cell>
          <cell r="AP236" t="str">
            <v xml:space="preserve">42450208 / </v>
          </cell>
          <cell r="AQ236" t="str">
            <v xml:space="preserve">Servicios prestados a las empresas
y servicios de producción / </v>
          </cell>
          <cell r="AR236" t="str">
            <v xml:space="preserve">922 / </v>
          </cell>
          <cell r="AS236">
            <v>988</v>
          </cell>
          <cell r="AT236">
            <v>42450208</v>
          </cell>
          <cell r="AU236" t="str">
            <v>Servicios prestados a las empresas
y servicios de producción</v>
          </cell>
          <cell r="AV236" t="str">
            <v xml:space="preserve"> </v>
          </cell>
          <cell r="AW236">
            <v>922</v>
          </cell>
          <cell r="AX236">
            <v>45418</v>
          </cell>
          <cell r="AY236">
            <v>99000000</v>
          </cell>
          <cell r="BC236" t="str">
            <v xml:space="preserve"> </v>
          </cell>
          <cell r="CI236" t="str">
            <v>ADICION 1</v>
          </cell>
          <cell r="CJ236">
            <v>45583</v>
          </cell>
          <cell r="CM236">
            <v>8333330</v>
          </cell>
          <cell r="CX236">
            <v>45693</v>
          </cell>
          <cell r="CY236">
            <v>107333330</v>
          </cell>
        </row>
        <row r="237">
          <cell r="A237" t="str">
            <v>0235-2024</v>
          </cell>
          <cell r="B237" t="str">
            <v>17 17. Contrato de Prestación de Servicios</v>
          </cell>
          <cell r="C237" t="str">
            <v>CC</v>
          </cell>
          <cell r="D237">
            <v>1023895667</v>
          </cell>
          <cell r="F237">
            <v>7</v>
          </cell>
          <cell r="G237">
            <v>4</v>
          </cell>
          <cell r="H237" t="str">
            <v>JULIO ALBERTO NOVOA CAMPOS</v>
          </cell>
          <cell r="I237" t="str">
            <v>CARRERA 7 # 2-24 SUR INTERIOR 3 APARTAMENTO 309</v>
          </cell>
          <cell r="J237" t="str">
            <v>janc40890@gmail.com</v>
          </cell>
          <cell r="M237" t="str">
            <v>CO1.PCCNTR.6288667</v>
          </cell>
          <cell r="N237" t="str">
            <v>CPT-254-2024</v>
          </cell>
          <cell r="O237" t="str">
            <v>https://community.secop.gov.co/Public/Tendering/OpportunityDetail/Index?noticeUID=CO1.NTC.6073452&amp;isFromPublicArea=True&amp;isModal=False</v>
          </cell>
          <cell r="P237" t="str">
            <v>PROFESIONAL</v>
          </cell>
          <cell r="Q237" t="str">
            <v>UNIVERSITARIO</v>
          </cell>
          <cell r="R237" t="str">
            <v>MASCULINO</v>
          </cell>
          <cell r="T237" t="str">
            <v>CONTRATO DE PRESTACION DE SERVICIOS</v>
          </cell>
          <cell r="U237">
            <v>45419</v>
          </cell>
          <cell r="V237">
            <v>45420</v>
          </cell>
          <cell r="W237">
            <v>45633</v>
          </cell>
          <cell r="X237" t="str">
            <v>HERNAN GUILLERMO RONCANCIO HERRERA</v>
          </cell>
          <cell r="Y237" t="str">
            <v>PROFESIONAL UNIVERSITARIO DE PLANEACION</v>
          </cell>
          <cell r="Z237">
            <v>19389498</v>
          </cell>
          <cell r="AA237">
            <v>3</v>
          </cell>
          <cell r="AB237">
            <v>8</v>
          </cell>
          <cell r="AC237" t="str">
            <v>PL-7 Proveer, de manera autónoma e independiente, los servicios profesionales requeridos para apoyar los procesos de planeación de Canal Capital, mediante el soporte técnico a la implementación y monitoreo del Modelo Integrado de Planeación y Gestión- MIPG, en el marco de la mejora continua y de la gestión del riesgo.</v>
          </cell>
          <cell r="AD237">
            <v>0</v>
          </cell>
          <cell r="AE237">
            <v>7</v>
          </cell>
          <cell r="AF237">
            <v>210</v>
          </cell>
          <cell r="AG237">
            <v>45000000</v>
          </cell>
          <cell r="AH237">
            <v>6500000</v>
          </cell>
          <cell r="AI237" t="str">
            <v>1. Realizar el seguimiento, reporte y evaluación de los diferentes compromisos y requerimientos de ley a cargo de planeación (planes de mejoramiento, programa de transparencia y ética pública, informe pormenorizado, entre otros).. 2. Adelantar el monitoreo a la ejecución del cronograma de informes de segunda línea de defensa a cargo de planeación. 3. Apoyar la implementación y sostenimiento del Modelo Integrado de Planeación y Gestión (MIPG) así como el correspondiente seguimiento al desempeño institucional realizado a través del FURAG. 4. Revisar y actualizar los instrumentos requeridos para la correcta implementación de la gestión de riesgos de la entidad, desde el rol de la segunda línea de defensa del Modelo Integrado de Planeación y Gestión. 5. Asesorar a los procesos asignados en lo referente a la gestión y el desempeño institucional desde el rol de la segunda línea de defensa del Modelo Integrado de Planeación y Gestión (MIPG). 6. Adelantar las actividades para la implementación y el sostenimiento de los proyectos transversales de la entidad asociados con la gestión integral de la transparencia al interior de la entidad. 7. Apoyar en el monitoreo de la información disponible en la plataforma documental de la entidad (intranet). 8. Realizar las demás actividades que resulten necesarias y esenciales para el cumplimiento del objeto contractual.</v>
          </cell>
          <cell r="AJ237" t="str">
            <v>DIRECTA</v>
          </cell>
          <cell r="AK237" t="str">
            <v xml:space="preserve">NO REQUIERE </v>
          </cell>
          <cell r="AL237" t="str">
            <v>NO</v>
          </cell>
          <cell r="AM237" t="str">
            <v>SECRETARIA GENERAL</v>
          </cell>
          <cell r="AN237" t="str">
            <v>EDWIN SÁNCHEZ PORRAS</v>
          </cell>
          <cell r="AO237" t="str">
            <v xml:space="preserve">974 / </v>
          </cell>
          <cell r="AP237" t="str">
            <v xml:space="preserve">423011605560000007511 / </v>
          </cell>
          <cell r="AQ237" t="str">
            <v xml:space="preserve">Fortalecimiento de la capacidad administrativa y tecnológica para la gestión institucional de Capital / </v>
          </cell>
          <cell r="AR237" t="str">
            <v xml:space="preserve">928 / </v>
          </cell>
          <cell r="AS237">
            <v>974</v>
          </cell>
          <cell r="AT237" t="str">
            <v>423011605560000007511</v>
          </cell>
          <cell r="AU237" t="str">
            <v>Fortalecimiento de la capacidad administrativa y tecnológica para la gestión institucional de Capital</v>
          </cell>
          <cell r="AV237" t="str">
            <v xml:space="preserve"> </v>
          </cell>
          <cell r="AW237">
            <v>928</v>
          </cell>
          <cell r="AX237">
            <v>45420</v>
          </cell>
          <cell r="AY237">
            <v>45500000</v>
          </cell>
          <cell r="BC237" t="str">
            <v xml:space="preserve"> </v>
          </cell>
          <cell r="CX237">
            <v>45633</v>
          </cell>
          <cell r="CY237">
            <v>45000000</v>
          </cell>
        </row>
        <row r="238">
          <cell r="A238" t="str">
            <v>0236-2024</v>
          </cell>
          <cell r="B238" t="str">
            <v>17 17. Contrato de Prestación de Servicios</v>
          </cell>
          <cell r="C238" t="str">
            <v>CC</v>
          </cell>
          <cell r="D238">
            <v>1010229574</v>
          </cell>
          <cell r="F238">
            <v>8</v>
          </cell>
          <cell r="G238">
            <v>3</v>
          </cell>
          <cell r="H238" t="str">
            <v>CAMILO ANDRES IZQUIERDO ROJAS</v>
          </cell>
          <cell r="I238" t="str">
            <v>DIAGONAL 46 # 19-59 APARTAMENTO 211</v>
          </cell>
          <cell r="J238" t="str">
            <v>izquierdor.camilo@gmail.com</v>
          </cell>
          <cell r="M238" t="str">
            <v>CO1.PCCNTR.6288578</v>
          </cell>
          <cell r="N238" t="str">
            <v>CPT-255-2024</v>
          </cell>
          <cell r="O238" t="str">
            <v>https://community.secop.gov.co/Public/Tendering/OpportunityDetail/Index?noticeUID=CO1.NTC.6073847&amp;isFromPublicArea=True&amp;isModal=False</v>
          </cell>
          <cell r="P238" t="str">
            <v>PROFESIONAL</v>
          </cell>
          <cell r="Q238" t="str">
            <v>ESPECIALIZACION UNIVERSITARIA</v>
          </cell>
          <cell r="R238" t="str">
            <v>MASCULINO</v>
          </cell>
          <cell r="T238" t="str">
            <v>CONTRATO DE PRESTACION DE SERVICIOS</v>
          </cell>
          <cell r="U238">
            <v>45415</v>
          </cell>
          <cell r="V238">
            <v>45418</v>
          </cell>
          <cell r="W238">
            <v>45631</v>
          </cell>
          <cell r="X238" t="str">
            <v>HERNAN GUILLERMO RONCANCIO HERRERA</v>
          </cell>
          <cell r="Y238" t="str">
            <v>PROFESIONAL UNIVERSITARIO DE PLANEACION</v>
          </cell>
          <cell r="Z238">
            <v>19389498</v>
          </cell>
          <cell r="AA238">
            <v>3</v>
          </cell>
          <cell r="AB238">
            <v>8</v>
          </cell>
          <cell r="AC238" t="str">
            <v>PL-8 Proveer, de manera autónoma e independiente, los servicios profesionales requeridos para apoyar los procesos de planeación de Canal Capital, mediante el análisis, la implementación, el seguimiento y el reporte de Políticas Públicas, en el marco de la rendición de cuentas institucional y del fortalecimiento del Modelo Integrado de Planeación y Gestión- MIPG. A</v>
          </cell>
          <cell r="AD238">
            <v>0</v>
          </cell>
          <cell r="AE238">
            <v>7</v>
          </cell>
          <cell r="AF238">
            <v>210</v>
          </cell>
          <cell r="AG238">
            <v>45500000</v>
          </cell>
          <cell r="AH238">
            <v>6500000</v>
          </cell>
          <cell r="AI238" t="str">
            <v>1. Brindar apoyo técnico a las áreas encargadas en la toma de decisiones, formulación y reporte asociados a los compromisos y participación de Canal Capital en las políticas públicas del Distrito Capital. 2. Apoyar en el seguimiento, trámite, análisis y respuesta de las solicitudes de información y demás requerimientos que sean competencia de planeación en las políticas públicas del Distrito Capital. 3. Gestionar el diseño, actualización, implementación y seguimiento de la Política Institucional de Participación Ciudadana de la entidad de acuerdo con los lineamientos institucionales y distritales. 4. Gestionar el diseño, actualización, implementación y seguimiento de las estrategias y acciones relacionados con Innovación Pública y Gestión del Conocimiento de manera articulada con los requerimientos del MIPG. 5. Ejecutar la actualización e implementación de la Estrategia Institucional de Rendición de Cuentas de acuerdo con las dinámicas distritales e institucionales. 6. Realizar el asesoramiento en la actualización y gestión de los procesos asignados, cumpliendo con los lineamientos establecidos. 7. Atender los informes correspondientes a la participación de Capital en la Estrategia de Gobierno Abierto de Bogotá. 8. Realizar las demás actividades que resulten necesarias y esenciales para el cumplimiento del objeto contractual.</v>
          </cell>
          <cell r="AJ238" t="str">
            <v>DIRECTA</v>
          </cell>
          <cell r="AK238" t="str">
            <v xml:space="preserve">NO REQUIERE </v>
          </cell>
          <cell r="AL238" t="str">
            <v>NO</v>
          </cell>
          <cell r="AM238" t="str">
            <v>SECRETARIA GENERAL</v>
          </cell>
          <cell r="AN238" t="str">
            <v>CAMILO ANDRES PORRAS GALINDO</v>
          </cell>
          <cell r="AO238" t="str">
            <v xml:space="preserve">975 / </v>
          </cell>
          <cell r="AP238" t="str">
            <v xml:space="preserve">423011605560000007511 / </v>
          </cell>
          <cell r="AQ238" t="str">
            <v xml:space="preserve">Fortalecimiento de la capacidad administrativa y tecnológica para la gestión institucional de Capital / </v>
          </cell>
          <cell r="AR238" t="str">
            <v xml:space="preserve">920 / </v>
          </cell>
          <cell r="AS238">
            <v>975</v>
          </cell>
          <cell r="AT238" t="str">
            <v>423011605560000007511</v>
          </cell>
          <cell r="AU238" t="str">
            <v>Fortalecimiento de la capacidad administrativa y tecnológica para la gestión institucional de Capital</v>
          </cell>
          <cell r="AV238" t="str">
            <v xml:space="preserve"> </v>
          </cell>
          <cell r="AW238">
            <v>920</v>
          </cell>
          <cell r="AX238">
            <v>45418</v>
          </cell>
          <cell r="AY238">
            <v>45500000</v>
          </cell>
          <cell r="BC238" t="str">
            <v xml:space="preserve"> </v>
          </cell>
          <cell r="CI238" t="str">
            <v>CESION</v>
          </cell>
          <cell r="CJ238">
            <v>45456</v>
          </cell>
          <cell r="CX238">
            <v>45631</v>
          </cell>
          <cell r="CY238">
            <v>45500000</v>
          </cell>
        </row>
        <row r="239">
          <cell r="A239" t="str">
            <v>0237-2024</v>
          </cell>
          <cell r="B239" t="str">
            <v>17 17. Contrato de Prestación de Servicios</v>
          </cell>
          <cell r="C239" t="str">
            <v>CC</v>
          </cell>
          <cell r="D239">
            <v>1069725435</v>
          </cell>
          <cell r="F239">
            <v>4</v>
          </cell>
          <cell r="G239">
            <v>7</v>
          </cell>
          <cell r="H239" t="str">
            <v>MARYURY FORERO BOHORQUEZ</v>
          </cell>
          <cell r="I239" t="str">
            <v>CARRERA 10 #8-55 SUR</v>
          </cell>
          <cell r="J239" t="str">
            <v>maryury.forerob@gmail.com</v>
          </cell>
          <cell r="M239" t="str">
            <v>CO1.PCCNTR.6303741</v>
          </cell>
          <cell r="N239" t="str">
            <v>CPT-256-2024</v>
          </cell>
          <cell r="O239" t="str">
            <v>https://community.secop.gov.co/Public/Tendering/OpportunityDetail/Index?noticeUID=CO1.NTC.6094669&amp;isFromPublicArea=True&amp;isModal=False</v>
          </cell>
          <cell r="P239" t="str">
            <v>PROFESIONAL</v>
          </cell>
          <cell r="Q239" t="str">
            <v>ESPECIALIZACION UNIVERSITARIA</v>
          </cell>
          <cell r="R239" t="str">
            <v>FEMENINO</v>
          </cell>
          <cell r="T239" t="str">
            <v>CONTRATO DE PRESTACION DE SERVICIOS</v>
          </cell>
          <cell r="U239">
            <v>45421</v>
          </cell>
          <cell r="V239">
            <v>45423</v>
          </cell>
          <cell r="W239">
            <v>45667</v>
          </cell>
          <cell r="X239" t="str">
            <v>MAURIS ANTONIO AVILA VELASQUEZ</v>
          </cell>
          <cell r="Y239" t="str">
            <v>PROFESIONAL ESPECIALIZADO GRADO 2 DE SISTEMAS</v>
          </cell>
          <cell r="Z239">
            <v>79976558</v>
          </cell>
          <cell r="AA239">
            <v>3</v>
          </cell>
          <cell r="AB239">
            <v>8</v>
          </cell>
          <cell r="AC239" t="str">
            <v>SA-165 Proveer, de manera autónoma e independiente, los servicios profesionales requeridos para generar propuestas y acciones encaminadas a la organización, el desarrollo de la estrategia y la elaboración de entregables de los proyectos con componente TIC, así como de las acciones que permitan la actualización, seguimiento, monitoreo y mantenimiento del Subsistema de Gestión de Seguridad de la Información (SGSI) adoptado en Canal Capital.</v>
          </cell>
          <cell r="AD239">
            <v>0</v>
          </cell>
          <cell r="AE239">
            <v>8</v>
          </cell>
          <cell r="AF239">
            <v>240</v>
          </cell>
          <cell r="AG239">
            <v>54384000</v>
          </cell>
          <cell r="AH239">
            <v>6798000</v>
          </cell>
          <cell r="AI239" t="str">
            <v>1. Presentar un cronograma de las actividades orientadas a la verificación del licenciamiento del Centro de Datos y las Estaciones de Trabajo de Capital. 2. Proponer el desarrollo de estrategias y recomendaciones para la aplicación de las buenas prácticas de la Estrategia y Gobierno TIC de Capital, con base en el Marco de Referencia TI definido por el Ministerio de las TIC y los lineamientos que en esta materia establezca la Alta Consejería para las TIC. 3. Elaborar y/o actualizar el Plan Estratégico de Tecnología, Informática y Comunicaciones (PETIC) del canal acorde a las necesidades de la Alta Gerencia, el área de sistemas y la Coordinación Técnica del Canal. 4. Elaborar y/o actualizar la Política de Seguridad de la Información y recomendar los cambios necesarios a la Dirección de Canal Capital. 5. Elaborar y/o actualizar la documentación para la implementación de la Política de Seguridad Digital del Modelo Integrado de Planeación y Gestión (MIPG). 6. Analizar los riesgos que semestralmente se presentan en relación con la seguridad de la información de la Entidad. 7. Realizar el análisis sobre los activos de información. 8. Gestionar las respuestas a incidentes de seguridad de la información que se produzcan en el ámbito del Sistema de Gestión de la Seguridad de la Información (SGSI) dentro de la Entidad. 9. Apoyar al profesional de sistemas en la elaboración de las respuestas dadas a las auditorías enfocadas a la seguridad digital, para evaluar las prácticas de seguridad informática dentro de la Entidad. 10. Apoyar las diferentes áreas de la Entidad en tareas referentes a la seguridad de la información y
procurar el cumplimiento de los estándares de seguridad definidos por el Canal.
11. Elaborar los instructivos que sean necesarios para la correcta ejecución del contrato.
12. Apoyar en la administración y mejora continua de la seguridad perimetral (UTM) con la que
cuenta Canal Capital.
13. Apoyar en la administración y seguimiento de la herramienta Endpoint de la Entidad.
14. Realizar pruebas de intrusión sobre la infraestructura tecnológica del canal.
15. Difundir información e instruir a empleados y colaboradores de la Entidad respecto de la
Seguridad Digital.
16. Salvaguardar la información confidencial que se obtenga en desarrollo de sus actividades, salvo
requerimiento de autoridad competente.
17. Realizar las demás actividades que resulten necesarias y esenciales para el cumplimiento del
objeto contractual.</v>
          </cell>
          <cell r="AJ239" t="str">
            <v>DIRECTA</v>
          </cell>
          <cell r="AK239" t="str">
            <v xml:space="preserve">NO REQUIERE </v>
          </cell>
          <cell r="AL239" t="str">
            <v>NO</v>
          </cell>
          <cell r="AM239" t="str">
            <v>SECRETARIA GENERAL</v>
          </cell>
          <cell r="AN239" t="str">
            <v>NATHALY ACOSTA DIAZ</v>
          </cell>
          <cell r="AO239" t="str">
            <v xml:space="preserve">908 / </v>
          </cell>
          <cell r="AP239" t="str">
            <v xml:space="preserve">423011605560000007511 / </v>
          </cell>
          <cell r="AQ239" t="str">
            <v xml:space="preserve">Fortalecimiento de la capacidad administrativa y tecnológica para la gestión institucional de Capital / </v>
          </cell>
          <cell r="AR239" t="str">
            <v xml:space="preserve">933 / </v>
          </cell>
          <cell r="AS239">
            <v>908</v>
          </cell>
          <cell r="AT239" t="str">
            <v>423011605560000007511</v>
          </cell>
          <cell r="AU239" t="str">
            <v>Fortalecimiento de la capacidad administrativa y tecnológica para la gestión institucional de Capital</v>
          </cell>
          <cell r="AV239" t="str">
            <v xml:space="preserve"> </v>
          </cell>
          <cell r="AW239">
            <v>933</v>
          </cell>
          <cell r="AX239">
            <v>45421</v>
          </cell>
          <cell r="AY239">
            <v>54384000</v>
          </cell>
          <cell r="BC239" t="str">
            <v xml:space="preserve"> </v>
          </cell>
          <cell r="CX239">
            <v>45667</v>
          </cell>
          <cell r="CY239">
            <v>54384000</v>
          </cell>
        </row>
        <row r="240">
          <cell r="A240" t="str">
            <v>0238-2024</v>
          </cell>
          <cell r="B240" t="str">
            <v>17 17. Contrato de Prestación de Servicios</v>
          </cell>
          <cell r="C240" t="str">
            <v>CC</v>
          </cell>
          <cell r="D240">
            <v>80281289</v>
          </cell>
          <cell r="F240">
            <v>7</v>
          </cell>
          <cell r="G240">
            <v>4</v>
          </cell>
          <cell r="H240" t="str">
            <v>EMERSON SNEYDER GALEANO RODRIGUEZ</v>
          </cell>
          <cell r="I240" t="str">
            <v>CL 11 7 A 28 CA 10</v>
          </cell>
          <cell r="J240" t="str">
            <v>sneydergco@hotmail.com</v>
          </cell>
          <cell r="M240" t="str">
            <v>CO1.PCCNTR.6303995</v>
          </cell>
          <cell r="N240" t="str">
            <v>CPT-257-2024</v>
          </cell>
          <cell r="O240" t="str">
            <v xml:space="preserve">
https://community.secop.gov.co/Public/Tendering/OpportunityDetail/Index?noticeUID=CO1.NTC.6095658&amp;isFromPublicArea=True&amp;isModal=False
</v>
          </cell>
          <cell r="P240" t="str">
            <v>APOYO A LA GESTIÓN PROFESIONAL</v>
          </cell>
          <cell r="Q240" t="str">
            <v>TECNOLOGICA</v>
          </cell>
          <cell r="R240" t="str">
            <v>MASCULINO</v>
          </cell>
          <cell r="T240" t="str">
            <v>CONTRATO DE PRESTACION DE SERVICIOS</v>
          </cell>
          <cell r="U240">
            <v>45421</v>
          </cell>
          <cell r="V240">
            <v>45423</v>
          </cell>
          <cell r="W240">
            <v>45667</v>
          </cell>
          <cell r="X240" t="str">
            <v>MAURIS ANTONIO AVILA VELASQUEZ</v>
          </cell>
          <cell r="Y240" t="str">
            <v>PROFESIONAL ESPECIALIZADO GRADO 2 DE SISTEMAS</v>
          </cell>
          <cell r="Z240">
            <v>79976558</v>
          </cell>
          <cell r="AA240">
            <v>3</v>
          </cell>
          <cell r="AB240">
            <v>8</v>
          </cell>
          <cell r="AC240" t="str">
            <v>SA-201 Proveer, de manera autónoma e independiente, los servicios requeridos para apoyar la administración, desarrollo y mantenimiento del software ERP de Canal Capital.</v>
          </cell>
          <cell r="AD240">
            <v>0</v>
          </cell>
          <cell r="AE240">
            <v>8</v>
          </cell>
          <cell r="AF240">
            <v>240</v>
          </cell>
          <cell r="AG240">
            <v>40320000</v>
          </cell>
          <cell r="AH240">
            <v>5040000</v>
          </cell>
          <cell r="AI240" t="str">
            <v>1. Atender los casos asignados en la herramienta de mesa de ayuda o por correo electrónico, los cuales deben ser documentados y solucionados dentro de los tiempos establecidos, registrando los cambios y toda actividad realizada sobre los aplicativos que componen la intranet, con el propósito de llevar trazabilidad de los servicios prestados. 2. Brindar apoyo a los usuarios funcionales de los aplicativos que componen la intranet, en la especificación de requerimientos de software. 3. Brindar soporte técnico remoto por medio de las herramientas y mecanismos que de común acuerdo con el Área de Sistemas se definan. 4. Capacitar a los usuarios finales indicados por el supervisor o según su perfil en el aplicativo que corresponda. 5. Revisar y reindexar los índices y/o apuntadores que forman parte de las tablas de las aplicaciones que componen la intranet, para mantenerlas en óptimas condiciones. 6. Realizar los ajustes necesarios a la aplicación de manera que se garantice la correcta operación del sistema. 7. Implementar y entregar en la entidad las actualizaciones de los aplicativos que componen la intranet, donde se incorporen los cambios normativos o procedimentales. 8. Diseñar e implementar pruebas de carga y estrés de los módulos componentes desarrollados. 9. Cumplir con el cronograma de trabajo que indique las actividades a realizar para el desarrollo de los módulos componentes derivado del análisis de requerimientos. 10. Actualizar el documento de diseño, el cual debe contener como mínimo a) La arquitectura de solución de software, diseño lógico y físico, descripción de cada uno de sus componentes. b) Diagramas de caso de uso, interfaz de usuario e interfaz con otros sistemas. 11. Desplegar la solución de software en los servidores de la entidad. 12. Presentar un informe de las iteraciones propias de la metodología de desarrollo que presenten la definición de los criterios de aceptación de las áreas para cada módulo desarrollado. 13. Presentar un informe mensual de gestión y un informe final a la terminación del contrato, en el
cual se consoliden todas las actividades y resultados obtenidos por el contratista durante la
ejecución del mismo.
14. Realizar las demás actividades que resulten necesarias y esenciales para el cumplimiento del
objeto contractual.</v>
          </cell>
          <cell r="AJ240" t="str">
            <v>DIRECTA</v>
          </cell>
          <cell r="AK240" t="str">
            <v xml:space="preserve">NO REQUIERE </v>
          </cell>
          <cell r="AL240" t="str">
            <v>NO</v>
          </cell>
          <cell r="AM240" t="str">
            <v>SECRETARIA GENERAL</v>
          </cell>
          <cell r="AN240" t="str">
            <v>NATHALY ACOSTA DIAZ</v>
          </cell>
          <cell r="AO240" t="str">
            <v xml:space="preserve">968 / </v>
          </cell>
          <cell r="AP240" t="str">
            <v xml:space="preserve">423011605560000007511 / </v>
          </cell>
          <cell r="AQ240" t="str">
            <v xml:space="preserve">Fortalecimiento de la capacidad administrativa y tecnológica para la gestión institucional de Capital / </v>
          </cell>
          <cell r="AR240" t="str">
            <v xml:space="preserve">932 / </v>
          </cell>
          <cell r="AS240">
            <v>968</v>
          </cell>
          <cell r="AT240" t="str">
            <v>423011605560000007511</v>
          </cell>
          <cell r="AU240" t="str">
            <v>Fortalecimiento de la capacidad administrativa y tecnológica para la gestión institucional de Capital</v>
          </cell>
          <cell r="AV240" t="str">
            <v xml:space="preserve"> </v>
          </cell>
          <cell r="AW240">
            <v>932</v>
          </cell>
          <cell r="AX240">
            <v>45421</v>
          </cell>
          <cell r="AY240">
            <v>40320000</v>
          </cell>
          <cell r="BC240" t="str">
            <v xml:space="preserve"> </v>
          </cell>
          <cell r="CX240">
            <v>45667</v>
          </cell>
          <cell r="CY240">
            <v>40320000</v>
          </cell>
        </row>
        <row r="241">
          <cell r="A241" t="str">
            <v>0239-2024</v>
          </cell>
          <cell r="B241" t="str">
            <v>17 17. Contrato de Prestación de Servicios</v>
          </cell>
          <cell r="C241" t="str">
            <v>CC</v>
          </cell>
          <cell r="D241">
            <v>1022431774</v>
          </cell>
          <cell r="F241">
            <v>2</v>
          </cell>
          <cell r="G241">
            <v>9</v>
          </cell>
          <cell r="H241" t="str">
            <v>CAROL DANIELA VELASQUEZ DIAZ</v>
          </cell>
          <cell r="I241" t="str">
            <v>CR 51 BIS 40 B 16 SUR</v>
          </cell>
          <cell r="J241" t="str">
            <v>carold.veldiz@gmail.com</v>
          </cell>
          <cell r="M241" t="str">
            <v>CO1.PCCNTR.6303761</v>
          </cell>
          <cell r="N241" t="str">
            <v>CPT-258-2024</v>
          </cell>
          <cell r="O241" t="str">
            <v>https://community.secop.gov.co/Public/Tendering/OpportunityDetail/Index?noticeUID=CO1.NTC.6095042&amp;isFromPublicArea=True&amp;isModal=False</v>
          </cell>
          <cell r="P241" t="str">
            <v>PROFESIONAL</v>
          </cell>
          <cell r="Q241" t="str">
            <v>UNIVERSITARIO</v>
          </cell>
          <cell r="R241" t="str">
            <v>FEMENINO</v>
          </cell>
          <cell r="T241" t="str">
            <v>CONTRATO DE PRESTACION DE SERVICIOS</v>
          </cell>
          <cell r="U241">
            <v>45421</v>
          </cell>
          <cell r="V241">
            <v>45422</v>
          </cell>
          <cell r="W241">
            <v>45627</v>
          </cell>
          <cell r="X241" t="str">
            <v>ALBA JANETTE GOMEZ ARIAS</v>
          </cell>
          <cell r="Y241" t="str">
            <v>PROFESIONAL ESPECIALIZADA DE PRODUCCIÓN GRADO 3</v>
          </cell>
          <cell r="Z241">
            <v>51904355</v>
          </cell>
          <cell r="AA241">
            <v>5</v>
          </cell>
          <cell r="AB241">
            <v>6</v>
          </cell>
          <cell r="AC241" t="str">
            <v>DO-356 Proveer, de manera autónoma e independiente, los servicios profesionales requeridos para la realización de contenido periodístico para el Proyecto periodístico convergente y los especiales noticiosos del plan de inversión, financiado a través de la resolución 076 del 2024 del Fondo Único de Tecnologías de la Información y las Comunicaciones (FUTIC).</v>
          </cell>
          <cell r="AD241">
            <v>22</v>
          </cell>
          <cell r="AE241">
            <v>6</v>
          </cell>
          <cell r="AF241">
            <v>202</v>
          </cell>
          <cell r="AG241">
            <v>38449488</v>
          </cell>
          <cell r="AH241">
            <v>5710320</v>
          </cell>
          <cell r="AI241" t="str">
            <v>1. Asistir, en virtud del principio de coordinación, a los consejos de redacción determinados por la dirección del proyecto. 2. Proponer en los consejos de redacción diarios, un mínimo de cinco (5) temas por día provenientes de las fuentes designadas, así como, la evolución de los mismos en los consejos determinados para ese fin. 3. Atender las actividades periodísticas y/o de producción conforme al plan de producción y circulación de contenidos diarios. 4. Proponer formatos de producción por cada tema asignado acorde al propósito convergente del proyecto y sus públicos objetivos. 5. Incluir como fuente periodística los datos abiertos (públicos y privados) de la Bogotá región, así como, el uso del periodismo de datos como metodología de investigación y producción de la totalidad o parte de los contenidos gestionados. 6. Apoyar y/o ejecutar el proceso de preproducción, producción y postproducción de los contenidos asignados diariamente. 7. Apoyar en la redacción de textos cortos para las introducciones de los contenidos producidos diariamente en coherencia con las plataformas y públicos objetivos determinados en los comités de redacción. 8. Atender las recomendaciones del SEO (search engine optimization) de Capital para la escritura de textos que serán circulados en plataformas digitales. 9. Organizar la información periodística para realizar contenidos de temas diversos, incluso si no se relaciona con las fuentes regularmente designadas. 10. Apoyar el diseño y acoger las recomendaciones estéticas y en general de “formato” indicadas por
los realizadores del proyecto, así como, de los líderes editoriales y de estrategia convergente del
mismo.
11. Realizar las actividades propias de presentación de secciones, temas, contenidos u otros especiales
desde el estudio o locaciones indicadas por los líderes de emisión / circulación de los distintos
componentes del proyecto convergente.
12. Atender y acoger las recomendaciones de uso de tecnología para la grabación, postproducción y
circulación de los contenidos diariamente asignados.
13. Realizar las demás actividades que resulten necesarias y esenciales para el cumplimiento del objeto
contractual.</v>
          </cell>
          <cell r="AJ241" t="str">
            <v>DIRECTA</v>
          </cell>
          <cell r="AK241" t="str">
            <v xml:space="preserve">NO REQUIERE </v>
          </cell>
          <cell r="AL241" t="str">
            <v>NO</v>
          </cell>
          <cell r="AM241" t="str">
            <v>DIRECTOR OPERATIVO</v>
          </cell>
          <cell r="AN241" t="str">
            <v>CAMILO ANDRES PORRAS GALINDO</v>
          </cell>
          <cell r="AO241" t="str">
            <v xml:space="preserve">980 / </v>
          </cell>
          <cell r="AP241" t="str">
            <v xml:space="preserve">423011605560000007505 / </v>
          </cell>
          <cell r="AQ241" t="str">
            <v xml:space="preserve">7505 - Fortalecimiento de la creación y cocreación de contenidos multiplataforma en ciudadanía, cultura y educación / </v>
          </cell>
          <cell r="AR241" t="str">
            <v xml:space="preserve">937 / </v>
          </cell>
          <cell r="AS241">
            <v>980</v>
          </cell>
          <cell r="AT241" t="str">
            <v>423011605560000007505</v>
          </cell>
          <cell r="AU241" t="str">
            <v>7505 - Fortalecimiento de la creación y cocreación de contenidos multiplataforma en ciudadanía, cultura y educación</v>
          </cell>
          <cell r="AV241" t="str">
            <v>7505 FUTIC</v>
          </cell>
          <cell r="AW241">
            <v>937</v>
          </cell>
          <cell r="AX241">
            <v>45421</v>
          </cell>
          <cell r="AY241">
            <v>38449488</v>
          </cell>
          <cell r="BC241" t="str">
            <v xml:space="preserve"> </v>
          </cell>
          <cell r="CX241">
            <v>45627</v>
          </cell>
          <cell r="CY241">
            <v>38449488</v>
          </cell>
        </row>
        <row r="242">
          <cell r="A242" t="str">
            <v>0240-2024</v>
          </cell>
          <cell r="B242" t="str">
            <v>17 17. Contrato de Prestación de Servicios</v>
          </cell>
          <cell r="C242" t="str">
            <v>CC</v>
          </cell>
          <cell r="D242">
            <v>1016100157</v>
          </cell>
          <cell r="F242">
            <v>6</v>
          </cell>
          <cell r="G242">
            <v>5</v>
          </cell>
          <cell r="H242" t="str">
            <v>WILSON ANDRES ZAPATA BERMEO</v>
          </cell>
          <cell r="I242" t="str">
            <v>CL 25 C 85 C 72</v>
          </cell>
          <cell r="J242" t="str">
            <v>andreszapataberm@gmail.com</v>
          </cell>
          <cell r="M242" t="str">
            <v>CO1.PCCNTR.6304359</v>
          </cell>
          <cell r="N242" t="str">
            <v>CPT-259-2024</v>
          </cell>
          <cell r="O242" t="str">
            <v>https://community.secop.gov.co/Public/Tendering/OpportunityDetail/Index?noticeUID=CO1.NTC.6095850&amp;isFromPublicArea=True&amp;isModal=False</v>
          </cell>
          <cell r="P242" t="str">
            <v>PROFESIONAL</v>
          </cell>
          <cell r="Q242" t="str">
            <v>UNIVERSITARIO</v>
          </cell>
          <cell r="R242" t="str">
            <v>MASCULINO</v>
          </cell>
          <cell r="T242" t="str">
            <v>CONTRATO DE PRESTACION DE SERVICIOS</v>
          </cell>
          <cell r="U242">
            <v>45420</v>
          </cell>
          <cell r="V242">
            <v>45422</v>
          </cell>
          <cell r="W242">
            <v>45627</v>
          </cell>
          <cell r="X242" t="str">
            <v>ALBA JANETTE GOMEZ ARIAS</v>
          </cell>
          <cell r="Y242" t="str">
            <v>PROFESIONAL ESPECIALIZADA DE PRODUCCIÓN GRADO 3</v>
          </cell>
          <cell r="Z242">
            <v>51904355</v>
          </cell>
          <cell r="AA242">
            <v>5</v>
          </cell>
          <cell r="AB242">
            <v>6</v>
          </cell>
          <cell r="AC242" t="str">
            <v>DO-355 Proveer, de manera autónoma e independiente, los servicios profesionales requeridos para la realización de contenido periodístico para el Proyecto periodístico convergente y los especiales noticiosos del plan de inversión, financiado a través de la resolución 076 del 2024 del Fondo Único de Tecnologías de la Información y las Comunicaciones (FUTIC)</v>
          </cell>
          <cell r="AD242">
            <v>22</v>
          </cell>
          <cell r="AE242">
            <v>6</v>
          </cell>
          <cell r="AF242">
            <v>202</v>
          </cell>
          <cell r="AG242">
            <v>38449488</v>
          </cell>
          <cell r="AH242">
            <v>5710320</v>
          </cell>
          <cell r="AI242" t="str">
            <v>1. Asistir, en virtud del principio de coordinación, a los consejos de redacción determinados por la dirección del proyecto. 2. Proponer en los consejos de redacción diarios, un mínimo de cinco (5) temas por día provenientes de las fuentes designadas, así como, la evolución de los mismos en los consejos determinados para ese fin. 3. Atender las actividades periodísticas y/o de producción conforme al plan de producción y circulación de contenidos diarios. 4. Proponer formatos de producción por cada tema asignado acorde al propósito convergente del proyecto y sus públicos objetivos. 5. Incluir como fuente periodística los datos abiertos (públicos y privados) de la Bogotá región, así como, el uso del periodismo de datos como metodología de investigación y producción de la totalidad o parte de los contenidos gestionados. 6. Apoyar y/o ejecutar el proceso de preproducción, producción y postproducción de los contenidos asignados diariamente. 7. Apoyar en la redacción de textos cortos para las introducciones de los contenidos producidos diariamente en coherencia con las plataformas y públicos objetivos determinados en los comités de redacción. 8. Atender las recomendaciones del SEO (search engine optimization) de Capital para la escritura de textos que serán circulados en plataformas digitales. 9. Organizar la información periodística para realizar contenidos de temas diversos, incluso si no se relaciona con las fuentes regularmente designadas. 10. Apoyar el diseño y acoger las recomendaciones estéticas y en general de “formato” indicadas por
los realizadores del proyecto, así como, de los líderes editoriales y de estrategia convergente del
mismo.
11. Realizar las actividades propias de presentación de secciones, temas, contenidos u otros
especiales desde el estudio o locaciones indicadas por los líderes de emisión / circulación de los
distintos componentes del proyecto convergente.
12. Atender y acoger las recomendaciones de uso de tecnología para la grabación, postproducción y
circulación de los contenidos diariamente asignados.
13. Realizar las demás actividades que resulten necesarias y esenciales para el cumplimiento del
objeto contractual.</v>
          </cell>
          <cell r="AJ242" t="str">
            <v>DIRECTA</v>
          </cell>
          <cell r="AK242" t="str">
            <v xml:space="preserve">NO REQUIERE </v>
          </cell>
          <cell r="AL242" t="str">
            <v>NO</v>
          </cell>
          <cell r="AM242" t="str">
            <v>DIRECTOR OPERATIVO</v>
          </cell>
          <cell r="AN242" t="str">
            <v>CAMILO ANDRES PORRAS GALINDO</v>
          </cell>
          <cell r="AO242" t="str">
            <v xml:space="preserve">979 / </v>
          </cell>
          <cell r="AP242" t="str">
            <v xml:space="preserve">423011605560000007505 / </v>
          </cell>
          <cell r="AQ242" t="str">
            <v xml:space="preserve">7505 - Fortalecimiento de la creación y cocreación de contenidos multiplataforma en ciudadanía, cultura y educación / </v>
          </cell>
          <cell r="AR242" t="str">
            <v xml:space="preserve">931 / </v>
          </cell>
          <cell r="AS242">
            <v>979</v>
          </cell>
          <cell r="AT242" t="str">
            <v>423011605560000007505</v>
          </cell>
          <cell r="AU242" t="str">
            <v>7505 - Fortalecimiento de la creación y cocreación de contenidos multiplataforma en ciudadanía, cultura y educación</v>
          </cell>
          <cell r="AV242" t="str">
            <v>7505 FUTIC</v>
          </cell>
          <cell r="AW242">
            <v>931</v>
          </cell>
          <cell r="AX242">
            <v>45421</v>
          </cell>
          <cell r="AY242">
            <v>38449488</v>
          </cell>
          <cell r="BC242" t="str">
            <v xml:space="preserve"> </v>
          </cell>
          <cell r="CX242">
            <v>45627</v>
          </cell>
          <cell r="CY242">
            <v>38449488</v>
          </cell>
        </row>
        <row r="243">
          <cell r="A243" t="str">
            <v>0241-2024</v>
          </cell>
          <cell r="B243" t="str">
            <v>17 17. Contrato de Prestación de Servicios</v>
          </cell>
          <cell r="C243" t="str">
            <v>CC</v>
          </cell>
          <cell r="D243">
            <v>6497287</v>
          </cell>
          <cell r="F243">
            <v>1</v>
          </cell>
          <cell r="G243">
            <v>10</v>
          </cell>
          <cell r="H243" t="str">
            <v>JORGE ISAAC GARCIA</v>
          </cell>
          <cell r="I243" t="str">
            <v>CARRERA 55 NO. 161-11 APARTAMENTO 208</v>
          </cell>
          <cell r="J243" t="str">
            <v>jorisgar99@gmail.com</v>
          </cell>
          <cell r="M243" t="str">
            <v>CO1.PCCNTR.6304280</v>
          </cell>
          <cell r="N243" t="str">
            <v>CPT-260-2024</v>
          </cell>
          <cell r="O243" t="str">
            <v>https://community.secop.gov.co/Public/Tendering/OpportunityDetail/Index?noticeUID=CO1.NTC.6095954&amp;isFromPublicArea=True&amp;isModal=False</v>
          </cell>
          <cell r="P243" t="str">
            <v>PROFESIONAL</v>
          </cell>
          <cell r="Q243" t="str">
            <v>UNIVERSITARIO</v>
          </cell>
          <cell r="R243" t="str">
            <v>MASCULINO</v>
          </cell>
          <cell r="T243" t="str">
            <v>CONTRATO DE PRESTACION DE SERVICIOS</v>
          </cell>
          <cell r="U243">
            <v>45422</v>
          </cell>
          <cell r="V243">
            <v>45426</v>
          </cell>
          <cell r="W243">
            <v>45517</v>
          </cell>
          <cell r="X243" t="str">
            <v>JOSE MIGUEL AYALA DURAN</v>
          </cell>
          <cell r="Y243" t="str">
            <v>PROFESIONAL ESPECIALIZADO GRADO 3 DEL ÁREA TÉCNICA</v>
          </cell>
          <cell r="Z243">
            <v>74186482</v>
          </cell>
          <cell r="AA243">
            <v>4</v>
          </cell>
          <cell r="AB243">
            <v>7</v>
          </cell>
          <cell r="AC243" t="str">
            <v>DO-350 Proveer, de manera autónoma e independiente, los servicios de apoyo en las actividades propias del almacén técnico para el manejo y control de inventarios asignados al área técnica de Canal Capital, en el marco del plan de inversión de 2024, financiado a través de la Resolución N° 076 de 2024 expedida por el Fondo Único de Tecnologías de la Información y las Comunicaciones (FUTIC).</v>
          </cell>
          <cell r="AD243">
            <v>0</v>
          </cell>
          <cell r="AE243">
            <v>3</v>
          </cell>
          <cell r="AF243">
            <v>90</v>
          </cell>
          <cell r="AG243">
            <v>9246396</v>
          </cell>
          <cell r="AH243">
            <v>3082132</v>
          </cell>
          <cell r="AI243" t="str">
            <v>1. Revisar y mantener actualizado el listado de inventario el cual debe reflejar fielmente la existencia de los elementos y/o equipos ubicados en el laboratorio y en el almacén del Área Técnica de Canal Capital. 2. Realizar la entrega de elementos y/o equipos asignados a las diferentes áreas de Canal Capital (previo requerimiento escrito por parte del área interesada), los cuales deben ser revisados y probados verificando su correcto funcionamiento y su buen estado, así mismo, diligenciar los formatos asociados a este proceso. En caso de presentarse alguna novedad debe ser reportada al supervisor mediante correo electrónico con evidencia fotográfica. 3. Recibir los elementos y/o equipos que sean objeto de devolución por parte de las diferentes áreas del Canal, previa revisión y prueba de los mismos, verificando su correcto funcionamiento y su buen estado, así mismo, diligenciar los formatos asociados a este proceso. En caso de presentarse alguna novedad debe ser reportada al supervisor mediante correo electrónico con evidencia fotográfica. 4. Apoyar y participar en el levantamiento de inventarios físicos solicitados al Área Técnica por parte del área Administrativa de Canal Capital, de acuerdo con los procedimientos y normas establecidos por el Canal. 5. Organizar y archivar correctamente todos los formatos y/o formularios gestionados por el almacén del Área Técnica. 6. Proponer mejora continua a los formatos y/o formularios gestionados por el almacén del Área
Técnica.
7. Cumplir con las actividades establecidas en la programación realizada por el Área técnica y las demás
actividades requeridas por la supervisión.
8. Realizar las demás actividades que resulten necesarias y esenciales para el cumplimiento del objeto
contractual</v>
          </cell>
          <cell r="AJ243" t="str">
            <v>DIRECTA</v>
          </cell>
          <cell r="AK243" t="str">
            <v xml:space="preserve">NO REQUIERE </v>
          </cell>
          <cell r="AL243" t="str">
            <v>NO</v>
          </cell>
          <cell r="AM243" t="str">
            <v>DIRECTOR OPERATIVO</v>
          </cell>
          <cell r="AN243" t="str">
            <v>CAMILO ANDRES PORRAS GALINDO</v>
          </cell>
          <cell r="AO243" t="str">
            <v xml:space="preserve">977 / </v>
          </cell>
          <cell r="AP243" t="str">
            <v xml:space="preserve">423011605560000007505 / </v>
          </cell>
          <cell r="AQ243" t="str">
            <v xml:space="preserve">7505 - Fortalecimiento de la creación y cocreación de contenidos multiplataforma en ciudadanía, cultura y educación / </v>
          </cell>
          <cell r="AR243" t="str">
            <v xml:space="preserve">943 / </v>
          </cell>
          <cell r="AS243">
            <v>977</v>
          </cell>
          <cell r="AT243" t="str">
            <v>423011605560000007505</v>
          </cell>
          <cell r="AU243" t="str">
            <v>7505 - Fortalecimiento de la creación y cocreación de contenidos multiplataforma en ciudadanía, cultura y educación</v>
          </cell>
          <cell r="AV243" t="str">
            <v>7505 FUTIC</v>
          </cell>
          <cell r="AW243">
            <v>943</v>
          </cell>
          <cell r="AX243">
            <v>45422</v>
          </cell>
          <cell r="AY243">
            <v>9246396</v>
          </cell>
          <cell r="BC243" t="str">
            <v xml:space="preserve"> </v>
          </cell>
          <cell r="CX243">
            <v>45517</v>
          </cell>
          <cell r="CY243">
            <v>9246396</v>
          </cell>
        </row>
        <row r="244">
          <cell r="A244" t="str">
            <v>0242-2024</v>
          </cell>
          <cell r="B244" t="str">
            <v>17 17. Contrato de Prestación de Servicios</v>
          </cell>
          <cell r="C244" t="str">
            <v>CC</v>
          </cell>
          <cell r="D244">
            <v>9399924</v>
          </cell>
          <cell r="F244">
            <v>6</v>
          </cell>
          <cell r="G244">
            <v>5</v>
          </cell>
          <cell r="H244" t="str">
            <v>JAIRO ALEJANDRO RODRIGUEZ VASQUEZ</v>
          </cell>
          <cell r="I244" t="str">
            <v>CL 10 80 41 TO 09 AP 933</v>
          </cell>
          <cell r="J244" t="str">
            <v>jairorodriguez924@hotmail.com</v>
          </cell>
          <cell r="L244" t="str">
            <v>TALENTO NO PALANCA</v>
          </cell>
          <cell r="M244" t="str">
            <v>CO1.PCCNTR.6306305</v>
          </cell>
          <cell r="N244" t="str">
            <v>CPT-261-2024</v>
          </cell>
          <cell r="O244" t="str">
            <v>https://community.secop.gov.co/Public/Tendering/OpportunityDetail/Index?noticeUID=CO1.NTC.6098006&amp;isFromPublicArea=True&amp;isModal=False</v>
          </cell>
          <cell r="P244" t="str">
            <v>PROFESIONAL</v>
          </cell>
          <cell r="Q244" t="str">
            <v>UNIVERSITARIO</v>
          </cell>
          <cell r="R244" t="str">
            <v>MASCULINO</v>
          </cell>
          <cell r="T244" t="str">
            <v>CONTRATO DE PRESTACION DE SERVICIOS</v>
          </cell>
          <cell r="U244">
            <v>45421</v>
          </cell>
          <cell r="V244">
            <v>45426</v>
          </cell>
          <cell r="W244">
            <v>45609</v>
          </cell>
          <cell r="X244" t="str">
            <v>JOSE MIGUEL AYALA DURAN</v>
          </cell>
          <cell r="Y244" t="str">
            <v>PROFESIONAL ESPECIALIZADO GRADO 3 DEL ÁREA TÉCNICA</v>
          </cell>
          <cell r="Z244">
            <v>74186482</v>
          </cell>
          <cell r="AA244">
            <v>4</v>
          </cell>
          <cell r="AB244">
            <v>7</v>
          </cell>
          <cell r="AC244" t="str">
            <v>DO-348 Proveer, de manera autónoma e independiente, los servicios profesionales para garantizar la operación, los montajes y el soporte técnico en la operación de las unidades móviles, para la producción de contenidos tanto en exteriores como en las instalaciones de Canal Capital, en el marco del plan de inversión de 2024, financiado a través de la Resolución N° 076 de 2024 expedida por el Fondo Único de Tecnologías de la Información y las Comunicaciones (FUTIC)</v>
          </cell>
          <cell r="AD244">
            <v>0</v>
          </cell>
          <cell r="AE244">
            <v>6</v>
          </cell>
          <cell r="AF244">
            <v>180</v>
          </cell>
          <cell r="AG244">
            <v>43855428</v>
          </cell>
          <cell r="AH244">
            <v>6852384</v>
          </cell>
          <cell r="AI244" t="str">
            <v>1. Realizar las visitas técnicas en las diferentes locaciones donde el Canal realice eventos, aportando conceptos técnicos en el diseño, la planimetría y la distribución de la infraestructura técnica dentro de cada evento, así mismo, definir el equipo humano y técnico requerido para la ejecución de los planes de producción, generando un nforme de los requerimientos y aspectos técnicos a tener cuenta, el cual deberá ser enviado por correo electrónico dirigido al supervisor del contrato. 2. Cumplir con las actividades establecidas en la programación realizada por el área técnica de acuerdo al cronograma de eventos entregado por el área de producción. 3. Inspeccionar y probar los equipos asignados para la producción técnica durante las etapas de alistamiento, montaje y desmontaje, con el fin de garantizar su correcto funcionamiento y el buen estado y cuidado de los mismos. En caso de presentarse alguna novedad se debe enviar correo electrónico al supervisor del contrato adjuntando un informe documentado con evidencias fotográficas de lo sucedido. 4. Realizar el montaje técnico requerido, la correcta instalación, interconexión y las pruebas de operación necesarias para la realización y producción de eventos y/o programas en vivo o pregrabados, velando por el correcto funcionamiento de toda la infraestructura técnica durante la operación de las unidades móviles, puesto fijos y/o tricaster en los diferentes eventos. 5. Atender oportunamente las fallas presentadas durante los diferentes eventos y proponer planes de mejora con el fin de prevenir que estas vuelvan a ocurrir. 6. Realizar los mantenimientos preventivos atendiendo el cronograma establecido para ello, con el fin de garantizar el correcto funcionamiento y operatividad de los equipos y sistemas que componen la unidad móvil, así mismo, informar al supervisor del contrato oportunamente de los mantenimientos correctivos que se deban realizar. 7. Establecer y documentar planes de contingencia que garanticen la continuidad de la operación
de las unidades móviles minimizando los tiempos de falla, así mismo ejecutar las pruebas de
validación de dichos planes de contingencia como mínimo una vez al mes. Las evidencias de estas
pruebas deben ser anexadas al informe de actividades.
8. Elaborar y mantener actualizados los planos de interconexión de audio, video e intercom de la
infraestructura tecnológica de las unidades móviles. Las evidencias de los planos deben ser
anexadas al informe de actividades.
9. Reportar oportunamente las incidencias y/o novedades del equipo humano y técnico que se
presenten en los procesos de producción.
10. Elaborar los manuales de operación por cargo y mantener actualizadas las contraseñas, rutas y
configuraciones de red y equipos entre otros. Las evidencias de los manuales deben ser anexados
al informe de actividades.
11. Garantizar y revisar que no se conecten dispositivos no autorizados como memorias USB,
dispositivos móviles, discos duros externos, etc. que puedan afectar por virus o malware a las
estaciones o sistemas que componen las unidades móviles.
12. Brindar acompañamiento cuando se realicen mantenimientos a los equipos que se encuentran en
las móviles, como las plantas o generadores eléctricos, aires acondicionados y UPS por parte de
empresas contratistas y/o proveedores vigentes del área técnica, generando reporte de los
mismos.
13. Realizar seguimiento al equipo técnico asignado a la unidad móvil procurando mantener buenas
relaciones interpersonales con aquellos con quienes tenga contacto en el cumplimiento de su
objeto contractual.
14. Garantizar y velar porque todo el personal utilice los elementos de protección personal de acuerdo
con las normas de seguridad asociadas a cada actividad.
15. Realizar las demás actividades que resulten necesarias y esenciales para el cumplimiento del
objeto contractual.</v>
          </cell>
          <cell r="AJ244" t="str">
            <v>DIRECTA</v>
          </cell>
          <cell r="AK244" t="str">
            <v xml:space="preserve">NO REQUIERE </v>
          </cell>
          <cell r="AL244" t="str">
            <v>NO</v>
          </cell>
          <cell r="AM244" t="str">
            <v>DIRECTOR OPERATIVO</v>
          </cell>
          <cell r="AN244" t="str">
            <v>EDWIN SÁNCHEZ PORRAS</v>
          </cell>
          <cell r="AO244" t="str">
            <v xml:space="preserve">970 / </v>
          </cell>
          <cell r="AP244" t="str">
            <v xml:space="preserve">423011605560000007505 / </v>
          </cell>
          <cell r="AQ244" t="str">
            <v xml:space="preserve">7505 - Fortalecimiento de la creación y cocreación de contenidos multiplataforma en ciudadanía, cultura y educación / </v>
          </cell>
          <cell r="AR244" t="str">
            <v xml:space="preserve">938 / </v>
          </cell>
          <cell r="AS244">
            <v>970</v>
          </cell>
          <cell r="AT244" t="str">
            <v>423011605560000007505</v>
          </cell>
          <cell r="AU244" t="str">
            <v>7505 - Fortalecimiento de la creación y cocreación de contenidos multiplataforma en ciudadanía, cultura y educación</v>
          </cell>
          <cell r="AV244" t="str">
            <v>7505 FUTIC</v>
          </cell>
          <cell r="AW244">
            <v>938</v>
          </cell>
          <cell r="AX244">
            <v>45421</v>
          </cell>
          <cell r="AY244">
            <v>43855428</v>
          </cell>
          <cell r="BC244" t="str">
            <v xml:space="preserve"> </v>
          </cell>
          <cell r="CI244" t="str">
            <v>ADICION 1 Y PRORROGA 1</v>
          </cell>
          <cell r="CJ244">
            <v>45618</v>
          </cell>
          <cell r="CK244">
            <v>4</v>
          </cell>
          <cell r="CL244">
            <v>2</v>
          </cell>
          <cell r="CM244">
            <v>14618249</v>
          </cell>
          <cell r="CX244">
            <v>45686</v>
          </cell>
          <cell r="CY244">
            <v>58473677</v>
          </cell>
        </row>
        <row r="245">
          <cell r="A245" t="str">
            <v>0243-2024</v>
          </cell>
          <cell r="B245" t="str">
            <v>17 17. Contrato de Prestación de Servicios</v>
          </cell>
          <cell r="C245" t="str">
            <v>CC</v>
          </cell>
          <cell r="D245">
            <v>1026582215</v>
          </cell>
          <cell r="F245">
            <v>9</v>
          </cell>
          <cell r="G245">
            <v>2</v>
          </cell>
          <cell r="H245" t="str">
            <v>PAULA DANIELA RODRIGUEZ REAL</v>
          </cell>
          <cell r="I245" t="str">
            <v>CLL 79 B 111 A 71</v>
          </cell>
          <cell r="J245" t="str">
            <v>daniro1133@gmail.com</v>
          </cell>
          <cell r="M245" t="str">
            <v>CO1.PCCNTR.6306310</v>
          </cell>
          <cell r="N245" t="str">
            <v>CPT-263-2024</v>
          </cell>
          <cell r="O245" t="str">
            <v>https://community.secop.gov.co/Public/Tendering/OpportunityDetail/Index?noticeUID=CO1.NTC.6097943&amp;isFromPublicArea=True&amp;isModal=False</v>
          </cell>
          <cell r="P245" t="str">
            <v>APOYO A LA GESTIÓN PROFESIONAL</v>
          </cell>
          <cell r="Q245" t="str">
            <v>TECNOLOGICA</v>
          </cell>
          <cell r="R245" t="str">
            <v>FEMENINO</v>
          </cell>
          <cell r="T245" t="str">
            <v>CONTRATO DE PRESTACION DE SERVICIOS</v>
          </cell>
          <cell r="U245">
            <v>45421</v>
          </cell>
          <cell r="V245">
            <v>45426</v>
          </cell>
          <cell r="W245">
            <v>45626</v>
          </cell>
          <cell r="X245" t="str">
            <v>JOSE MIGUEL AYALA DURAN</v>
          </cell>
          <cell r="Y245" t="str">
            <v>PROFESIONAL ESPECIALIZADO GRADO 3 DEL ÁREA TÉCNICA</v>
          </cell>
          <cell r="Z245">
            <v>74186482</v>
          </cell>
          <cell r="AA245">
            <v>4</v>
          </cell>
          <cell r="AB245">
            <v>7</v>
          </cell>
          <cell r="AC245" t="str">
            <v>DO-349 Proveer, de manera autónoma e independiente, sus servicios para apoyar al Área Técnica de Canal Capital en el desarrollo de procesos administrativos, proceso de Planeación y brindar soporte a la gestión de los demás procesos del Área Técnica, en el marco del plan de inversión de 2024, financiado a través de la Resolución N° 076 de 2024 expedida por el Fondo Único de Tecnologías de la Información y las Comunicaciones (FUTIC).</v>
          </cell>
          <cell r="AD245">
            <v>17</v>
          </cell>
          <cell r="AE245">
            <v>6</v>
          </cell>
          <cell r="AF245">
            <v>197</v>
          </cell>
          <cell r="AG245">
            <v>23879404</v>
          </cell>
          <cell r="AH245">
            <v>3528978</v>
          </cell>
          <cell r="AI245" t="str">
            <v>1. Gestionar e impulsar oportunamente los diferentes procesos administrativos del área técnica de Canal Capital, tales como solicitudes de CDP, solicitudes de documentos a futuros contratistas y demás trámites necesarios relacionados con la etapa precontractual. 2. Archivar los documentos del área técnica de acuerdo con la tabla de retención documental asignada (TRD). 3. Apoyar al Área Técnica estableciendo comunicación asertiva y oportuna con cada uno de los proveedores y contratistas, a través de medios escritos o verbales con el fin de realizar seguimiento durante la ejecución precontractual, contractual y postcontractual. 4. Elaborar cartas, solicitudes, certificaciones, oficios, memorandos y demás documentos administrativos que sean requeridos para y por el área técnica. 5. Realizar la revisión de las planillas de seguridad social, afiliaciones y pagos Arl, revisión de cuentas de cobro de personas naturales, manejo de bases de datos, control de documentación del personal a cargo del área técnica. 6. Mantener comunicación oportuna y llevar a cabo el seguimiento a los futuros proveedores de servicios y a los contratistas, acerca del estado de trámites, documentación y demás, así como de los contratos del talento humano vinculados a través de la empresa de servicios temporales contratada por el Canal, que hacen parte del área técnica. 7. Realizar y diagramar los procesos de gestión de calidad que sean requeridos al área Técnica. 8. Generar iniciativas de mejora continua tanto en los procesos administrativos del área técnica como en aquellos relacionados con actualizaciones tecnológicas del Canal. 9. Elaborar informes y planes de mejoramiento relacionados con los procesos del Área Técnica, los cuales son requeridos desde las áreas de planeación y control interno. 10. Realizar seguimiento al cumplimiento de metas e indicadores de procesos y procedimientos asociados al Área Técnica. 11. Brindar apoyo en lo relacionado con los procesos y documentos generados en el área Técnica, buscando mitigar los riesgos y prevenir posibles hallazgos derivados de auditorías internas y externas. 12. Informar de manera escrita oportunamente las novedades, inconvenientes o sugerencias que se
generen en sus actividades y que puedan afectar negativa o positivamente el normal desarrollo de
las actividades
13. Asistir dentro del principio de coordinación a las reuniones convocadas donde se traten temas
concernientes al área técnica.
14. Realizar las demás actividades que resulten necesarias y esenciales para el cumplimiento del objeto
contractual.</v>
          </cell>
          <cell r="AJ245" t="str">
            <v>DIRECTA</v>
          </cell>
          <cell r="AK245" t="str">
            <v xml:space="preserve">NO REQUIERE </v>
          </cell>
          <cell r="AL245" t="str">
            <v>NO</v>
          </cell>
          <cell r="AM245" t="str">
            <v>DIRECTOR OPERATIVO</v>
          </cell>
          <cell r="AN245" t="str">
            <v>EDWIN SÁNCHEZ PORRAS</v>
          </cell>
          <cell r="AO245" t="str">
            <v xml:space="preserve">971 / </v>
          </cell>
          <cell r="AP245" t="str">
            <v xml:space="preserve">423011605560000007505 / </v>
          </cell>
          <cell r="AQ245" t="str">
            <v xml:space="preserve">7505 - Fortalecimiento de la creación y cocreación de contenidos multiplataforma en ciudadanía, cultura y educación / </v>
          </cell>
          <cell r="AR245" t="str">
            <v xml:space="preserve">939 / </v>
          </cell>
          <cell r="AS245">
            <v>971</v>
          </cell>
          <cell r="AT245" t="str">
            <v>423011605560000007505</v>
          </cell>
          <cell r="AU245" t="str">
            <v>7505 - Fortalecimiento de la creación y cocreación de contenidos multiplataforma en ciudadanía, cultura y educación</v>
          </cell>
          <cell r="AV245" t="str">
            <v>7505 FUTIC</v>
          </cell>
          <cell r="AW245">
            <v>939</v>
          </cell>
          <cell r="AX245">
            <v>45421</v>
          </cell>
          <cell r="AY245">
            <v>23879404</v>
          </cell>
          <cell r="BC245" t="str">
            <v xml:space="preserve"> </v>
          </cell>
          <cell r="CI245" t="str">
            <v>ADICION 1 Y PRORROGA 1</v>
          </cell>
          <cell r="CJ245">
            <v>45622</v>
          </cell>
          <cell r="CK245">
            <v>0</v>
          </cell>
          <cell r="CL245">
            <v>2</v>
          </cell>
          <cell r="CM245">
            <v>7057956</v>
          </cell>
          <cell r="CX245">
            <v>45678</v>
          </cell>
          <cell r="CY245">
            <v>30937360</v>
          </cell>
        </row>
        <row r="246">
          <cell r="A246" t="str">
            <v>0244-2024</v>
          </cell>
          <cell r="B246" t="str">
            <v>17 17. Contrato de Prestación de Servicios</v>
          </cell>
          <cell r="C246" t="str">
            <v>CC</v>
          </cell>
          <cell r="D246">
            <v>1014189312</v>
          </cell>
          <cell r="F246">
            <v>7</v>
          </cell>
          <cell r="G246">
            <v>4</v>
          </cell>
          <cell r="H246" t="str">
            <v>YULY CAROLINA BUELVAS CASTELLANOS</v>
          </cell>
          <cell r="I246" t="str">
            <v>KR 2 24 24 CA 47 EL PINAR BRR EL HATO II</v>
          </cell>
          <cell r="J246" t="str">
            <v>carito_14@outlook.com</v>
          </cell>
          <cell r="M246" t="str">
            <v>CO1.PCCNTR.6306073</v>
          </cell>
          <cell r="N246" t="str">
            <v>CPT-264-2024</v>
          </cell>
          <cell r="O246" t="str">
            <v>https://community.secop.gov.co/Public/Tendering/OpportunityDetail/Index?noticeUID=CO1.NTC.6098061&amp;isFromPublicArea=True&amp;isModal=False</v>
          </cell>
          <cell r="P246" t="str">
            <v>PROFESIONAL</v>
          </cell>
          <cell r="Q246" t="str">
            <v>UNIVERSITARIO</v>
          </cell>
          <cell r="R246" t="str">
            <v>FEMENINO</v>
          </cell>
          <cell r="T246" t="str">
            <v>CONTRATO DE PRESTACION DE SERVICIOS</v>
          </cell>
          <cell r="U246">
            <v>45421</v>
          </cell>
          <cell r="V246">
            <v>45422</v>
          </cell>
          <cell r="W246">
            <v>45627</v>
          </cell>
          <cell r="X246" t="str">
            <v>ALBA JANETTE GOMEZ ARIAS</v>
          </cell>
          <cell r="Y246" t="str">
            <v>PROFESIONAL ESPECIALIZADA DE PRODUCCIÓN GRADO 3</v>
          </cell>
          <cell r="Z246">
            <v>51904355</v>
          </cell>
          <cell r="AA246">
            <v>5</v>
          </cell>
          <cell r="AB246">
            <v>6</v>
          </cell>
          <cell r="AC246" t="str">
            <v>DO-357 Proveer, de manera autónoma e independiente, los servicios profesionales para el seguimiento de la producción de la emisión al aire del Proyecto Periodístico convergente y los especiales noticiosos del plan de inversión, financiado a través de la resolución 076 del 2024 del Fondo Único de Tecnologías de la Información y las Comunicaciones (FUTIC)</v>
          </cell>
          <cell r="AD246">
            <v>22</v>
          </cell>
          <cell r="AE246">
            <v>6</v>
          </cell>
          <cell r="AF246">
            <v>202</v>
          </cell>
          <cell r="AG246">
            <v>42294428</v>
          </cell>
          <cell r="AH246">
            <v>6281352</v>
          </cell>
          <cell r="AI246" t="str">
            <v>1. Producir al aire los formatos del proyecto periodístico convergente que lo requieran, de acuerdo con los estándares de calidad establecidos en Capital. 2. Asistir dentro del principio de coordinación a los consejos de redacción del Proyecto Periodístico convergente. 3. Verificar y garantizar que cada emisión cuente con los recursos técnicos y humanos que se requieran. 4. Verificar que todos los elementos gráficos, VTR, enlaces, créditos que se requieran para la emisión estén listos y tengan la calidad requerida. 5. Garantizar que la continuidad de los formatos del proyecto periodístico convergentes esté estructurada, alimentada, montada y cargada en el software definido y alertar sobre posibles errores y/o fallas de las piezas o sus elementos. 6. Verificar con cada una de las salas de edición que los contenidos sean enviadas al servidor con el código respectivo según la continuidad. 7. Apoyar en los procesos de archivo, catalogación, marcación y subida de los entregables del proyecto que se le asignen, para garantizar que se mantengan actualizados de acuerdo al protocolo definido. 8. Asistir a las reuniones necesarias para la correcta ejecución del contrato. 9. Prestar servicios de apoyo a la supervisión en los casos que sea requerido de los contratos suscritos por el área de producción. 10. Realizar las demás actividades que resulten necesarias y esenciales para el cumplimiento del objeto contractual.</v>
          </cell>
          <cell r="AJ246" t="str">
            <v>DIRECTA</v>
          </cell>
          <cell r="AK246" t="str">
            <v xml:space="preserve">NO REQUIERE </v>
          </cell>
          <cell r="AL246" t="str">
            <v>NO</v>
          </cell>
          <cell r="AM246" t="str">
            <v>DIRECTOR OPERATIVO</v>
          </cell>
          <cell r="AN246" t="str">
            <v>EDWIN ROLANDO SANCHEZ PORRAS</v>
          </cell>
          <cell r="AO246" t="str">
            <v xml:space="preserve">981 / </v>
          </cell>
          <cell r="AP246" t="str">
            <v xml:space="preserve">423011605560000007505 / </v>
          </cell>
          <cell r="AQ246" t="str">
            <v xml:space="preserve">7505 - Fortalecimiento de la creación y cocreación de contenidos multiplataforma en ciudadanía, cultura y educación / </v>
          </cell>
          <cell r="AR246" t="str">
            <v xml:space="preserve">936 / </v>
          </cell>
          <cell r="AS246">
            <v>981</v>
          </cell>
          <cell r="AT246" t="str">
            <v>423011605560000007505</v>
          </cell>
          <cell r="AU246" t="str">
            <v>7505 - Fortalecimiento de la creación y cocreación de contenidos multiplataforma en ciudadanía, cultura y educación</v>
          </cell>
          <cell r="AV246" t="str">
            <v>7505 FUTIC</v>
          </cell>
          <cell r="AW246">
            <v>936</v>
          </cell>
          <cell r="AX246">
            <v>45421</v>
          </cell>
          <cell r="AY246">
            <v>42294428</v>
          </cell>
          <cell r="BC246" t="str">
            <v xml:space="preserve"> </v>
          </cell>
          <cell r="CI246" t="str">
            <v>ADICION 1 Y PRORROGA 1</v>
          </cell>
          <cell r="CJ246">
            <v>45625</v>
          </cell>
          <cell r="CK246">
            <v>0</v>
          </cell>
          <cell r="CL246">
            <v>2</v>
          </cell>
          <cell r="CM246">
            <v>12562704</v>
          </cell>
          <cell r="CX246">
            <v>45688</v>
          </cell>
          <cell r="CY246">
            <v>54857132</v>
          </cell>
        </row>
        <row r="247">
          <cell r="A247" t="str">
            <v>0245-2024</v>
          </cell>
          <cell r="B247" t="str">
            <v>17 17. Contrato de Prestación de Servicios</v>
          </cell>
          <cell r="C247" t="str">
            <v>CC</v>
          </cell>
          <cell r="D247">
            <v>1233689002</v>
          </cell>
          <cell r="F247">
            <v>9</v>
          </cell>
          <cell r="G247">
            <v>2</v>
          </cell>
          <cell r="H247" t="str">
            <v>LAURA CHAMBUETA LEON</v>
          </cell>
          <cell r="I247" t="str">
            <v>KR 112 F 80 85 IN 48 AP 101</v>
          </cell>
          <cell r="J247" t="str">
            <v>lchambu.eta@gmail.com</v>
          </cell>
          <cell r="M247" t="str">
            <v>CO1.PCCNTR.6305622</v>
          </cell>
          <cell r="N247" t="str">
            <v>CPT-265-2024</v>
          </cell>
          <cell r="O247" t="str">
            <v> https://community.secop.gov.co/Public/Tendering/OpportunityDetail/Index?noticeUID=CO1.NTC.6097115&amp;isFromPublicArea=True&amp;isModal=False</v>
          </cell>
          <cell r="P247" t="str">
            <v>PROFESIONAL</v>
          </cell>
          <cell r="Q247" t="str">
            <v>UNIVERSITARIO</v>
          </cell>
          <cell r="R247" t="str">
            <v>FEMENINO</v>
          </cell>
          <cell r="T247" t="str">
            <v>CONTRATO DE PRESTACION DE SERVICIOS</v>
          </cell>
          <cell r="U247">
            <v>45420</v>
          </cell>
          <cell r="V247">
            <v>45421</v>
          </cell>
          <cell r="W247">
            <v>45626</v>
          </cell>
          <cell r="X247" t="str">
            <v>ALBA JANETTE GOMEZ ARIAS</v>
          </cell>
          <cell r="Y247" t="str">
            <v>PROFESIONAL ESPECIALIZADA DE PRODUCCIÓN GRADO 3</v>
          </cell>
          <cell r="Z247">
            <v>51904355</v>
          </cell>
          <cell r="AA247">
            <v>5</v>
          </cell>
          <cell r="AB247">
            <v>6</v>
          </cell>
          <cell r="AC247" t="str">
            <v>DO-354 Proveer, de manera autónoma e independiente, los servicios profesionales requeridos para la realización de contenido periodístico para el Proyecto periodístico convergente y los especiales noticiosos del plan de inversión, financiado a través de la resolución 076 del 2024 del Fondo Único de Tecnologías de la Información y las Comunicaciones (FUTIC)</v>
          </cell>
          <cell r="AD247">
            <v>22</v>
          </cell>
          <cell r="AE247">
            <v>6</v>
          </cell>
          <cell r="AF247">
            <v>202</v>
          </cell>
          <cell r="AG247">
            <v>38449488</v>
          </cell>
          <cell r="AH247">
            <v>5710320</v>
          </cell>
          <cell r="AI247" t="str">
            <v>1. Asistir, en virtud del principio de coordinación, a los consejos de redacción determinados por la dirección del proyecto. 2. Proponer en los consejos de redacción diarios, un mínimo de cinco (5) temas por día provenientes de las fuentes designadas, así como, la evolución de los mismos en los consejos determinados para ese fin. 3. Atender las actividades periodísticas y/o de producción conforme al plan de producción y circulación de contenidos diarios. 4. Proponer formatos de producción por cada tema asignado acorde al propósito convergente del proyecto y sus públicos objetivos. 5. Incluir como fuente periodística los datos abiertos (públicos y privados) de la Bogotá región, así como, el uso del periodismo de datos como metodología de investigación y producción de la totalidad o parte de los contenidos gestionados. 6. Apoyar y/o ejecutar el proceso de preproducción, producción y postproducción de los contenidos asignados diariamente. 7. Apoyar en la redacción de textos cortos para las introducciones de los contenidos producidos diariamente en coherencia con las plataformas y públicos objetivos determinados en los comités de redacción. 8. Atender las recomendaciones del SEO (search engine optimization) de Capital para la escritura de textos que serán circulados en plataformas digitales. 9. Garantizar preparación e información periodística para realizar contenidos de temas diversos, incluso si no se relaciona con las fuentes regularmente designadas. 10. Apoyar el diseño y acoger las recomendaciones estéticas y en general de “formato” indicadas por los realizadores del proyecto, así como, de los líderes editoriales y de estrategia convergente del mismo. 11. Realizar las actividades propias de presentación de secciones, temas, contenidos u otros especiales desde el estudio o locaciones indicadas por los líderes de emisión / circulación de los distintos componentes del proyecto convergente. 12. Atender y acoger las recomendaciones de uso de tecnología para la grabación, postproducción y circulación de los contenidos diariamente asignados. 13. Realizar las demás actividades que resulten necesarias y esenciales para el cumplimiento del objeto contractual.</v>
          </cell>
          <cell r="AJ247" t="str">
            <v>DIRECTA</v>
          </cell>
          <cell r="AK247" t="str">
            <v xml:space="preserve">NO REQUIERE </v>
          </cell>
          <cell r="AL247" t="str">
            <v>NO</v>
          </cell>
          <cell r="AM247" t="str">
            <v>DIRECTOR OPERATIVO</v>
          </cell>
          <cell r="AN247" t="str">
            <v>LEIDY JULIETH CARRANZA SUAREZ</v>
          </cell>
          <cell r="AO247" t="str">
            <v xml:space="preserve">978 / </v>
          </cell>
          <cell r="AP247" t="str">
            <v xml:space="preserve">423011605560000007505 / </v>
          </cell>
          <cell r="AQ247" t="str">
            <v xml:space="preserve">7505 - Fortalecimiento de la creación y cocreación de contenidos multiplataforma en ciudadanía, cultura y educación / </v>
          </cell>
          <cell r="AR247" t="str">
            <v xml:space="preserve">930 / </v>
          </cell>
          <cell r="AS247">
            <v>978</v>
          </cell>
          <cell r="AT247" t="str">
            <v>423011605560000007505</v>
          </cell>
          <cell r="AU247" t="str">
            <v>7505 - Fortalecimiento de la creación y cocreación de contenidos multiplataforma en ciudadanía, cultura y educación</v>
          </cell>
          <cell r="AV247" t="str">
            <v>7505 FUTIC</v>
          </cell>
          <cell r="AW247">
            <v>930</v>
          </cell>
          <cell r="AX247">
            <v>45421</v>
          </cell>
          <cell r="AY247">
            <v>38449488</v>
          </cell>
          <cell r="BC247" t="str">
            <v xml:space="preserve"> </v>
          </cell>
          <cell r="CX247">
            <v>45626</v>
          </cell>
          <cell r="CY247">
            <v>38449488</v>
          </cell>
        </row>
        <row r="248">
          <cell r="A248" t="str">
            <v>0246-2024</v>
          </cell>
          <cell r="B248" t="str">
            <v>17 17. Contrato de Prestación de Servicios</v>
          </cell>
          <cell r="C248" t="str">
            <v>CC</v>
          </cell>
          <cell r="D248">
            <v>1023900695</v>
          </cell>
          <cell r="F248">
            <v>5</v>
          </cell>
          <cell r="G248">
            <v>6</v>
          </cell>
          <cell r="H248" t="str">
            <v>LUIS EDUARDO RODRIGUEZ CASTIBLANCO</v>
          </cell>
          <cell r="I248" t="str">
            <v>DIAGONAL 8 # 31-60</v>
          </cell>
          <cell r="J248" t="str">
            <v>pegatinacriolla@gmail.com</v>
          </cell>
          <cell r="M248" t="str">
            <v>CO1.PCCNTR.6307459</v>
          </cell>
          <cell r="N248" t="str">
            <v>CPT-266-2024</v>
          </cell>
          <cell r="O248" t="str">
            <v>https://community.secop.gov.co/Public/Tendering/OpportunityDetail/Index?noticeUID=CO1.NTC.6099300&amp;isFromPublicArea=True&amp;isModal=False</v>
          </cell>
          <cell r="P248" t="str">
            <v>APOYO A LA GESTIÓN PROFESIONAL</v>
          </cell>
          <cell r="Q248" t="str">
            <v>TECNOLOGICA</v>
          </cell>
          <cell r="R248" t="str">
            <v>MASCULINO</v>
          </cell>
          <cell r="T248" t="str">
            <v>CONTRATO DE PRESTACION DE SERVICIOS</v>
          </cell>
          <cell r="U248">
            <v>45422</v>
          </cell>
          <cell r="V248">
            <v>45426</v>
          </cell>
          <cell r="W248">
            <v>45631</v>
          </cell>
          <cell r="X248" t="str">
            <v>LUIS CARLOS URRUTIA PARRA</v>
          </cell>
          <cell r="Y248" t="str">
            <v>PROFESIONAL ESPECIALIZADO GRADO 03 DE PROGRAMACIÓN</v>
          </cell>
          <cell r="Z248">
            <v>79555310</v>
          </cell>
          <cell r="AA248">
            <v>8</v>
          </cell>
          <cell r="AB248">
            <v>3</v>
          </cell>
          <cell r="AC248" t="str">
            <v>DO-363 -DO-364 Proveer, de manera autónoma e independiente, servicios profesionales de diseño gráfico y multimedia de las piezas digitales y convergentes de la franja infantil de Canal Capital y Canal Eureka, incluyendo los proyectos del Plan de inversión financiados a través de la resolución 076 de 2024 del Fondo Único de Tecnologías de la Información y las comunicaciones (FUTIC)</v>
          </cell>
          <cell r="AD248">
            <v>22</v>
          </cell>
          <cell r="AE248">
            <v>6</v>
          </cell>
          <cell r="AF248">
            <v>202</v>
          </cell>
          <cell r="AG248">
            <v>30759586</v>
          </cell>
          <cell r="AH248">
            <v>4568256</v>
          </cell>
          <cell r="AI248" t="str">
            <v>1. Diseñar los insumos gráficos para el desarrollo y mantenimiento de los sitios web de los canales eureka y CAPITAL y de sus redes sociales, conforme a las directrices entregadas por los líderes de equipo. 2. Diseñar las piezas de comunicación para redes sociales del proyecto, siguiendo la línea gráfica y las directrices del manual de marca de eureka y/o Capital, según se requiera. 3. Editar videos para la plataforma digital e insumos recibidos de acuerdo con las diferentes estrategias de promoción y participación. 4. Diseñar las piezas de mailing y de comunicación que le sean solicitadas. 5. Diseñar y graficar guías pedagógicas y documentos relacionados conforme a los textos y lineamientos del equipo creativo de eureka. 6. Diseñar los materiales, piezas, infografías, gifs, carruseles y demás contenidos requeridos para las diferentes plataformas digitales de eureka y/o Capital, según se requiera. 7. Acoger las consideraciones del equipo creativo en torno a la estrategia digital y realizar los ajustes solicitados. 8. Asistir a las reuniones necesarias para la correcta ejecución del contrato. 9. Realizar los informes necesarios relacionados con la prestación de servicios. 10. Realizar las demás actividades que resulten necesarias y esenciales para el cumplimiento del objeto contractual.</v>
          </cell>
          <cell r="AJ248" t="str">
            <v>DIRECTA</v>
          </cell>
          <cell r="AK248" t="str">
            <v xml:space="preserve">NO REQUIERE </v>
          </cell>
          <cell r="AL248" t="str">
            <v>NO</v>
          </cell>
          <cell r="AM248" t="str">
            <v>DIRECTOR OPERATIVO</v>
          </cell>
          <cell r="AN248" t="str">
            <v>LEIDY JULIETH CARRANZA SUAREZ</v>
          </cell>
          <cell r="AO248" t="str">
            <v>1001 / 1000</v>
          </cell>
          <cell r="AP248" t="str">
            <v>42450209 / 423011605560000007505</v>
          </cell>
          <cell r="AQ248" t="str">
            <v>Servicios para la comunidad, sociales y personales / 7505 - Fortalecimiento de la creación y cocreación de contenidos multiplataforma en ciudadanía, cultura y educación</v>
          </cell>
          <cell r="AR248" t="str">
            <v>942 / 941</v>
          </cell>
          <cell r="AS248">
            <v>1001</v>
          </cell>
          <cell r="AT248">
            <v>42450209</v>
          </cell>
          <cell r="AU248" t="str">
            <v>Servicios para la comunidad, sociales y personales</v>
          </cell>
          <cell r="AV248" t="str">
            <v xml:space="preserve"> </v>
          </cell>
          <cell r="AW248">
            <v>942</v>
          </cell>
          <cell r="AX248">
            <v>45422</v>
          </cell>
          <cell r="AY248">
            <v>4613938</v>
          </cell>
          <cell r="AZ248">
            <v>1000</v>
          </cell>
          <cell r="BA248" t="str">
            <v>423011605560000007505</v>
          </cell>
          <cell r="BB248" t="str">
            <v>7505 - Fortalecimiento de la creación y cocreación de contenidos multiplataforma en ciudadanía, cultura y educación</v>
          </cell>
          <cell r="BC248" t="str">
            <v>7505 FUTIC</v>
          </cell>
          <cell r="BD248">
            <v>941</v>
          </cell>
          <cell r="BE248">
            <v>45422</v>
          </cell>
          <cell r="BF248">
            <v>26145648</v>
          </cell>
          <cell r="CX248">
            <v>45631</v>
          </cell>
          <cell r="CY248">
            <v>30759586</v>
          </cell>
        </row>
        <row r="249">
          <cell r="A249" t="str">
            <v>0247-2024</v>
          </cell>
          <cell r="B249" t="str">
            <v>17 17. Contrato de Prestación de Servicios</v>
          </cell>
          <cell r="C249" t="str">
            <v>NIT</v>
          </cell>
          <cell r="D249">
            <v>800199453</v>
          </cell>
          <cell r="F249">
            <v>1</v>
          </cell>
          <cell r="G249">
            <v>1</v>
          </cell>
          <cell r="H249" t="str">
            <v>SOLUCIONES INMEDIATAS SAS</v>
          </cell>
          <cell r="I249" t="str">
            <v>TRANSVERSAL 6 # 27 - 10 PISO 6</v>
          </cell>
          <cell r="J249" t="str">
            <v>gvalencia@solucionesinmediatas.com.co</v>
          </cell>
          <cell r="K249" t="str">
            <v>GERMAN FELIPE VALENCIA BERNAL</v>
          </cell>
          <cell r="L249">
            <v>79756755</v>
          </cell>
          <cell r="M249" t="str">
            <v>CO1.PCCNTR.6308449</v>
          </cell>
          <cell r="N249" t="str">
            <v>CPT-267-2024</v>
          </cell>
          <cell r="O249" t="str">
            <v>https://community.secop.gov.co/Public/Tendering/OpportunityDetail/Index?noticeUID=CO1.NTC.6101355&amp;isFromPublicArea=True&amp;isModal=False</v>
          </cell>
          <cell r="P249" t="str">
            <v>N/A</v>
          </cell>
          <cell r="Q249" t="str">
            <v>N/A</v>
          </cell>
          <cell r="R249" t="str">
            <v>PERSONA JURIDICA</v>
          </cell>
          <cell r="T249" t="str">
            <v>CONTRATO DE PRESTACION DE SERVICIOS</v>
          </cell>
          <cell r="U249">
            <v>45421</v>
          </cell>
          <cell r="V249">
            <v>45421</v>
          </cell>
          <cell r="W249">
            <v>45604</v>
          </cell>
          <cell r="X249" t="str">
            <v>SANDRA PAOLA MONTILLA MORALES</v>
          </cell>
          <cell r="Y249" t="str">
            <v xml:space="preserve">PROFESIONAL ESPECIALIZADO DE RECURSOS HUMANOS GRADO 2 </v>
          </cell>
          <cell r="Z249">
            <v>52259970</v>
          </cell>
          <cell r="AA249">
            <v>1</v>
          </cell>
          <cell r="AB249">
            <v>10</v>
          </cell>
          <cell r="AC249" t="str">
            <v>SA-218 - SA-219 Prestar los servicios de empresa de servicios temporales para la vinculación de Jorge Armando Jiménez Garzón identificado con CC No. 1024474137, en atención a su condición de estabilidad laboral reforzada por tratamiento médico con ocasión de un accidente de trabajo.</v>
          </cell>
          <cell r="AD249">
            <v>0</v>
          </cell>
          <cell r="AE249">
            <v>6</v>
          </cell>
          <cell r="AF249">
            <v>180</v>
          </cell>
          <cell r="AG249">
            <v>18795106</v>
          </cell>
          <cell r="AH249" t="str">
            <v>N/A</v>
          </cell>
          <cell r="AI249" t="str">
            <v>1. Contratar a JORGE ARMANDO JIMÉNEZ GARZÓN, identificado con cédula de ciudadanía N° 1.024.474.137 y verificar el cumplimiento del perfil exigido por CANAL CAPITAL, el cual estará vinculado laboralmente a la empresa de servicios temporales de conformidad con lo establecido por la Ley 50 de 1990, el Decreto 4369 de 2006 y demás normas que las complementen o modifiquen en materia laboral. Tratándose del proceso de selección las pruebas a aplicar serán las psicotécnicas y entrevistas de valoración de acuerdo a solicitud de la entidad. 2. EL CONTRATISTA, será el empleador directo del trabajador en misión, razón por la cual deberá realizar todas las labores y asumirá todas las responsabilidades de carácter laboral dispuestas en el Decreto 4369 de 2006, en el Código Sustantivo del Trabajo, en la Ley 50 de 1990 y en las demás
normas del Régimen Laboral Colombiano que resulten aplicables. 3. Hacer constar por escrito en el contrato de trabajo celebrado con el personal en misión asignado para la prestación del servicio y cumplir con las obligaciones del sistema de seguridad social integral y parafiscales, de que tratan los artículos 50 y siguientes de la Ley 789 de 2002, 1° de la Ley 828 de 2003, ley 1072 de 2015, en concordancia con el Decreto 1530 de 1996 y los artículos 12 y 13 del Decreto 4369 de 2006. 4. Incluir en el contrato de trabajo del trabajador en misión, una cláusula que disponga que todas y cada una de las creaciones, invenciones, obras científicas, artísticas o literarias, así como los derechos de propiedad industrial desarrolladas por el trabajador con ocasión del contrato de trabajo, serán propiedad exclusiva de Canal Capital. Los derechos patrimoniales de autor y conexos quedarán en cabeza de CANAL CAPITAL a perpetuidad y sin ningún tipo de plazo o condición limitante. 5. Incluir en el contrato de trabajo una cláusula en la que el trabajador en misión, se obliga a guardar total confidencialidad sobre bases de datos, documentos, proyectos, guiones y en general cualquier información que resultare vital para las actividades de Capital, el incumplimiento de esta cláusula constituye una falta grave y una causal de terminación del contrato de trabajo por justa causa. El contratista deberá velar por el cumplimiento de esta obligación por parte del trabajador. 6. Entregar al trabajador en misión, dentro de los diez (10) días hábiles siguientes a la suscripción del contrato, copia del mismo y constancia de afiliaciones a salud, pensiones, caja de compensación familiar, fondo de pensiones y aseguradora de riesgos profesionales y demás que determinen las normas laborales vigentes. 7. Realizar todos los exámenes ocupacionales, periódicos y de egresos que haya lugar durante toda la ejecución del contrato, de acuerdo al cargo y perfil que se requiera. El contratista deberá correr con todos los gastos que se generen frente a éstos, durante los diferentes procesos que se adelanten. 8. Reconocer y pagar al trabajador en misión la asignación salarial establecida en la orden de contratación remitida por CAPITAL, así como las prestaciones sociales correspondientes; todo ello conforme lo establece el Código Sustantivo del Trabajo y demás normas aplicables y concordantes. El pago al trabajador en misión por parte del CONTRATISTA deberá realizarse mensualmente el día veinte (20) de cada mes o el día hábil inmediatamente anterior a éste si coincide con día en
fin de semana o festivo. El contratista enviará a Canal Capital una copia de la nómina pagada de
acuerdo a lo establecido anteriormente.
9. Mensualmente se deberá presentar el expediente laboral del colaborador en el que se consigne
la información concerniente a los documentos soportes que se deben generar y entregar antes,
durante y después de la vinculación laboral de acuerdo a las disposiciones de orden y ubicación
definidas por el supervisor del contrato. El expediente deberá contar con la hoja de vida, soportes
de estudios, soportes laborales, antecedentes, certificados EPS y AFP, afiliaciones, contrato y
otrosíes, examen médico ocupacional, notificación de contrato firmado y sus respectivos anexos,
desprendibles de nóminas mensuales por trabajador, carta de terminación y/o renuncia, certificado
laboral final y demás documentos que se consideren necesarios.
10. Mensualmente, la empresa temporal deberá enviar a la empresa usuaria CANAL CAPITAL una
planilla de Excel (prenómina) en la que se relacione el trabajador en misión vinculado a la fecha
en el cual se incluya el reporte de las novedades de la nómina, como, por ejemplo horas extras,
recargos incapacidades, licencias remuneradas y no remuneradas, comisiones, retiros,
bonificaciones, entre otras. Las fechas de envío de las planillas debe hacerse como mínimo con
cinco (5) días de anticipación al pago de la nómina. Este envío debe ser electrónico. En todo
caso, cualquier novedad o anomalía presentada durante la ejecución del contrato debe ser
reportada de inmediato al Supervisor designado por CANAL CAPITAL.
11. Suministrar informes respecto de las condiciones de salud del trabajador en misión, que hayan
surgido del análisis de exámenes médicos ocupacionales. Así mismo, y de conformidad con lo
previsto en el artículo 2.2.4.2.4.5 del capítulo 2° del Decreto 1072 de 2015, el costo de los
exámenes médicos requeridos (ficha médica ocupacional, osteomuscular, audiometría y
visiometría) será asumido por la empresa temporal como empleadora de conformidad con el
profesiograma del CANAL CAPITAL el cual hace parte del proceso de contratación.
12. Designar un supervisor y/o un coordinador o ejecutivo con formación de pregrado en áreas
administrativas y afines al objeto contractual, y con conocimientos de servicio al cliente, con el
objetivo de mantener permanente contacto y atender los requerimientos o inquietudes
presentados por el trabajador en misión. Este profesional actuará como interlocutor válido entre
CAPITAL y la Empresa de Servicios Temporales.
13. Presentar a CAPITAL el programa de bienestar laboral (servicios de bienestar ofrecidos por la Caja
de Compensación Familiar). Para ello, podrá la empresa temporal coordinar con las Cajas de Compensación Familiar y Administradoras de Riesgos Laborales, la promoción y ejecución de
actividades y programas en beneficio de los trabajadores en misión.
14. Entregar a CAPITAL, cuando se le solicite, los soportes relacionados con la facturación, los pagos
de nómina y de seguridad social o los que se consideren pertinentes frente a la información del
personal y la ejecución del contrato.
15. Suministrar toda la información que sea requerida por las autoridades administrativas, judiciales y
entes de control, tendientes a esclarecer hechos en los que pudiera estar involucrado o haber
participado un trabajador en misión.
16. Mantener indemne a CAPITAL por cualquier perjuicio causado por el trabajador en misión. En esa
medida responderá a CAPITAL por los daños y pérdidas que se ocasionen por culpa o negligencia
demostrada de su personal, una vez se surta el procedimiento para determinar la responsabilidad
del trabajador. CAPITAL requerirá al CONTRATISTA para resarcir los daños causados o efectuar la
reposición en caso de pérdida, según sea el caso.
17. Responder por los actos derivados de la acción u omisión del trabajador en misión en ejecución
de las labores que le sean encomendadas; incluso, también deberá responder por aquellos hechos
cometidos por el trabajador en misión en contravía de la ley y perjudicando a CAPITAL.
18. Garantizar que al retiro del servicio del trabajador en misión o a la finalización del contrato, se
haga la devolución en forma inmediata de los bienes, archivos físicos y magnéticos, documentos,
bases de datos y backups que guarden relación con la prestación del servicio o que sean de
propiedad de CAPITAL, PLAZO para lo cual deberán validar previo a la liquidación del contrato el
sistema de paz y salvo definido por la entidad para tal fin.
19. Suministrar los informes de prefactura en los términos requeridos por CAPITAL, teniendo en cuenta
las diferentes fuentes de financiación que se incorporan en el pago de la nómina y el detalle de
centro de costos que se discriminará por parte de CAPITAL en cada uno de los requerimientos del
personal.
20. Una vez finalice la ejecución del contrato, hacer entrega de la propiedad del expediente laboral
virtual referenciado en la obligación número 10, la cual será sujeto de verificación para la
radicación, aprobación y pago de la última factura.
21. Constituir y tener vigente la póliza de garantía exigida conforme lo dispuesto en los artículos
2.2.6.5.11 y 2.2.6.5.17 del Decreto 1072 de 2015.
22. No exigir al trabajador en misión la apertura de una cuenta bancaria adicional a la que
habitualmente usa, ni mucho menos obligarlo a hacerlo ante determinada entidad financiera.
23. Retirar del servicio al trabajador cuya remoción sea solicitada por CAPITAL mediante comunicación
escrita y debidamente motivada, de la terminación de la obra o labor particular de cada uno de
ellos en la ejecución del contrato, dando estricto cumplimiento a las disposiciones jurisprudenciales
y legales para cada caso, entre otros, el artículo 26 de la Ley 361 de 1997, artículo 240 del código
sustantivo del Trabajo y demás normas pertinentes, de modo que el retiro únicamente se hará
efectivo al término del procedimiento en mención. Los reemplazos de personal deben surtirse
dentro de un plazo máximo de 48 horas. En los casos de estabilidad laboral reforzada que se
existan o lleguen a presentarse, la empresa temporal actuará conforme a lo estipulado en la ley,
así como también lo hará CAPITAL como empresa contratante y usuaria. En el evento que la EST
finalice los contratos laborales de los trabajadores en misión, sin ajustarse a los procedimientos
establecidos por el artículo 240 del C.S.T y el artículo 26 de la ley 361 de 1997, como cualquier otro evento en el que por ley exista por fuero laboral reforzado, el contratista mantendrá indemne
a CAPITAL y dará cumplimiento a cualquier requerimiento u orden de carácter judicial.
24. Asumir los costos de dotación para el trabajador en misión.
25. Contar con una página web interactiva que permita a los trabajadores en misión consultar los
siguientes datos en línea a) Certificación Laboral; b) Comprobantes de pago y c) Certificado de
ingresos y retenciones. Para ello deberá aportar certificación suscrita por el representante legal
del proponente en la que conste que cuenta con la página web.
26. Realizar la liquidación del contrato suscrito con el trabajador en misión y pagar la totalidad de los
emolumentos que se generen con ocasión de la misma, una vez concluido su plazo de ejecución,
máximo dentro de los quince (15) días calendario, siguientes a la fecha de terminación del
contrato, previa verificación de paz y salvo correspondiente por parte de los trabajadores.</v>
          </cell>
          <cell r="AJ249" t="str">
            <v>DIRECTA</v>
          </cell>
          <cell r="AK249" t="str">
            <v>REQUIERE LIQUIDACION</v>
          </cell>
          <cell r="AL249" t="str">
            <v>SI</v>
          </cell>
          <cell r="AM249" t="str">
            <v>SECRETARIA GENERAL</v>
          </cell>
          <cell r="AN249" t="str">
            <v>NATHALY ACOSTA DIAZ</v>
          </cell>
          <cell r="AO249" t="str">
            <v>992 / 993</v>
          </cell>
          <cell r="AP249" t="str">
            <v>423011605560000007505 / 42450209</v>
          </cell>
          <cell r="AQ249" t="str">
            <v>7505 - Fortalecimiento de la creación y cocreación de contenidos multiplataforma en ciudadanía, cultura y educación / Servicios para la comunidad, sociales y personales</v>
          </cell>
          <cell r="AR249" t="str">
            <v>934 / 935</v>
          </cell>
          <cell r="AS249">
            <v>992</v>
          </cell>
          <cell r="AT249" t="str">
            <v>423011605560000007505</v>
          </cell>
          <cell r="AU249" t="str">
            <v>7505 - Fortalecimiento de la creación y cocreación de contenidos multiplataforma en ciudadanía, cultura y educación</v>
          </cell>
          <cell r="AV249" t="str">
            <v>7505 FUTIC</v>
          </cell>
          <cell r="AW249">
            <v>934</v>
          </cell>
          <cell r="AX249">
            <v>45421</v>
          </cell>
          <cell r="AY249">
            <v>12476563</v>
          </cell>
          <cell r="AZ249">
            <v>993</v>
          </cell>
          <cell r="BA249">
            <v>42450209</v>
          </cell>
          <cell r="BB249" t="str">
            <v>Servicios para la comunidad, sociales y personales</v>
          </cell>
          <cell r="BC249" t="str">
            <v xml:space="preserve"> </v>
          </cell>
          <cell r="BD249">
            <v>935</v>
          </cell>
          <cell r="BE249">
            <v>45421</v>
          </cell>
          <cell r="BF249">
            <v>6318543</v>
          </cell>
          <cell r="CI249" t="str">
            <v>ADICION 1 Y PRORROGA 1</v>
          </cell>
          <cell r="CJ249">
            <v>45604</v>
          </cell>
          <cell r="CK249">
            <v>0</v>
          </cell>
          <cell r="CL249">
            <v>3</v>
          </cell>
          <cell r="CM249">
            <v>9397553</v>
          </cell>
          <cell r="CX249">
            <v>45696</v>
          </cell>
          <cell r="CY249">
            <v>28192659</v>
          </cell>
        </row>
        <row r="250">
          <cell r="A250" t="str">
            <v>0248-2024</v>
          </cell>
          <cell r="B250" t="str">
            <v>17 17. Contrato de Prestación de Servicios</v>
          </cell>
          <cell r="C250" t="str">
            <v>NIT</v>
          </cell>
          <cell r="D250">
            <v>9008654579</v>
          </cell>
          <cell r="F250">
            <v>6</v>
          </cell>
          <cell r="G250">
            <v>5</v>
          </cell>
          <cell r="H250" t="str">
            <v>DYNAMICS MEDIA GROUP COLOMBIA SAS</v>
          </cell>
          <cell r="I250" t="str">
            <v>CRA 47 # 124-36</v>
          </cell>
          <cell r="J250" t="str">
            <v>erasmo@dynamicsmediagroup.com</v>
          </cell>
          <cell r="K250" t="str">
            <v>VICTOR MATAMALA</v>
          </cell>
          <cell r="L250">
            <v>475496</v>
          </cell>
          <cell r="M250" t="str">
            <v>CO1.PCCNTR.6307270</v>
          </cell>
          <cell r="N250" t="str">
            <v>CPT-268-2024</v>
          </cell>
          <cell r="O250" t="str">
            <v>https://community.secop.gov.co/Public/Tendering/OpportunityDetail/Index?noticeUID=CO1.NTC.6099642&amp;isFromPublicArea=True&amp;isModal=False</v>
          </cell>
          <cell r="P250" t="str">
            <v>N/A</v>
          </cell>
          <cell r="Q250" t="str">
            <v>N/A</v>
          </cell>
          <cell r="R250" t="str">
            <v>PERSONA JURIDICA</v>
          </cell>
          <cell r="T250" t="str">
            <v>CONTRATO DE PRESTACION DE SERVICIOS</v>
          </cell>
          <cell r="U250">
            <v>45421</v>
          </cell>
          <cell r="V250">
            <v>45427</v>
          </cell>
          <cell r="W250">
            <v>45791</v>
          </cell>
          <cell r="X250" t="str">
            <v>JOSE MIGUEL AYALA DURAN</v>
          </cell>
          <cell r="Y250" t="str">
            <v>PROFESIONAL ESPECIALIZADO GRADO 3 DEL ÁREA TÉCNICA</v>
          </cell>
          <cell r="Z250">
            <v>74186482</v>
          </cell>
          <cell r="AA250">
            <v>4</v>
          </cell>
          <cell r="AB250">
            <v>7</v>
          </cell>
          <cell r="AC250" t="str">
            <v>DO-365 Prestar el servicio de conectividad (plan de datos telefonía móvil) para los equipos de transmisión portátil y dispositivos móviles utilizados para la transmisión de los diferentes eventos deportivos, culturales y educativos producidos en exteriores y distribuidos por las diferentes plataformas de Canal Capital.</v>
          </cell>
          <cell r="AD250">
            <v>0</v>
          </cell>
          <cell r="AE250">
            <v>12</v>
          </cell>
          <cell r="AF250">
            <v>360</v>
          </cell>
          <cell r="AG250">
            <v>49248000</v>
          </cell>
          <cell r="AH250" t="str">
            <v>N/A</v>
          </cell>
          <cell r="AI250" t="str">
            <v>1. Brindar ininterrumpidamente el servicio de conectividad de datos a través de las Sim Cards
que se ubicaran en los modems con los que cuentan cada uno los siguientes equipos un (1)
LiveU LU-500, un (1) LiveU LU-200, dispositivos móviles (teléfonos inteligentes) para la
aplicación LU-Smart, una antena tipo Xtender y un (1) Haivision Pro380.
2. Prestar el servicio de conectividad para los equipos descritos en el numeral 1, durante doce
(12) meses contados a partir de la fecha de inicio de ejecución del contrato.
3. Garantizar que los modem y Sim Cards de los equipos de transmisión mencionados en el
numeral 1, funcionan con redes 5G y 4G según las necesidades del canal y la propuesta
presentada.
4. Entregar la certificación correspondiente en la cual se relacionan las características de los
planes de datos adquiridos para cada Sim Card.
5. Reponer las Sim Cards a que haya lugar en caso de fallo, daño o pérdida, la cual debe
entregarse activa y debe contar con las mismas especificaciones del plan de conectividad,
dicha reposición debe hacerla el proveedor en un término no mayor a 24 horas, contadas a
partir de que el supervisor del contrato reporte la eventualidad. Dicha reposición no generará
costos adicionales para el Canal.
6. Tomar medidas técnicas de solución en caso de que los planes de conectividad establecidos
en el anexo técnico, se vean perjudicados o se afecte la operación del canal en caso de que se
presenten fallas con algún operador de telefonía.
7. Mantener los precios ofertados en la propuesta durante toda la vigencia del contrato.
8. Dar cumplimiento a lo establecido en el artículo 6 de la Ley 1672 de 2013 frente al manejo de
los Residuos de Aparatos Eléctricos y electrónicos, entendiendo estos como los aparatos
eléctricos o electrónicos en el momento en que se desechan o descartan. Este término
comprende todos aquellos componentes, consumibles y subconjuntos que forman parte del
producto en el momento en que se desecha, salvo que individualmente sean considerados
peligrosos, caso en el cual recibirán el tratamiento previsto para tales residuos.
9. Dar cumplimiento a lo establecido en los artículos 14 y 16 de la Resolución 1512 de 2010 del
Ministerio de Ambiente y Desarrollo Sostenible, en especial en la facilidad de devolución de
productos posconsumo adquiridos en el marco del contrato, así como en la gestión adecuada
de RAEES que se generen posterior a su utilización. Se aclara que el programa de devolución
posconsumo debe contemplar una vigencia pasado un año del vencimiento de la garantía del
producto adquirido, tiempo que tendrá Capital para hacer efectiva la devolución respectiva.
10. En cumplimiento de las disposiciones internacionales y nacionales vigentes, en especial las
contenidas en los pactos, convenios y convenciones internacionales, en la Resolución 1796 de
2018 del Ministerio del Trabajo y en el Acuerdo 785 de 2020 del Concejo de Bogotá, EL
CONTRATISTA se compromete a no contratar y o vincular menores de edad con el objetivo de
coadyuvar con las políticas de prevención y erradicación de trabajo infantil. En el evento en que se haga necesaria la participación de menores en la ejecución del contrato, se deberá dar
cumplimiento a lo dispuesto en el artículo 35 de la Ley 1098 de 2006. Este compromiso se
extiende a los subcontratistas con los cuales se desarrolle el objeto contractual, cuando a ello
hubiere lugar.
11. Realizar las demás actividades que resulten necesarias y esenciales para el cumplimiento del
objeto contractual.</v>
          </cell>
          <cell r="AJ250" t="str">
            <v>DIRECTA</v>
          </cell>
          <cell r="AK250" t="str">
            <v>REQUIERE LIQUIDACION</v>
          </cell>
          <cell r="AL250" t="str">
            <v>SI</v>
          </cell>
          <cell r="AM250" t="str">
            <v>DIRECTOR OPERATIVO</v>
          </cell>
          <cell r="AN250" t="str">
            <v>EDWIN SÁNCHEZ PORRAS</v>
          </cell>
          <cell r="AO250" t="str">
            <v xml:space="preserve">1002 / </v>
          </cell>
          <cell r="AP250" t="str">
            <v xml:space="preserve">42450209 / </v>
          </cell>
          <cell r="AQ250" t="str">
            <v xml:space="preserve">Servicios para la comunidad, sociales y personales / </v>
          </cell>
          <cell r="AR250" t="str">
            <v xml:space="preserve">940 / </v>
          </cell>
          <cell r="AS250">
            <v>1002</v>
          </cell>
          <cell r="AT250">
            <v>42450209</v>
          </cell>
          <cell r="AU250" t="str">
            <v>Servicios para la comunidad, sociales y personales</v>
          </cell>
          <cell r="AV250" t="str">
            <v xml:space="preserve"> </v>
          </cell>
          <cell r="AW250">
            <v>940</v>
          </cell>
          <cell r="AX250">
            <v>45421</v>
          </cell>
          <cell r="AY250">
            <v>49248000</v>
          </cell>
          <cell r="BC250" t="str">
            <v xml:space="preserve"> </v>
          </cell>
          <cell r="CX250">
            <v>45791</v>
          </cell>
          <cell r="CY250">
            <v>49248000</v>
          </cell>
        </row>
        <row r="251">
          <cell r="A251" t="str">
            <v>0249-2024</v>
          </cell>
          <cell r="B251" t="str">
            <v>17 17. Contrato de Prestación de Servicios</v>
          </cell>
          <cell r="C251" t="str">
            <v>CC</v>
          </cell>
          <cell r="D251">
            <v>1030671006</v>
          </cell>
          <cell r="F251">
            <v>2</v>
          </cell>
          <cell r="G251">
            <v>9</v>
          </cell>
          <cell r="H251" t="str">
            <v>KEVIN JOHAN VALENCIA BARRETO</v>
          </cell>
          <cell r="I251" t="str">
            <v>KR 77P BIS 53A 03 SUR</v>
          </cell>
          <cell r="J251" t="str">
            <v>kevinvalenciaderecho10@hotmail.com</v>
          </cell>
          <cell r="M251" t="str">
            <v>CO1.PCCNTR.6312914</v>
          </cell>
          <cell r="N251" t="str">
            <v>CPT-269-2024</v>
          </cell>
          <cell r="O251" t="str">
            <v>https://community.secop.gov.co/Public/Tendering/OpportunityDetail/Index?noticeUID=CO1.NTC.6106354&amp;isFromPublicArea=True&amp;isModal=False</v>
          </cell>
          <cell r="P251" t="str">
            <v>APOYO A LA GESTIÓN PROFESIONAL</v>
          </cell>
          <cell r="Q251" t="str">
            <v>EDUCACIÓN MEDIA (HASTA GRADO ONCE APROBADO)</v>
          </cell>
          <cell r="R251" t="str">
            <v>MASCULINO</v>
          </cell>
          <cell r="T251" t="str">
            <v>CONTRATO DE PRESTACION DE SERVICIOS</v>
          </cell>
          <cell r="U251">
            <v>45422</v>
          </cell>
          <cell r="V251">
            <v>45426</v>
          </cell>
          <cell r="W251">
            <v>45517</v>
          </cell>
          <cell r="X251" t="str">
            <v>MIGUEL ANTONIO CAPADOR SANCHEZ</v>
          </cell>
          <cell r="Y251" t="str">
            <v>JEFE OFICINA CONTROL DISCIPLINARIO INTERNO</v>
          </cell>
          <cell r="Z251">
            <v>19497711</v>
          </cell>
          <cell r="AA251">
            <v>0</v>
          </cell>
          <cell r="AB251">
            <v>0</v>
          </cell>
          <cell r="AC251" t="str">
            <v>SG-52 Proveer, de manera autónoma e independiente, sus servicios de apoyo para el acompañamiento a la Oficina de Control Disciplinario Interno, en actividades de carácter administrativo.</v>
          </cell>
          <cell r="AD251">
            <v>0</v>
          </cell>
          <cell r="AE251">
            <v>3</v>
          </cell>
          <cell r="AF251">
            <v>90</v>
          </cell>
          <cell r="AG251">
            <v>9900000</v>
          </cell>
          <cell r="AH251">
            <v>3300000</v>
          </cell>
          <cell r="AI251" t="str">
            <v>1. Recolectar, actualizar y procesar la información que se produce en el trámite de los procesos que se adelantan en la Oficina de Control Disciplinario Interno. 2. Digitar toda clase de documentos, actas e informes periódicos que le sean solicitados y asignados en procura del cumplimiento de los objetivos de la dependencia. 3. Apoyar en la proyección, trámite y remisión de memorandos, oficios y demás comunicaciones relacionados con los asuntos que deba atender la Oficina de Control Disciplinario Interno, de manera oportuna. 4. Realizar el proceso de organización de las unidades documentales y archivo de los documentos producidos en atención al proceso de gestión documental, según los lineamientos de archivo establecidos en Canal Capital 5. Apoyar en el registro de datos en los sistemas informáticos utilizados por la dependencia y por el Distrito, con el propósito de mantener actualizada la información generada por la Oficina de Control Disciplinario Interno. 6. Mantener bajo reserva la información a la que tenga acceso en virtud del cumplimiento del objeto contractual. 7. Preparar y elaborar los informes que le sean solicitados en el marco de la ejecución del objeto contractual 8. Efectuar el apoyo a la supervisión de los contratos a cargo de la Oficina de Control Interno Disciplinario. 9. Apoyo en la sustanciación e impulso de los procesos Disciplinarios que requiera la Oficina. 10. Apoyo en el manejo y seguimiento de sistemas creados por el Distrito capital, para las Oficinas de Control Disciplinario 11. Realizar las demás actividades que resulten necesarias y esenciales para el cumplimiento del objeto contractual</v>
          </cell>
          <cell r="AJ251" t="str">
            <v>DIRECTA</v>
          </cell>
          <cell r="AK251" t="str">
            <v xml:space="preserve">NO REQUIERE </v>
          </cell>
          <cell r="AL251" t="str">
            <v>NO</v>
          </cell>
          <cell r="AM251" t="str">
            <v>SECRETARIA GENERAL</v>
          </cell>
          <cell r="AN251" t="str">
            <v>EDWIN SÁNCHEZ PORRAS</v>
          </cell>
          <cell r="AO251" t="str">
            <v xml:space="preserve">989 / </v>
          </cell>
          <cell r="AP251" t="str">
            <v xml:space="preserve">42450208 / </v>
          </cell>
          <cell r="AQ251" t="str">
            <v xml:space="preserve">Servicios prestados a las empresas
y servicios de producción / </v>
          </cell>
          <cell r="AR251" t="str">
            <v xml:space="preserve">947 / </v>
          </cell>
          <cell r="AS251">
            <v>989</v>
          </cell>
          <cell r="AT251">
            <v>42450208</v>
          </cell>
          <cell r="AU251" t="str">
            <v>Servicios prestados a las empresas
y servicios de producción</v>
          </cell>
          <cell r="AV251" t="str">
            <v xml:space="preserve"> </v>
          </cell>
          <cell r="AW251">
            <v>947</v>
          </cell>
          <cell r="AX251">
            <v>45423</v>
          </cell>
          <cell r="AY251">
            <v>9900000</v>
          </cell>
          <cell r="BC251" t="str">
            <v xml:space="preserve"> </v>
          </cell>
          <cell r="CX251">
            <v>45517</v>
          </cell>
          <cell r="CY251">
            <v>9900000</v>
          </cell>
        </row>
        <row r="252">
          <cell r="A252" t="str">
            <v>0250-2024</v>
          </cell>
          <cell r="B252" t="str">
            <v>17 17. Contrato de Prestación de Servicios</v>
          </cell>
          <cell r="C252" t="str">
            <v>CC</v>
          </cell>
          <cell r="D252">
            <v>1024562267</v>
          </cell>
          <cell r="F252">
            <v>9</v>
          </cell>
          <cell r="G252">
            <v>2</v>
          </cell>
          <cell r="H252" t="str">
            <v>GUILLERMO ALEXANDER VERA ARIZA</v>
          </cell>
          <cell r="I252" t="str">
            <v>CL 38 SUR 7 C 38</v>
          </cell>
          <cell r="J252" t="str">
            <v>alexander_vera03@hotmail.com</v>
          </cell>
          <cell r="M252" t="str">
            <v>CO1.PCCNTR.6324042</v>
          </cell>
          <cell r="N252" t="str">
            <v>CPT-270-2024</v>
          </cell>
          <cell r="O252" t="str">
            <v>https://community.secop.gov.co/Public/Tendering/OpportunityDetail/Index?noticeUID=CO1.NTC.6120433&amp;isFromPublicArea=True&amp;isModal=False</v>
          </cell>
          <cell r="P252" t="str">
            <v>PROFESIONAL</v>
          </cell>
          <cell r="Q252" t="str">
            <v>UNIVERSITARIO</v>
          </cell>
          <cell r="R252" t="str">
            <v>MASCULINO</v>
          </cell>
          <cell r="T252" t="str">
            <v>CONTRATO DE PRESTACION DE SERVICIOS</v>
          </cell>
          <cell r="U252">
            <v>45426</v>
          </cell>
          <cell r="V252">
            <v>45427</v>
          </cell>
          <cell r="W252">
            <v>45626</v>
          </cell>
          <cell r="X252" t="str">
            <v>ALBA JANETTE GOMEZ ARIAS</v>
          </cell>
          <cell r="Y252" t="str">
            <v>PROFESIONAL ESPECIALIZADA DE PRODUCCIÓN GRADO 3</v>
          </cell>
          <cell r="Z252">
            <v>51904355</v>
          </cell>
          <cell r="AA252">
            <v>5</v>
          </cell>
          <cell r="AB252">
            <v>6</v>
          </cell>
          <cell r="AC252" t="str">
            <v>DO-387 Proveer, de manera autónoma e independiente, los servicios profesionales requeridos para la realización de contenido periodístico para el Proyecto periodístico convergente y los especiales noticiosos del plan de inversión, financiado a través de la resolución 076 del 2024 del Fondo Único de Tecnologías de la Información y las Comunicaciones (FUTIC).</v>
          </cell>
          <cell r="AD252">
            <v>16</v>
          </cell>
          <cell r="AE252">
            <v>6</v>
          </cell>
          <cell r="AF252">
            <v>196</v>
          </cell>
          <cell r="AG252">
            <v>37307424</v>
          </cell>
          <cell r="AH252">
            <v>5710320</v>
          </cell>
          <cell r="AI252" t="str">
            <v/>
          </cell>
          <cell r="AJ252" t="str">
            <v>DIRECTA</v>
          </cell>
          <cell r="AK252" t="str">
            <v xml:space="preserve">NO REQUIERE </v>
          </cell>
          <cell r="AL252" t="str">
            <v>NO</v>
          </cell>
          <cell r="AM252" t="str">
            <v>DIRECTOR OPERATIVO</v>
          </cell>
          <cell r="AN252" t="str">
            <v>JAVIER ROLANDO DELGADO FLORES</v>
          </cell>
          <cell r="AO252" t="str">
            <v xml:space="preserve">1024 / </v>
          </cell>
          <cell r="AP252" t="str">
            <v xml:space="preserve">423011605560000007505 / </v>
          </cell>
          <cell r="AQ252" t="str">
            <v xml:space="preserve">7505 - Fortalecimiento de la creación y cocreación de contenidos multiplataforma en ciudadanía, cultura y educación / </v>
          </cell>
          <cell r="AR252" t="str">
            <v xml:space="preserve">951 / </v>
          </cell>
          <cell r="AS252">
            <v>1024</v>
          </cell>
          <cell r="AT252" t="str">
            <v>423011605560000007505</v>
          </cell>
          <cell r="AU252" t="str">
            <v>7505 - Fortalecimiento de la creación y cocreación de contenidos multiplataforma en ciudadanía, cultura y educación</v>
          </cell>
          <cell r="AV252" t="str">
            <v>7505 FUTIC</v>
          </cell>
          <cell r="AW252">
            <v>951</v>
          </cell>
          <cell r="AX252">
            <v>45427</v>
          </cell>
          <cell r="AY252">
            <v>37307424</v>
          </cell>
          <cell r="BC252" t="str">
            <v xml:space="preserve"> </v>
          </cell>
          <cell r="CI252" t="str">
            <v>ADICION 1 Y PRORROGA 1</v>
          </cell>
          <cell r="CJ252">
            <v>45625</v>
          </cell>
          <cell r="CK252">
            <v>0</v>
          </cell>
          <cell r="CL252">
            <v>2</v>
          </cell>
          <cell r="CM252">
            <v>11420640</v>
          </cell>
          <cell r="CX252">
            <v>45688</v>
          </cell>
          <cell r="CY252">
            <v>48728064</v>
          </cell>
        </row>
        <row r="253">
          <cell r="A253" t="str">
            <v>0251-2024</v>
          </cell>
          <cell r="B253" t="str">
            <v>17 17. Contrato de Prestación de Servicios</v>
          </cell>
          <cell r="C253" t="str">
            <v>CC</v>
          </cell>
          <cell r="D253">
            <v>1088973896</v>
          </cell>
          <cell r="F253">
            <v>8</v>
          </cell>
          <cell r="G253">
            <v>3</v>
          </cell>
          <cell r="H253" t="str">
            <v>JHOAN DAVID OSPINA MUÑOZ</v>
          </cell>
          <cell r="I253" t="str">
            <v>TORRES DE MARILUZ ETAPA 2 APTO 502 TORRE 5</v>
          </cell>
          <cell r="J253" t="str">
            <v>johandavid001@hotmail.com</v>
          </cell>
          <cell r="M253" t="str">
            <v>CO1.PCCNTR.6329183</v>
          </cell>
          <cell r="N253" t="str">
            <v>CPT-271-2024</v>
          </cell>
          <cell r="O253" t="str">
            <v>https://community.secop.gov.co/Public/Tendering/OpportunityDetail/Index?noticeUID=CO1.NTC.6127827&amp;isFromPublicArea=True&amp;isModal=False</v>
          </cell>
          <cell r="P253" t="str">
            <v>PROFESIONAL</v>
          </cell>
          <cell r="Q253" t="str">
            <v>UNIVERSITARIO</v>
          </cell>
          <cell r="R253" t="str">
            <v>MASCULINO</v>
          </cell>
          <cell r="T253" t="str">
            <v>CONTRATO DE PRESTACION DE SERVICIOS</v>
          </cell>
          <cell r="U253">
            <v>45429</v>
          </cell>
          <cell r="V253">
            <v>45433</v>
          </cell>
          <cell r="W253">
            <v>45677</v>
          </cell>
          <cell r="X253" t="str">
            <v>HERNAN GUILLERMO RONCANCIO HERRERA</v>
          </cell>
          <cell r="Y253" t="str">
            <v>PROFESIONAL UNIVERSITARIO DE PLANEACION</v>
          </cell>
          <cell r="Z253">
            <v>19389498</v>
          </cell>
          <cell r="AA253">
            <v>3</v>
          </cell>
          <cell r="AB253">
            <v>8</v>
          </cell>
          <cell r="AC253" t="str">
            <v>SA-208 Proveer, de manera autónoma e independiente, los servicios requeridos para apoyar el diseño, desarrollo y mantenimiento de los módulos componentes del software ERP de Canal Capital.</v>
          </cell>
          <cell r="AD253">
            <v>0</v>
          </cell>
          <cell r="AE253">
            <v>8</v>
          </cell>
          <cell r="AF253">
            <v>240</v>
          </cell>
          <cell r="AG253">
            <v>40320000</v>
          </cell>
          <cell r="AH253">
            <v>5040000</v>
          </cell>
          <cell r="AI253" t="str">
            <v>1. Atender los casos asignados en la herramienta de mesa de ayuda o por correo electrónico, los cuales deben ser documentados y solucionados dentro de los tiempos establecidos, registrando los cambios y toda actividad realizada sobre los aplicativos que componen la intranet, con el propósito de llevar trazabilidad de los servicios prestados. 2. Brindar apoyo a los usuarios funcionales de los aplicativos que componen la intranet, en la especificación de requerimientos de software. 3. Brindar soporte técnico remoto por medio de las herramientas y mecanismos que de común acuerdo con el Área de Sistemas se definan. 4. Capacitar a los usuarios finales indicados por el supervisor o según su perfil en el aplicativo que corresponda. 5. Revisar y reindexar los índices y/o apuntadores que forman parte de las tablas de las aplicaciones que componen la intranet, para mantenerlas en óptimas condiciones. 6. Realizar los ajustes necesarios a la aplicación de manera que se garantice la correcta operación del sistema. 7. Implementar y entregar en la entidad las actualizaciones de los aplicativos que componen la intranet, donde se incorporen los cambios normativos o procedimentales. 8. Diseñar e implementar pruebas de carga y estrés de los módulos componentes desarrollados. 9. Cumplir con el cronograma de trabajo que indique las actividades a realizar para el desarrollo de los módulos componentes derivado del análisis de requerimientos. 10. Actualizar el documento de diseño, el cual debe contener como mínimo a) La arquitectura de solución de software, diseño lógico y físico, descripción de cada uno de sus componentes. b) Diagramas de caso de uso, interfaz de usuario e interfaz con otros sistemas. 11. Desplegar la solución de software en los servidores de la entidad. 12. Presentar un informe de las iteraciones propias de la metodología de desarrollo que presenten la definición de los criterios de aceptación de las áreas para cada módulo desarrollado. 13. Presentar un informe mensual de gestión y un informe final a la terminación del contrato, en el cual se consoliden todas las actividades y resultados obtenidos por el contratista durante la ejecución del mismo. 14. Realizar las demás actividades que resulten necesarias y esenciales para el cumplimiento del objeto contractual.</v>
          </cell>
          <cell r="AJ253" t="str">
            <v>DIRECTA</v>
          </cell>
          <cell r="AK253" t="str">
            <v xml:space="preserve">NO REQUIERE </v>
          </cell>
          <cell r="AM253" t="str">
            <v>SECRETARIA GENERAL</v>
          </cell>
          <cell r="AN253" t="str">
            <v>LEIDY JULIETH CARRANZA SUAREZ</v>
          </cell>
          <cell r="AO253" t="str">
            <v xml:space="preserve">972 / </v>
          </cell>
          <cell r="AP253" t="str">
            <v xml:space="preserve">423011605560000007511 / </v>
          </cell>
          <cell r="AQ253" t="str">
            <v xml:space="preserve">Fortalecimiento de la capacidad administrativa y tecnológica para la gestión institucional de Capital / </v>
          </cell>
          <cell r="AR253" t="str">
            <v xml:space="preserve">975 / </v>
          </cell>
          <cell r="AS253">
            <v>972</v>
          </cell>
          <cell r="AT253" t="str">
            <v>423011605560000007511</v>
          </cell>
          <cell r="AU253" t="str">
            <v>Fortalecimiento de la capacidad administrativa y tecnológica para la gestión institucional de Capital</v>
          </cell>
          <cell r="AV253" t="str">
            <v xml:space="preserve"> </v>
          </cell>
          <cell r="AW253">
            <v>975</v>
          </cell>
          <cell r="AX253">
            <v>45429</v>
          </cell>
          <cell r="AY253">
            <v>40320000</v>
          </cell>
          <cell r="BC253" t="str">
            <v xml:space="preserve"> </v>
          </cell>
          <cell r="CX253">
            <v>45677</v>
          </cell>
          <cell r="CY253">
            <v>40320000</v>
          </cell>
        </row>
        <row r="254">
          <cell r="A254" t="str">
            <v>0252-2024</v>
          </cell>
          <cell r="B254" t="str">
            <v>17 17. Contrato de Prestación de Servicios</v>
          </cell>
          <cell r="C254" t="str">
            <v>CC</v>
          </cell>
          <cell r="D254">
            <v>1032486995</v>
          </cell>
          <cell r="F254">
            <v>6</v>
          </cell>
          <cell r="G254">
            <v>5</v>
          </cell>
          <cell r="H254" t="str">
            <v>PAULA ANDREA PAZ SÁNCHEZ</v>
          </cell>
          <cell r="I254" t="str">
            <v>CALLE 39 A SUR #52A - 75</v>
          </cell>
          <cell r="J254" t="str">
            <v>paanpazsa@gmail.com</v>
          </cell>
          <cell r="M254" t="str">
            <v>CO1.PCCNTR.6326935</v>
          </cell>
          <cell r="N254" t="str">
            <v>CPT-272-2024</v>
          </cell>
          <cell r="O254" t="str">
            <v>https://community.secop.gov.co/Public/Tendering/OpportunityDetail/Index?noticeUID=CO1.NTC.6124208&amp;isFromPublicArea=True&amp;isModal=False</v>
          </cell>
          <cell r="P254" t="str">
            <v>PROFESIONAL</v>
          </cell>
          <cell r="Q254" t="str">
            <v>UNIVERSITARIO</v>
          </cell>
          <cell r="R254" t="str">
            <v>FEMENINO</v>
          </cell>
          <cell r="T254" t="str">
            <v>CONTRATO DE PRESTACION DE SERVICIOS</v>
          </cell>
          <cell r="U254">
            <v>45432</v>
          </cell>
          <cell r="V254">
            <v>45432</v>
          </cell>
          <cell r="W254">
            <v>45645</v>
          </cell>
          <cell r="X254" t="str">
            <v>ALBA JANETTE GOMEZ ARIAS</v>
          </cell>
          <cell r="Y254" t="str">
            <v>PROFESIONAL ESPECIALIZADA DE PRODUCCIÓN GRADO 3</v>
          </cell>
          <cell r="Z254">
            <v>51904355</v>
          </cell>
          <cell r="AA254">
            <v>5</v>
          </cell>
          <cell r="AB254">
            <v>6</v>
          </cell>
          <cell r="AC254" t="str">
            <v>DO-386 Proveer, de manera autónoma e independiente, los servicios
profesionales para las actividades de producción de las piezas audiovisuales de programación, promoción,
participación y circulación de Canal Capital en todas sus plataformas. A</v>
          </cell>
          <cell r="AD254">
            <v>0</v>
          </cell>
          <cell r="AE254">
            <v>7</v>
          </cell>
          <cell r="AF254">
            <v>210</v>
          </cell>
          <cell r="AG254">
            <v>28000000</v>
          </cell>
          <cell r="AH254">
            <v>4000000</v>
          </cell>
          <cell r="AI254" t="str">
            <v>1. Realizar la producción para la
realización de las piezas de micro contenidos de acuerdo con la planeación semanal de grabación y de
circulación. 2. Realizar el desglose general de producción de las piezas audiovisuales. 3. Planear y
organizar el cumplimiento de llamados, planes de grabación y solicitudes logísticas diarias para la
grabación diaria de las piezas audiovisuales. 4. Diligenciar los formatos de solicitud de equipos y recursos
de producción requeridos para la realización de las piezas audiovisuales. 5. Apoyar en la consecución del
material requerido como imágenes, fotografías y/o gráficos para cada pieza audiovisual. 6. Realizar la
consecución de los registros de release de los presentadores, invitados, locaciones, música y archivos
utilizados en todas las fases de producción del proyecto. 7. Velar por el cumplimiento en tiempo y
entregas de acuerdo con los cronogramas establecidos. 8. Apoyar la entrega de las piezas audiovisuales
finalizadas a las áreas correspondientes para la circulación en las diferentes plataformas. 9. Reportar el
uso de material fotográfico, musical, gráfico y de video que requiere derechos de autor y los permisos
necesarios para su uso y explotación. 10. Apoyar en los procesos de archivo, catalogación, marcación y
subida de los entregables, para garantizar que se mantengan actualizados de acuerdo con el protocolo
definido, en caso de requerirse. 11. Asistir a las reuniones que sean necesarias para la prestación del
servicio. 12. Realizar las demás actividades que resulten necesarias y esenciales para el cumplimiento
del objeto contractual.</v>
          </cell>
          <cell r="AJ254" t="str">
            <v>DIRECTA</v>
          </cell>
          <cell r="AK254" t="str">
            <v xml:space="preserve">NO REQUIERE </v>
          </cell>
          <cell r="AL254" t="str">
            <v>NO</v>
          </cell>
          <cell r="AM254" t="str">
            <v>DIRECTOR OPERATIVO</v>
          </cell>
          <cell r="AN254" t="str">
            <v>LEIDY JULIETH CARRANZA SUAREZ</v>
          </cell>
          <cell r="AO254" t="str">
            <v xml:space="preserve">1027 / </v>
          </cell>
          <cell r="AP254" t="str">
            <v xml:space="preserve">42450209 / </v>
          </cell>
          <cell r="AQ254" t="str">
            <v xml:space="preserve">Servicios para la comunidad, sociales y personales / </v>
          </cell>
          <cell r="AR254" t="str">
            <v xml:space="preserve">956 / </v>
          </cell>
          <cell r="AS254">
            <v>1027</v>
          </cell>
          <cell r="AT254">
            <v>42450209</v>
          </cell>
          <cell r="AU254" t="str">
            <v>Servicios para la comunidad, sociales y personales</v>
          </cell>
          <cell r="AV254" t="str">
            <v xml:space="preserve"> </v>
          </cell>
          <cell r="AW254">
            <v>956</v>
          </cell>
          <cell r="AX254">
            <v>45428</v>
          </cell>
          <cell r="AY254">
            <v>28000000</v>
          </cell>
          <cell r="BC254" t="str">
            <v xml:space="preserve"> </v>
          </cell>
          <cell r="CX254">
            <v>45645</v>
          </cell>
          <cell r="CY254">
            <v>28000000</v>
          </cell>
        </row>
        <row r="255">
          <cell r="A255" t="str">
            <v>0253-2024</v>
          </cell>
          <cell r="B255" t="str">
            <v>17 17. Contrato de Prestación de Servicios</v>
          </cell>
          <cell r="C255" t="str">
            <v>CC</v>
          </cell>
          <cell r="D255">
            <v>80820437</v>
          </cell>
          <cell r="F255">
            <v>4</v>
          </cell>
          <cell r="G255">
            <v>7</v>
          </cell>
          <cell r="H255" t="str">
            <v>HENRY GUILLERMO BELTRÁN MARTÍNEZ</v>
          </cell>
          <cell r="I255" t="str">
            <v>CARRERA 57B 128B 40</v>
          </cell>
          <cell r="J255" t="str">
            <v>abogadohbeltran@gmail.com</v>
          </cell>
          <cell r="M255" t="str">
            <v>CO1.PCCNTR.6326763</v>
          </cell>
          <cell r="N255" t="str">
            <v>CPT-273-2024</v>
          </cell>
          <cell r="O255" t="str">
            <v>https://community.secop.gov.co/Public/Tendering/OpportunityDetail/Index?noticeUID=CO1.NTC.6124410&amp;isFromPublicArea=True&amp;isModal=False</v>
          </cell>
          <cell r="P255" t="str">
            <v>PROFESIONAL</v>
          </cell>
          <cell r="Q255" t="str">
            <v>ESPECIALIZACION UNIVERSITARIA</v>
          </cell>
          <cell r="R255" t="str">
            <v>MASCULINO</v>
          </cell>
          <cell r="T255" t="str">
            <v>CONTRATO DE PRESTACION DE SERVICIOS</v>
          </cell>
          <cell r="U255">
            <v>45427</v>
          </cell>
          <cell r="V255">
            <v>45428</v>
          </cell>
          <cell r="W255">
            <v>45626</v>
          </cell>
          <cell r="X255" t="str">
            <v>NESTOR FERNANDO AVELLA</v>
          </cell>
          <cell r="Y255" t="str">
            <v>OFICINA CONTROL INTERNO</v>
          </cell>
          <cell r="Z255">
            <v>74130571</v>
          </cell>
          <cell r="AA255">
            <v>0</v>
          </cell>
          <cell r="AB255">
            <v>0</v>
          </cell>
          <cell r="AC255" t="str">
            <v>CI-10 Proveer, de manera autónoma e independiente, los servicios jurídicos profesionales requeridos por la Oficina de Control Interno para adelantar las actividades propias de la Oficina.</v>
          </cell>
          <cell r="AD255">
            <v>15</v>
          </cell>
          <cell r="AE255">
            <v>6</v>
          </cell>
          <cell r="AF255">
            <v>195</v>
          </cell>
          <cell r="AG255">
            <v>48020000</v>
          </cell>
          <cell r="AH255">
            <v>7350000</v>
          </cell>
          <cell r="AI255" t="str">
            <v>1. Realizar y apoyar la planeación, ejecución e informe y posibilitar la comunicación de resultados de las diferentes auditorías y verificaciones especiales que le sean asignadas en cumplimiento del Plan Anual de Auditorías aprobado. 2. Apoyar a las diferentes dependencias en la formulación de los Planes de Mejoramiento derivados de las auditorías internas o externas y de los diferentes seguimientos. 3. Realizar la documentación, revisión, verificación y elaboración de informes como resultado de evaluar la información soporte para el Seguimiento al Plan de Mejoramiento, Informes Semestrales de Evaluación Independiente del Sistema de Control Interno y Plan Anticorrupción y Atención al Ciudadano (PAAC) y demás informes programados y asignados en el Plan Anual de Auditorías. 4. Realizar la planeación, revisión, verificación y elaboración del informe resultado de las acciones relacionadas con el seguimiento a las funciones del Comité de Conciliación y Daño antijurídico del Canal. 5. Apoyar al jefe de la Oficina de Control Interno en la revisión previa y presentación de observaciones en relación con los documentos objeto de análisis de los Comités de Contratación y Conciliación. 6. Realizar el seguimiento del cumplimiento del Plan Anual de auditorías aprobado y reportar los resultados del mismo. 7. Realizar la medición de los indicadores a cargo de la Oficina de Control Interno. 8. Apoyar en la consolidación y transferencia de la información de la cuenta a través del Sistema de Vigilancia y Control Fiscal (SIVICOF) de la Contraloría de Bogotá. 9. Realizar y apoyar el diseño de actividades orientadas a desarrollar el rol de "Enfoque hacia la prevención" acompañando y asesorando actividades que promuevan el mejoramiento y desarrollo del sistema de Control Interno de Canal Capital en cumplimiento de las actividades establecidas en el Plan Anual de Auditorías. 10. Realizar las demás actividades que resulten necesarias y esenciales para el cumplimiento del objeto contractual.</v>
          </cell>
          <cell r="AJ255" t="str">
            <v>DIRECTA</v>
          </cell>
          <cell r="AK255" t="str">
            <v xml:space="preserve">NO REQUIERE </v>
          </cell>
          <cell r="AL255" t="str">
            <v>SI</v>
          </cell>
          <cell r="AM255" t="str">
            <v>SECRETARIA GENERAL</v>
          </cell>
          <cell r="AN255" t="str">
            <v>EDWIN SÁNCHEZ PORRAS</v>
          </cell>
          <cell r="AO255" t="str">
            <v xml:space="preserve">987 / </v>
          </cell>
          <cell r="AP255" t="str">
            <v xml:space="preserve">423011605560000007511 / </v>
          </cell>
          <cell r="AQ255" t="str">
            <v xml:space="preserve">Fortalecimiento de la capacidad administrativa y tecnológica para la gestión institucional de Capital / </v>
          </cell>
          <cell r="AR255" t="str">
            <v xml:space="preserve">953 / </v>
          </cell>
          <cell r="AS255">
            <v>987</v>
          </cell>
          <cell r="AT255" t="str">
            <v>423011605560000007511</v>
          </cell>
          <cell r="AU255" t="str">
            <v>Fortalecimiento de la capacidad administrativa y tecnológica para la gestión institucional de Capital</v>
          </cell>
          <cell r="AV255" t="str">
            <v xml:space="preserve"> </v>
          </cell>
          <cell r="AW255">
            <v>953</v>
          </cell>
          <cell r="AX255">
            <v>45427</v>
          </cell>
          <cell r="AY255">
            <v>48020000</v>
          </cell>
          <cell r="BC255" t="str">
            <v xml:space="preserve"> </v>
          </cell>
          <cell r="CX255">
            <v>45626</v>
          </cell>
          <cell r="CY255">
            <v>48020000</v>
          </cell>
        </row>
        <row r="256">
          <cell r="A256" t="str">
            <v>0254-2024</v>
          </cell>
          <cell r="B256" t="str">
            <v>17 17. Contrato de Prestación de Servicios</v>
          </cell>
          <cell r="C256" t="str">
            <v>CC</v>
          </cell>
          <cell r="D256">
            <v>1033738130</v>
          </cell>
          <cell r="F256">
            <v>9</v>
          </cell>
          <cell r="G256">
            <v>2</v>
          </cell>
          <cell r="H256" t="str">
            <v>DIANA DEL PILAR ROMERO VARILA</v>
          </cell>
          <cell r="I256" t="str">
            <v>CALLE 67 B SUR 13 60 T 5 APTO 308</v>
          </cell>
          <cell r="J256" t="str">
            <v>ddpromero@gmail.com</v>
          </cell>
          <cell r="M256" t="str">
            <v>CO1.PCCNTR.6326945</v>
          </cell>
          <cell r="N256" t="str">
            <v>CPT-274-2024</v>
          </cell>
          <cell r="O256" t="str">
            <v>https://community.secop.gov.co/Public/Tendering/ContractNoticePhases/View?PPI=CO1.PPI.31782380&amp;isFromPublicArea=True&amp;isModal=False</v>
          </cell>
          <cell r="P256" t="str">
            <v>PROFESIONAL</v>
          </cell>
          <cell r="Q256" t="str">
            <v>UNIVERSITARIO</v>
          </cell>
          <cell r="R256" t="str">
            <v>FEMENINO</v>
          </cell>
          <cell r="T256" t="str">
            <v>CONTRATO DE PRESTACION DE SERVICIOS</v>
          </cell>
          <cell r="U256">
            <v>45427</v>
          </cell>
          <cell r="V256">
            <v>45428</v>
          </cell>
          <cell r="W256">
            <v>45626</v>
          </cell>
          <cell r="X256" t="str">
            <v>NESTOR FERNANDO AVELLA</v>
          </cell>
          <cell r="Y256" t="str">
            <v>OFICINA CONTROL INTERNO</v>
          </cell>
          <cell r="Z256">
            <v>74130571</v>
          </cell>
          <cell r="AA256">
            <v>0</v>
          </cell>
          <cell r="AB256">
            <v>0</v>
          </cell>
          <cell r="AC256" t="str">
            <v>CI-7 Proveer, de manera autónoma e independiente, los servicios profesionales en la Oficina de Control Interno, para apoyar la ejecución del Plan Anual de Auditoría en desarrollo de las evaluaciones, seguimientos y demás actividades asignadas.</v>
          </cell>
          <cell r="AD256">
            <v>15</v>
          </cell>
          <cell r="AE256">
            <v>6</v>
          </cell>
          <cell r="AF256">
            <v>195</v>
          </cell>
          <cell r="AG256">
            <v>37697328</v>
          </cell>
          <cell r="AH256">
            <v>5770000</v>
          </cell>
          <cell r="AI256" t="str">
            <v>1. Realizar y apoyar la planeación, ejecución y comunicación de los resultados de las diferentes auditorías y verificaciones especiales que le sean asignadas en cumplimiento del Plan Anual de Auditoría aprobado. 2. Apoyar a las diferentes dependencias en la formulación del Plan de Mejoramiento derivado de las auditorías internas, extremas y de los diferentes seguimientos efectuados por la Oficina de Control Interno. 3. Apoyar de manera articulada la revisión y análisis de la información soporte para el Seguimiento al Plan de Mejoramiento, Informe evaluación independiente del Sistema de Control Interno, Plan Anticorrupción, Atención al Ciudadano y demás informes programados y asignados en el Plan Anual de Auditorías de la vigencia. 4. Apoyar la verificación a la ejecución de los recursos del FUTIC en cumplimiento del Plan Anual de Auditoría y la normatividad vigente. 5. Apoyar a la Oficina de Control Interno en la proyección de las respuestas a los requerimientos formulados por organismos de control y ciudadanos, de acuerdo con las pautas y lineamientos del supervisor del contrato cuando se requiera. 6. Realizar el diseño e implementación de actividades orientadas a promover e implementar la cultura de autocontrol y acompañar y asesorar en el mejoramiento y desarrollo del sistema de Control Interno de Canal Capital. 7. Organizar y estructurar la evaluación a la Gestión de Riesgo Institucional de conformidad con lo establecido en el Plan Anual de Auditorías aprobado. 8. Liderar y ejecutar las Jornadas de Autocontrol de acuerdo a la programación definida en el plan anual de auditoría. 9. Efectuar el seguimiento, análisis y verificación del ciclo de ejecución, evaluación, control de los proyectos de inversión de las metas y comunicar los resultados junto con las recomendaciones correspondientes. 10. Participar en las reuniones, mesas de trabajo y capacitaciones que convoque la jefatura de la Oficina de Control Interno. 11. Realizar las demás actividades que resulten necesarias y esenciales para el cumplimiento del
objeto contractual.</v>
          </cell>
          <cell r="AJ256" t="str">
            <v>DIRECTA</v>
          </cell>
          <cell r="AK256" t="str">
            <v xml:space="preserve">NO REQUIERE </v>
          </cell>
          <cell r="AL256" t="str">
            <v>NO</v>
          </cell>
          <cell r="AM256" t="str">
            <v>SECRETARIA GENERAL</v>
          </cell>
          <cell r="AN256" t="str">
            <v>EDWIN SÁNCHEZ PORRAS</v>
          </cell>
          <cell r="AO256" t="str">
            <v xml:space="preserve">984 / </v>
          </cell>
          <cell r="AP256" t="str">
            <v xml:space="preserve">423011605560000007511 / </v>
          </cell>
          <cell r="AQ256" t="str">
            <v xml:space="preserve">Fortalecimiento de la capacidad administrativa y tecnológica para la gestión institucional de Capital / </v>
          </cell>
          <cell r="AR256" t="str">
            <v xml:space="preserve">954 / </v>
          </cell>
          <cell r="AS256">
            <v>984</v>
          </cell>
          <cell r="AT256" t="str">
            <v>423011605560000007511</v>
          </cell>
          <cell r="AU256" t="str">
            <v>Fortalecimiento de la capacidad administrativa y tecnológica para la gestión institucional de Capital</v>
          </cell>
          <cell r="AV256" t="str">
            <v xml:space="preserve"> </v>
          </cell>
          <cell r="AW256">
            <v>954</v>
          </cell>
          <cell r="AX256">
            <v>45427</v>
          </cell>
          <cell r="AY256">
            <v>37697328</v>
          </cell>
          <cell r="BC256" t="str">
            <v xml:space="preserve"> </v>
          </cell>
          <cell r="CX256">
            <v>45626</v>
          </cell>
          <cell r="CY256">
            <v>37697328</v>
          </cell>
        </row>
        <row r="257">
          <cell r="A257" t="str">
            <v>0255-2024</v>
          </cell>
          <cell r="B257" t="str">
            <v>17 17. Contrato de Prestación de Servicios</v>
          </cell>
          <cell r="C257" t="str">
            <v>CC</v>
          </cell>
          <cell r="D257">
            <v>52350815</v>
          </cell>
          <cell r="F257">
            <v>6</v>
          </cell>
          <cell r="G257">
            <v>5</v>
          </cell>
          <cell r="H257" t="str">
            <v>MONICA ALEJANDRA VIRGÜEZ ROMERO</v>
          </cell>
          <cell r="I257" t="str">
            <v>CR 72 22D 54</v>
          </cell>
          <cell r="J257" t="str">
            <v>monialejan@hotmail.com</v>
          </cell>
          <cell r="M257" t="str">
            <v>CO1.PCCNTR.6326945</v>
          </cell>
          <cell r="N257" t="str">
            <v>CPT-275-2024</v>
          </cell>
          <cell r="O257" t="str">
            <v>https://community.secop.gov.co/Public/Tendering/ContractNoticePhases/View?PPI=CO1.PPI.31782380&amp;isFromPublicArea=True&amp;isModal=False</v>
          </cell>
          <cell r="P257" t="str">
            <v>PROFESIONAL</v>
          </cell>
          <cell r="Q257" t="str">
            <v>UNIVERSITARIO</v>
          </cell>
          <cell r="R257" t="str">
            <v>FEMENINO</v>
          </cell>
          <cell r="T257" t="str">
            <v>CONTRATO DE PRESTACION DE SERVICIOS</v>
          </cell>
          <cell r="U257">
            <v>45428</v>
          </cell>
          <cell r="V257">
            <v>45429</v>
          </cell>
          <cell r="W257">
            <v>45627</v>
          </cell>
          <cell r="X257" t="str">
            <v>NESTOR FERNANDO AVELLA</v>
          </cell>
          <cell r="Y257" t="str">
            <v>OFICINA CONTROL INTERNO</v>
          </cell>
          <cell r="Z257">
            <v>74130571</v>
          </cell>
          <cell r="AA257">
            <v>0</v>
          </cell>
          <cell r="AB257">
            <v>0</v>
          </cell>
          <cell r="AC257" t="str">
            <v>CI-9 Proveer, de manera autónoma e independiente, los servicios profesionales en la Oficina de Control Interno ejecutando las actividades asignadas en el Plan Anual de Auditoría aprobado por el Comité Institucional de Coordinación de Control Interno para la vigencia.</v>
          </cell>
          <cell r="AD257">
            <v>15</v>
          </cell>
          <cell r="AE257">
            <v>6</v>
          </cell>
          <cell r="AF257">
            <v>195</v>
          </cell>
          <cell r="AG257">
            <v>47775000</v>
          </cell>
          <cell r="AH257">
            <v>7350000</v>
          </cell>
          <cell r="AI257" t="str">
            <v>1. Apoyar en la verificación de la planeación, ejecución y comunicación de los resultados de las diferentes auditorías y verificaciones especiales que le sean asignadas en cumplimiento del Plan Anual de Auditoría aprobado. 2. Apoyar a todas las dependencias en la formulación del Plan de Mejoramiento derivado de las auditorías y de los diferentes seguimientos efectuados por la Oficina de Control Interno o entes externos. 3. Apoyar y adelantar la documentación, revisión y verificación de la información soporte para el seguimiento al Plan de Mejoramiento, Plan Anticorrupción y Atención al Ciudadano y demás informes programados y asignados en el Plan Anual de Auditorías aprobado, de conformidad con los cronogramas elaborados para ello. 4. Cumplir con la planeación, documentación, revisión, verificación de la información soporte relacionada con el seguimiento del Sistema de Control Interno Contable de Canal Capital y a la presentación del respectivo informe. 5. Realizar seguimiento a las medidas de austeridad en el gasto adoptadas por el canal en cumplimiento de la normatividad vigente. 6. Hacer el acompañamiento a los responsables de la entidad, para la rendición de las cuentas a ser reportadas a la Contraloría de Bogotá. 7. Acompañar la estrategia diseñada por la Alta Dirección para atender a los entes de control en las diferentes auditorías y/o verificaciones que adelante en la entidad, de acuerdo con las pautas y lineamientos del supervisor del contrato. 8. Elaborar el diseño e implementación de actividades orientadas a promover e implementar la cultura de autocontrol, y acompañar y asesorar en el mejoramiento y desarrollo del sistema de Control Interno de Canal Capital. 9. Participar en las reuniones, mesas de trabajo y capacitaciones que convoque la jefatura de la Oficina de Control Interno. 10. Realizar las demás actividades que resulten necesarias y esenciales para el cumplimiento del objeto contractual.</v>
          </cell>
          <cell r="AJ257" t="str">
            <v>DIRECTA</v>
          </cell>
          <cell r="AK257" t="str">
            <v xml:space="preserve">NO REQUIERE </v>
          </cell>
          <cell r="AL257" t="str">
            <v>SI</v>
          </cell>
          <cell r="AM257" t="str">
            <v>SECRETARIA GENERAL</v>
          </cell>
          <cell r="AN257" t="str">
            <v>JAVIER ROLANDO DELGADO FLORES</v>
          </cell>
          <cell r="AO257" t="str">
            <v xml:space="preserve">986 / </v>
          </cell>
          <cell r="AP257" t="str">
            <v xml:space="preserve">423011605560000007511 / </v>
          </cell>
          <cell r="AQ257" t="str">
            <v xml:space="preserve">Fortalecimiento de la capacidad administrativa y tecnológica para la gestión institucional de Capital / </v>
          </cell>
          <cell r="AR257" t="str">
            <v xml:space="preserve">961 / </v>
          </cell>
          <cell r="AS257">
            <v>986</v>
          </cell>
          <cell r="AT257" t="str">
            <v>423011605560000007511</v>
          </cell>
          <cell r="AU257" t="str">
            <v>Fortalecimiento de la capacidad administrativa y tecnológica para la gestión institucional de Capital</v>
          </cell>
          <cell r="AV257" t="str">
            <v xml:space="preserve"> </v>
          </cell>
          <cell r="AW257">
            <v>961</v>
          </cell>
          <cell r="AX257">
            <v>45427</v>
          </cell>
          <cell r="AY257">
            <v>47775000</v>
          </cell>
          <cell r="BC257" t="str">
            <v xml:space="preserve"> </v>
          </cell>
          <cell r="CX257">
            <v>45627</v>
          </cell>
          <cell r="CY257">
            <v>47775000</v>
          </cell>
        </row>
        <row r="258">
          <cell r="A258" t="str">
            <v>0256-2024</v>
          </cell>
          <cell r="B258" t="str">
            <v>17 17. Contrato de Prestación de Servicios</v>
          </cell>
          <cell r="C258" t="str">
            <v>CC</v>
          </cell>
          <cell r="D258">
            <v>1031121036</v>
          </cell>
          <cell r="F258">
            <v>8</v>
          </cell>
          <cell r="G258">
            <v>3</v>
          </cell>
          <cell r="H258" t="str">
            <v>JHONATAN ANDRES BOLAÑOS BARROS</v>
          </cell>
          <cell r="I258" t="str">
            <v>CALLE 95 # 71-45, TORRE 5, APTO. 104</v>
          </cell>
          <cell r="J258" t="str">
            <v>jab_contador@hotmail.com</v>
          </cell>
          <cell r="M258" t="str">
            <v>CO1.PCCNTR.6330444</v>
          </cell>
          <cell r="N258" t="str">
            <v>CPT-276-2024</v>
          </cell>
          <cell r="O258" t="str">
            <v>https://community.secop.gov.co/Public/Tendering/OpportunityDetail/Index?noticeUID=CO1.NTC.6129156&amp;isFromPublicArea=True&amp;isModal=False</v>
          </cell>
          <cell r="P258" t="str">
            <v>PROFESIONAL</v>
          </cell>
          <cell r="Q258" t="str">
            <v>ESPECIALIZACION UNIVERSITARIA</v>
          </cell>
          <cell r="R258" t="str">
            <v>MASCULINO</v>
          </cell>
          <cell r="T258" t="str">
            <v>CONTRATO DE PRESTACION DE SERVICIOS</v>
          </cell>
          <cell r="U258">
            <v>45421</v>
          </cell>
          <cell r="V258">
            <v>45428</v>
          </cell>
          <cell r="W258">
            <v>45488</v>
          </cell>
          <cell r="X258" t="str">
            <v>MAURIS ANTONIO AVILA VELASQUEZ</v>
          </cell>
          <cell r="Y258" t="str">
            <v>PROFESIONAL ESPECIALIZADO GRADO 2 DE SISTEMAS</v>
          </cell>
          <cell r="Z258">
            <v>79976558</v>
          </cell>
          <cell r="AA258">
            <v>3</v>
          </cell>
          <cell r="AB258">
            <v>8</v>
          </cell>
          <cell r="AC258" t="str">
            <v>SF-24 Proveer, de manera autónoma e independiente, los servicios profesionales requeridos para apoyar los procesos contables y tesorales de la subdirección financiera, en materia de clasificación, consolidación y reporte de información a organismos fiscalizadores.</v>
          </cell>
          <cell r="AD258">
            <v>0</v>
          </cell>
          <cell r="AE258">
            <v>2</v>
          </cell>
          <cell r="AF258">
            <v>60</v>
          </cell>
          <cell r="AG258">
            <v>13478736</v>
          </cell>
          <cell r="AH258">
            <v>6739368</v>
          </cell>
          <cell r="AI258" t="str">
            <v>1. Apoyar en materia contable a la Subdirección Financiera de Canal Capital. 2. Apoyar al profesional de contabilidad en los cierres mensuales. 3. Clasificar, consolidar y reportar la información a organismos de fiscalización 4. Elaborar la liquidación, para la revisión de las cuentas por pagar en el aplicativo ORDPAGO, teniendo en cuenta la normatividad tributaria Nacional y Distrital vigente, para los descuentos por concepto de retenciones aplicables. 5. Realizar mensualmente el análisis y depuración de las diferentes cuentas de los estados financieros bajo el marco normativo NICSP, realizando los ajustes y reclasificaciones si hubiera lugar a ello. 6. Apoyar en el registro de información necesaria para la elaboración de las declaraciones tributarias. 7. Apoyar mensualmente la elaboración de los Estados Financieros bajo el marco normativo de las NICSP para su publicación, de acuerdo con la normatividad vigente. Estado de situación financiera, estado de resultado integral, estado de Cambios en el Patrimonio, estado de Flujos de Efectivo, Notas a los estados Financieros contables básicos y sus revelaciones, Informes específicos solicitados, reportes contables, entre otros. 8. Apoyar en la elaboración de los reportes de medios magnéticos Distritales y Nacionales. 8. Realizar el análisis y las conciliaciones mensuales de la información suministrada de manera electrónica o física por cada una de las dependencias de la entidad, contra reportes y documentos de trabajo que detallan y consolidan la información contable. 9. Registrar los hechos económicos en la herramienta ofimática dispuesta por la entidad, con base en los soportes documentales y notas previamente elaboradas. 10. Realizar las gestiones respecto de la conciliación de operaciones recíprocas con las Entidades del Distrito y Nacionales. 11. Realizar la conciliación mensual de la ejecución de los recursos transferidos por las entidades del orden Nacional y Distrital con lo ejecutado presupuestalmente, o según requerimiento. 12. Apoyar al Profesional de Contabilidad en los requerimientos de información recibidos de los entes de
control externos e internos en materia contable.
13. Apoyar en el archivo de la documentación generada en el área contable, cumpliendo con las
especificaciones establecidas en las Tablas de Retención Documental – TRD y las normas de archivo.
14. Apoyar en la elaboración de informes concernientes a reportes del área contable y financiera a los
entes internos y externos que lo requieran.
15. Revisar el cumplimiento de los requisitos previos a los pagos de las cuentas y/o facturas para pago,
de acuerdo a lo estipulado en los contratos.
16. Apoyar las actualizaciones de los procedimientos, instructivos, manuales y políticas a cargo de la
Subdirección Financiera.
17. Apoyar en los procesos y procedimientos de las áreas de contabilidad y tesorería
18. Realizar conciliaciones bancarias.
19. Realizar las demás actividades que resulten necesarias y esenciales para el cumplimiento del objeto
contractual.</v>
          </cell>
          <cell r="AJ258" t="str">
            <v>DIRECTA</v>
          </cell>
          <cell r="AK258" t="str">
            <v xml:space="preserve">NO REQUIERE </v>
          </cell>
          <cell r="AL258" t="str">
            <v>NO</v>
          </cell>
          <cell r="AM258" t="str">
            <v>SECRETARIA GENERAL</v>
          </cell>
          <cell r="AN258" t="str">
            <v>CAMILO ANDRES PORRAS GALINDO</v>
          </cell>
          <cell r="AO258" t="str">
            <v xml:space="preserve">998 / </v>
          </cell>
          <cell r="AP258" t="str">
            <v xml:space="preserve">42120202008 / </v>
          </cell>
          <cell r="AQ258" t="str">
            <v xml:space="preserve">Servicios prestados a las empresas y servicios de producción / </v>
          </cell>
          <cell r="AR258" t="str">
            <v xml:space="preserve">962 / </v>
          </cell>
          <cell r="AS258">
            <v>998</v>
          </cell>
          <cell r="AT258">
            <v>42120202008</v>
          </cell>
          <cell r="AU258" t="str">
            <v>Servicios prestados a las empresas y servicios de producción</v>
          </cell>
          <cell r="AV258" t="str">
            <v xml:space="preserve"> </v>
          </cell>
          <cell r="AW258">
            <v>962</v>
          </cell>
          <cell r="AX258">
            <v>45428</v>
          </cell>
          <cell r="AY258">
            <v>13478736</v>
          </cell>
          <cell r="BC258" t="str">
            <v xml:space="preserve"> </v>
          </cell>
          <cell r="CX258">
            <v>45488</v>
          </cell>
          <cell r="CY258">
            <v>13478736</v>
          </cell>
        </row>
        <row r="259">
          <cell r="A259" t="str">
            <v>0257-2024</v>
          </cell>
          <cell r="B259" t="str">
            <v>17 17. Contrato de Prestación de Servicios</v>
          </cell>
          <cell r="C259" t="str">
            <v>NIT</v>
          </cell>
          <cell r="D259">
            <v>900888959</v>
          </cell>
          <cell r="F259">
            <v>3</v>
          </cell>
          <cell r="G259">
            <v>8</v>
          </cell>
          <cell r="H259" t="str">
            <v>INNOVA CAPACITACION Y CONSULTORIA</v>
          </cell>
          <cell r="I259" t="str">
            <v>CRA 28 #43-29 APTO 706</v>
          </cell>
          <cell r="J259" t="str">
            <v>innovacapacitacion@outlook.com</v>
          </cell>
          <cell r="M259" t="str">
            <v>CO1.PCCNTR.6329684</v>
          </cell>
          <cell r="N259" t="str">
            <v>CPT-277-2024</v>
          </cell>
          <cell r="O259" t="str">
            <v>https://community.secop.gov.co/Public/Tendering/OpportunityDetail/Index?noticeUID=CO1.NTC.6128710&amp;isFromPublicArea=True&amp;isModal=False</v>
          </cell>
          <cell r="P259" t="str">
            <v>N/A</v>
          </cell>
          <cell r="Q259" t="str">
            <v>N/A</v>
          </cell>
          <cell r="R259" t="str">
            <v>PERSONA JURIDICA</v>
          </cell>
          <cell r="T259" t="str">
            <v>CONTRATO DE PRESTACION DE SERVICIOS</v>
          </cell>
          <cell r="U259">
            <v>45426</v>
          </cell>
          <cell r="V259">
            <v>45429</v>
          </cell>
          <cell r="W259">
            <v>45641</v>
          </cell>
          <cell r="X259" t="str">
            <v>SANDRA PAOLA MONTILLA MORALES</v>
          </cell>
          <cell r="Y259" t="str">
            <v xml:space="preserve">PROFESIONAL ESPECIALIZADO DE RECURSOS HUMANOS GRADO 2 </v>
          </cell>
          <cell r="Z259">
            <v>52259970</v>
          </cell>
          <cell r="AA259">
            <v>1</v>
          </cell>
          <cell r="AB259">
            <v>10</v>
          </cell>
          <cell r="AC259" t="str">
            <v>SA-73 Proveer los servicios requeridos para dar cumplimiento al Plan de Capacitaciones 2024 de Canal Capital.</v>
          </cell>
          <cell r="AD259">
            <v>29</v>
          </cell>
          <cell r="AE259">
            <v>6</v>
          </cell>
          <cell r="AF259">
            <v>209</v>
          </cell>
          <cell r="AG259">
            <v>18421200</v>
          </cell>
          <cell r="AH259" t="str">
            <v>N/A</v>
          </cell>
          <cell r="AI259" t="str">
            <v>1. Realizar las capacitaciones virtuales de conformidad con el requerimiento de la entidad, por la
propuesta presentada y el anexo técnico del contrato.
2. Garantizar para cada evento su correcto desarrollo, organización de la agenda con anticipación y
excelente atención en el servicio 4. Disponer del personal idóneo y suficiente para la coordinación total de las actividades a
desarrollar.
5. Ajustar la logística de cada capacitación de acuerdo al cronograma planteado y acordado con el
supervisor del contrato, lo cual implica garantizar que la logística esté lista con antelación.
6. Llevar el control del número de participantes y el cumplimiento de las actividades programadas
presentando los informes respectivos.
7. Mantener los valores y condiciones ofertadas en la cotización durante toda la vigencia del
contrato. .
8. Disponer al final de cada capacitación de un tiempo en el que se dé a los asistentes, la posibilidad
de formular preguntas e inquietudes que serán resueltas por el expositor.
9. Realizar al final de la capacitación una evaluación para medir la satisfacción y el impacto a los
asistentes y socializarlas con el canal.
10. Presentar un informe de cada capacitación con evidencias fotográficas y de audio de la actividad
realizada.
11. Garantizar que el equipo capacitador cuente con la formación, conocimientos y experiencia en el
tema, de conformidad con lo requerido en el anexo técnico.
12. Certificar la asistencia y participación al plan institucional de capacitación periodo 2024.
13. Realizar las demás actividades que resulten necesarias y esenciales para el cumplimiento del
objeto contractual..
3. Cumplir con el cronograma planteado ejecutando las capacitaciones en las fechas y horarios
previamente acordados por el supervisor del contrato.</v>
          </cell>
          <cell r="AJ259" t="str">
            <v>DIRECTA</v>
          </cell>
          <cell r="AK259" t="str">
            <v xml:space="preserve">NO REQUIERE </v>
          </cell>
          <cell r="AL259" t="str">
            <v>NO</v>
          </cell>
          <cell r="AM259" t="str">
            <v>SECRETARIA GENERAL</v>
          </cell>
          <cell r="AN259" t="str">
            <v>NATHALY ACOSTA DIAZ</v>
          </cell>
          <cell r="AO259" t="str">
            <v xml:space="preserve">740 / </v>
          </cell>
          <cell r="AP259" t="str">
            <v xml:space="preserve">42120202009 / </v>
          </cell>
          <cell r="AQ259" t="str">
            <v xml:space="preserve">Servicios para la comunidad, sociales y personales / </v>
          </cell>
          <cell r="AR259" t="str">
            <v xml:space="preserve">982 / </v>
          </cell>
          <cell r="AS259">
            <v>740</v>
          </cell>
          <cell r="AT259" t="str">
            <v>42120202009</v>
          </cell>
          <cell r="AU259" t="str">
            <v>Servicios para la comunidad, sociales y personales</v>
          </cell>
          <cell r="AV259" t="str">
            <v xml:space="preserve"> </v>
          </cell>
          <cell r="AW259">
            <v>982</v>
          </cell>
          <cell r="AX259">
            <v>45429</v>
          </cell>
          <cell r="AY259">
            <v>18421200</v>
          </cell>
          <cell r="BC259" t="str">
            <v xml:space="preserve"> </v>
          </cell>
          <cell r="CX259">
            <v>45641</v>
          </cell>
          <cell r="CY259">
            <v>18421200</v>
          </cell>
        </row>
        <row r="260">
          <cell r="A260" t="str">
            <v>0258-2024</v>
          </cell>
          <cell r="B260" t="str">
            <v>17 17. Contrato de Prestación de Servicios</v>
          </cell>
          <cell r="C260" t="str">
            <v>CC</v>
          </cell>
          <cell r="D260">
            <v>80031209</v>
          </cell>
          <cell r="F260">
            <v>6</v>
          </cell>
          <cell r="G260">
            <v>5</v>
          </cell>
          <cell r="H260" t="str">
            <v>NICOLAS ALBERTO CHONA GUERRERO</v>
          </cell>
          <cell r="I260" t="str">
            <v>CR 63 NO 68 – 40 TO 2 AP 1502</v>
          </cell>
          <cell r="J260" t="str">
            <v>chonaguerrero@gmail.com</v>
          </cell>
          <cell r="M260" t="str">
            <v>CO1.PCCNTR.6330435</v>
          </cell>
          <cell r="N260" t="str">
            <v>CPT-278-2024</v>
          </cell>
          <cell r="O260" t="str">
            <v>https://community.secop.gov.co/Public/Tendering/OpportunityDetail/Index?noticeUID=CO1.NTC.6128954&amp;isFromPublicArea=True&amp;isModal=False</v>
          </cell>
          <cell r="P260" t="str">
            <v>PROFESIONAL</v>
          </cell>
          <cell r="Q260" t="str">
            <v>UNIVERSITARIO</v>
          </cell>
          <cell r="R260" t="str">
            <v>MASCULINO</v>
          </cell>
          <cell r="T260" t="str">
            <v>CONTRATO DE PRESTACION DE SERVICIOS</v>
          </cell>
          <cell r="U260">
            <v>45427</v>
          </cell>
          <cell r="V260">
            <v>45429</v>
          </cell>
          <cell r="W260">
            <v>45642</v>
          </cell>
          <cell r="X260" t="str">
            <v>ANGELICA MARIA GARZON MUÑOZ</v>
          </cell>
          <cell r="Y260" t="str">
            <v>PROFESIONAL ESPECIALIZADO DE PRODUCCIÓN GRADO 2</v>
          </cell>
          <cell r="Z260">
            <v>52827674</v>
          </cell>
          <cell r="AA260">
            <v>3</v>
          </cell>
          <cell r="AB260">
            <v>8</v>
          </cell>
          <cell r="AC260" t="str">
            <v>DO-388 Proveer de manera autónoma e independiente, los servicios requeridos
para la dirección, estructuración, diseño y orientación conceptual, audiovisual y estética para la
realización de las piezas audiovisuales de programación, promoción, participación y circulación de Canal
Capital en todas sus plataformas, incluyendo, los equipos de video, sonido directo e iluminación idóneos
para el efecto.</v>
          </cell>
          <cell r="AD260">
            <v>0</v>
          </cell>
          <cell r="AE260">
            <v>7</v>
          </cell>
          <cell r="AF260">
            <v>210</v>
          </cell>
          <cell r="AG260">
            <v>56000000</v>
          </cell>
          <cell r="AH260">
            <v>8000000</v>
          </cell>
          <cell r="AI260" t="str">
            <v>1. Realizar la estructuración, diseño y orientación conceptual, audiovisual y estética para la realización de las piezas de microcontenidos en sus distintos formatos de acuerdo a la planeación semanal de grabación y parrilla.
2. Conceptualizar, guionizar y realizar las demás piezas audiovisuales acordadas con los productores de contenido de Canal Capital para todas sus plataformas.
3. Apoyar y plantear con el equipo creativo los parámetros conceptuales y criterios estéticos para la realización de cada pieza audiovisual de promoción, contenido, participación y estrategias convergentes.
4. Realizar las correcciones o cambios solicitados por el equipo editorial, creativo y de producción de contenidos.
5. Realizar la edición y finalización de audio y color de las piezas producidas de llegarse a requerir, estructurándolo coherente y creativamente, cumpliendo con los requerimientos creativos, técnicos, estéticos y visuales acordados con el equipo creativo.
6. Revisar y propender por la calidad técnica requerida de las piezas producidas de acuerdo con los parámetros técnicos del canal para la emisión y/o publicación.
7. Organizar y clasificar todas las piezas terminadas y aprobadas según los protocolos de producción, para la clara, eficiente búsqueda y consulta actual y posterior.
8. Consolidar y entregar las piezas producidas, aprobadas y finalizadas, junto con los respectivos archivos editables, al cierre de cada mes.
9. Hacer seguimiento para el cumplimiento de las entregas de acuerdo con los cronogramas establecidos por la coordinación de producción y/o Dirección Operativa de Canal Capital 
10. Organizar y clasificar todas las piezas terminadas y aprobadas según los protocolos de producción en coordinación con postproducción para la clara y eficiente búsqueda y consulta actual y posterior.
11. Poner a disposición para la realización de los contenidos los equipos audiovisuales relacionados en el alcance del presente contrato.
12. Asistir a las reuniones necesarias para la correcta ejecución del contrato, en aplicación del principio de coordinación.
13. Realizar las demás actividades que resulten necesarias y esenciales para el cumplimiento del objeto contractual.</v>
          </cell>
          <cell r="AJ260" t="str">
            <v>DIRECTA</v>
          </cell>
          <cell r="AK260" t="str">
            <v xml:space="preserve">NO REQUIERE </v>
          </cell>
          <cell r="AL260" t="str">
            <v>SI</v>
          </cell>
          <cell r="AM260" t="str">
            <v>DIRECTOR OPERATIVO</v>
          </cell>
          <cell r="AN260" t="str">
            <v>CAMILO ANDRES PORRAS GALINDO</v>
          </cell>
          <cell r="AO260" t="str">
            <v xml:space="preserve">1025 / </v>
          </cell>
          <cell r="AP260" t="str">
            <v xml:space="preserve">42450209 / </v>
          </cell>
          <cell r="AQ260" t="str">
            <v xml:space="preserve">Servicios para la comunidad, sociales y personales / </v>
          </cell>
          <cell r="AR260" t="str">
            <v xml:space="preserve">957 / </v>
          </cell>
          <cell r="AS260">
            <v>1025</v>
          </cell>
          <cell r="AT260">
            <v>42450209</v>
          </cell>
          <cell r="AU260" t="str">
            <v>Servicios para la comunidad, sociales y personales</v>
          </cell>
          <cell r="AV260" t="str">
            <v xml:space="preserve"> </v>
          </cell>
          <cell r="AW260">
            <v>957</v>
          </cell>
          <cell r="AX260">
            <v>45428</v>
          </cell>
          <cell r="AY260">
            <v>56000000</v>
          </cell>
          <cell r="BC260" t="str">
            <v xml:space="preserve"> </v>
          </cell>
          <cell r="CX260">
            <v>45642</v>
          </cell>
          <cell r="CY260">
            <v>56000000</v>
          </cell>
        </row>
        <row r="261">
          <cell r="A261" t="str">
            <v>0259-2024</v>
          </cell>
          <cell r="B261" t="str">
            <v>17 17. Contrato de Prestación de Servicios</v>
          </cell>
          <cell r="C261" t="str">
            <v>CC</v>
          </cell>
          <cell r="D261">
            <v>1019065222</v>
          </cell>
          <cell r="F261">
            <v>8</v>
          </cell>
          <cell r="G261">
            <v>3</v>
          </cell>
          <cell r="H261" t="str">
            <v>DEYSI ASTRID MEDINA CARVAJAL</v>
          </cell>
          <cell r="I261" t="str">
            <v>CR 66 A 67 D 23 ED 401</v>
          </cell>
          <cell r="J261" t="str">
            <v>deysi.medina@canalcapital.gov.co</v>
          </cell>
          <cell r="M261" t="str">
            <v>CO1.PCCNTR.6332577</v>
          </cell>
          <cell r="N261" t="str">
            <v>CPT-279-2024.</v>
          </cell>
          <cell r="O261" t="str">
            <v>https://community.secop.gov.co/Public/Tendering/OpportunityDetail/Index?noticeUID=CO1.NTC.6132443&amp;isFromPublicArea=True&amp;isModal=False</v>
          </cell>
          <cell r="P261" t="str">
            <v>PROFESIONAL</v>
          </cell>
          <cell r="Q261" t="str">
            <v>UNIVERSITARIO</v>
          </cell>
          <cell r="R261" t="str">
            <v>FEMENINO</v>
          </cell>
          <cell r="T261" t="str">
            <v>CONTRATO DE PRESTACION DE SERVICIOS</v>
          </cell>
          <cell r="U261">
            <v>45428</v>
          </cell>
          <cell r="V261">
            <v>45421</v>
          </cell>
          <cell r="W261">
            <v>45604</v>
          </cell>
          <cell r="X261" t="str">
            <v>ALBA JANETTE GOMEZ ARIAS</v>
          </cell>
          <cell r="Y261" t="str">
            <v>PROFESIONAL ESPECIALIZADA DE PRODUCCIÓN GRADO 3</v>
          </cell>
          <cell r="Z261">
            <v>51904355</v>
          </cell>
          <cell r="AA261">
            <v>5</v>
          </cell>
          <cell r="AB261">
            <v>6</v>
          </cell>
          <cell r="AC261" t="str">
            <v>DO-382 DO-376 Proveer, de manera autónoma e independiente, los servicios
requeridos para realizar la producción general de la estrategia promocional, de participación,
programación y circulación digital para CAPITAL y EUREKA en todas sus plataformas, incluyendo los
proyectos del Plan de inversión financiados a través de la resolución 076 de 2024 del Fondo Único de
Tecnologías de la Información y las comunicaciones (FUTIC).</v>
          </cell>
          <cell r="AD261">
            <v>0</v>
          </cell>
          <cell r="AE261">
            <v>6</v>
          </cell>
          <cell r="AF261">
            <v>180</v>
          </cell>
          <cell r="AG261">
            <v>34261920</v>
          </cell>
          <cell r="AH261">
            <v>5710320</v>
          </cell>
          <cell r="AI261" t="str">
            <v>1.	Diseñar, articular y gestionar metodologías, flujos de trabajo, cronogramas, y presupuestos de los equipos de promociones, digital, programación, participación, estrategias convergentes online y en territorio de acuerdo con las solicitudes y necesidades requeridas para cada una de las áreas. 2. Convocar y moderar las reuniones de tráfico para proponer tareas, responsables y fechas de entrega a los distintos miembros del equipo de promociones, digital, programación y participación. 3. Organizar, articular y delegar las actividades del equipo de trabajo y los flujos respectivos para garantizar el cumplimiento de los objetivos de cada área, en cumplimiento del principio de coordinación. 4. Participar en las reuniones de programación y contenido en conjunto con el equipo creativo para evaluar y aportar sobre las necesidades y solicitudes de promoción del proyecto, sus franjas y contenidos, en aplicación del principio de coordinación. 5. Entregar el cronograma mensual de trabajo de los equipos de promociones, digital, programación y participación. 6. Manejar, distribuir y ejecutar los recursos asignados para el proyecto de acuerdo con las necesidades logísticas, administrativas y de producción. 7. Entregar el reporte mensual de ejecución de presupuesto asignado para los gastos de logística y las respectivas legalizaciones. 8. Garantizar que los proyectos, piezas, campañas y estrategias cumplan con los derechos de autor y conexos, condiciones y recursos disponibles. 9. Elaborar y entregar reportes mensuales sobre los tipos, número de piezas, y campañas producidas mensualmente por cada una de las áreas a cargo. 10. Entregar la carpeta actualizada con los entregables de las piezas audiovisuales producidas, tales como autorización de imagen, autorización de locación, cue sheet, entre otros en los formatos definidos por Capital. 11. Asistir en el marco del principio de coordinación a las reuniones necesarias para la correcta ejecución del contrato. 12. Realizar los informes necesarios relacionados con la prestación de servicios. 13. Realizar las demás actividades que resulten necesarias y esenciales para el cumplimiento del objeto contractual.</v>
          </cell>
          <cell r="AJ261" t="str">
            <v>DIRECTA</v>
          </cell>
          <cell r="AK261" t="str">
            <v xml:space="preserve">NO REQUIERE </v>
          </cell>
          <cell r="AL261" t="str">
            <v>NO</v>
          </cell>
          <cell r="AM261" t="str">
            <v>DIRECTOR OPERATIVO</v>
          </cell>
          <cell r="AN261" t="str">
            <v>EDWIN ROLANDO SANCHEZ PORRAS</v>
          </cell>
          <cell r="AO261" t="str">
            <v>1014 / 1018</v>
          </cell>
          <cell r="AP261" t="str">
            <v>423011605560000007505 / 42450209</v>
          </cell>
          <cell r="AQ261" t="str">
            <v>7505 - Fortalecimiento de la creación y cocreación de contenidos multiplataforma en ciudadanía, cultura y educación / Servicios para la comunidad, sociales y personales</v>
          </cell>
          <cell r="AR261" t="str">
            <v>970 / 969</v>
          </cell>
          <cell r="AS261">
            <v>1014</v>
          </cell>
          <cell r="AT261" t="str">
            <v>423011605560000007505</v>
          </cell>
          <cell r="AU261" t="str">
            <v>7505 - Fortalecimiento de la creación y cocreación de contenidos multiplataforma en ciudadanía, cultura y educación</v>
          </cell>
          <cell r="AV261" t="str">
            <v>7505 FUTIC</v>
          </cell>
          <cell r="AW261">
            <v>970</v>
          </cell>
          <cell r="AX261">
            <v>45429</v>
          </cell>
          <cell r="AY261">
            <v>30835728</v>
          </cell>
          <cell r="AZ261">
            <v>1018</v>
          </cell>
          <cell r="BA261">
            <v>42450209</v>
          </cell>
          <cell r="BB261" t="str">
            <v>Servicios para la comunidad, sociales y personales</v>
          </cell>
          <cell r="BC261" t="str">
            <v xml:space="preserve"> </v>
          </cell>
          <cell r="BD261">
            <v>969</v>
          </cell>
          <cell r="BE261">
            <v>45429</v>
          </cell>
          <cell r="BF261">
            <v>3426192</v>
          </cell>
          <cell r="CI261" t="str">
            <v>ADICION 1 Y PRORROGA 1</v>
          </cell>
          <cell r="CJ261">
            <v>45611</v>
          </cell>
          <cell r="CK261">
            <v>28</v>
          </cell>
          <cell r="CL261">
            <v>0</v>
          </cell>
          <cell r="CM261">
            <v>5329632</v>
          </cell>
          <cell r="CX261">
            <v>45641</v>
          </cell>
          <cell r="CY261">
            <v>39591552</v>
          </cell>
        </row>
        <row r="262">
          <cell r="A262" t="str">
            <v>0260-2024</v>
          </cell>
          <cell r="B262" t="str">
            <v>17 17. Contrato de Prestación de Servicios</v>
          </cell>
          <cell r="C262" t="str">
            <v>CC</v>
          </cell>
          <cell r="D262">
            <v>1026269012</v>
          </cell>
          <cell r="F262">
            <v>1</v>
          </cell>
          <cell r="G262">
            <v>1</v>
          </cell>
          <cell r="H262" t="str">
            <v>MARIA FERNANDA MORENO BELTRAN</v>
          </cell>
          <cell r="I262" t="str">
            <v>CL 37 24 60 AP 301</v>
          </cell>
          <cell r="J262" t="str">
            <v>fernandamorenobeltran@gmail.com</v>
          </cell>
          <cell r="M262" t="str">
            <v>CO1.PCCNTR.6332749</v>
          </cell>
          <cell r="N262" t="str">
            <v>CPT-280-2024</v>
          </cell>
          <cell r="O262" t="str">
            <v>https://community.secop.gov.co/Public/Tendering/OpportunityDetail/Index?noticeUID=CO1.NTC.6132366&amp;isFromPublicArea=True&amp;isModal=False</v>
          </cell>
          <cell r="P262" t="str">
            <v>PROFESIONAL</v>
          </cell>
          <cell r="Q262" t="str">
            <v>UNIVERSITARIO</v>
          </cell>
          <cell r="R262" t="str">
            <v>FEMENINO</v>
          </cell>
          <cell r="T262" t="str">
            <v>CONTRATO DE PRESTACION DE SERVICIOS</v>
          </cell>
          <cell r="U262">
            <v>45428</v>
          </cell>
          <cell r="V262">
            <v>45430</v>
          </cell>
          <cell r="W262">
            <v>45643</v>
          </cell>
          <cell r="X262" t="str">
            <v>ANGELICA MARIA GARZON MUÑOZ</v>
          </cell>
          <cell r="Y262" t="str">
            <v>PROFESIONAL ESPECIALIZADO DE PRODUCCIÓN GRADO 2</v>
          </cell>
          <cell r="Z262">
            <v>52827674</v>
          </cell>
          <cell r="AA262">
            <v>3</v>
          </cell>
          <cell r="AB262">
            <v>8</v>
          </cell>
          <cell r="AC262" t="str">
            <v>DO-370 DO-371 Proveer, de manera autónoma e independiente, los servicios requeridos para realizar las actividades de edición conceptual, posproducción de videos, diseño gráfico y colorización de piezas promocionales y microcontenidos producidos para CAPITAL, la franja infantil en CAPITAL y eureka en todas sus plataformas, incluyendo los proyectos del Plan de inversión financiados a través de la resolución 076 de 2024 del Fondo Único de Tecnologías de la Información y las comunicaciones (FUTIC).</v>
          </cell>
          <cell r="AD262">
            <v>0</v>
          </cell>
          <cell r="AE262">
            <v>7</v>
          </cell>
          <cell r="AF262">
            <v>210</v>
          </cell>
          <cell r="AG262">
            <v>36774458</v>
          </cell>
          <cell r="AH262">
            <v>5253494</v>
          </cell>
          <cell r="AI262" t="str">
            <v>1. Realizar la edición y la finalización de las piezas, microcontenidos, material promocional de CAPITAL, la franja infantil en CAPITAL y eureka en todas sus plataformas a partir de la selección del material pregrabado entregado y/o del contenido audiovisual, estructurando coherente y creativamente, cumpliendo con los requerimientos creativos, técnicos, estéticos y visuales acordados con el equipo creativo. 2. Realizar la producción de piezas gráficas e ilustraciones que cumplan con los requerimientos creativos, técnicos, estéticos y visuales. 3. Cumplir con los parámetros relativos al tratamiento audiovisual según indicaciones del equipo creativo y de contenidos montaje, ritmo, tono, estilo, narrativa, colorimetría, etc. 4. Cumplir con el cronograma y requerimientos técnicos planteados para la postproducción de cada pieza. 5. Velar por la calidad conceptual, creativa y técnica de las piezas post producidas. 6. Atender y ejecutar las correcciones que se soliciten dentro de los tiempos de producción acordados. 7. Cumplir con los parámetros técnicos de video y audio en edición, de acuerdo con lineamientos técnicos del Canal, así como entregar las piezas en los códecs necesarios para la emisión en tv y plataformas digitales. 8. Organizar y clasificar todas las piezas terminadas y aprobadas según los protocolos de producción, para la clara, eficiente búsqueda y consulta actual y posterior. 9. Consolidar y entregar las piezas producidas, aprobadas y finalizadas, junto con los respectivos archivos editables, al cierre de cada mes. 10. Entregar el reporte mensual con el listado de las piezas producidas y finalizadas y la ubicación donde quedan alojadas. 11. Asistir dentro del principio de coordinación a las reuniones necesarias para la correcta ejecución del contrato. 12. Realizar las demás actividades que resulten necesarias y esenciales para el cumplimiento del objeto contractual.</v>
          </cell>
          <cell r="AJ262" t="str">
            <v>DIRECTA</v>
          </cell>
          <cell r="AK262" t="str">
            <v xml:space="preserve">NO REQUIERE </v>
          </cell>
          <cell r="AL262" t="str">
            <v>NO</v>
          </cell>
          <cell r="AM262" t="str">
            <v>DIRECTOR OPERATIVO</v>
          </cell>
          <cell r="AN262" t="str">
            <v>EDWIN ROLANDO SANCHEZ PORRAS</v>
          </cell>
          <cell r="AO262" t="str">
            <v>1005 / 1006</v>
          </cell>
          <cell r="AP262" t="str">
            <v>42450209 / 423011605560000007505</v>
          </cell>
          <cell r="AQ262" t="str">
            <v>Servicios para la comunidad, sociales y personales / 7505 - Fortalecimiento de la creación y cocreación de contenidos multiplataforma en ciudadanía, cultura y educación</v>
          </cell>
          <cell r="AR262" t="str">
            <v>963 / 964</v>
          </cell>
          <cell r="AS262">
            <v>1005</v>
          </cell>
          <cell r="AT262">
            <v>42450209</v>
          </cell>
          <cell r="AU262" t="str">
            <v>Servicios para la comunidad, sociales y personales</v>
          </cell>
          <cell r="AV262" t="str">
            <v xml:space="preserve"> </v>
          </cell>
          <cell r="AW262">
            <v>963</v>
          </cell>
          <cell r="AX262">
            <v>45429</v>
          </cell>
          <cell r="AY262">
            <v>18387228</v>
          </cell>
          <cell r="AZ262">
            <v>1006</v>
          </cell>
          <cell r="BA262" t="str">
            <v>423011605560000007505</v>
          </cell>
          <cell r="BB262" t="str">
            <v>7505 - Fortalecimiento de la creación y cocreación de contenidos multiplataforma en ciudadanía, cultura y educación</v>
          </cell>
          <cell r="BC262" t="str">
            <v>7505 FUTIC</v>
          </cell>
          <cell r="BD262">
            <v>964</v>
          </cell>
          <cell r="BE262">
            <v>44333</v>
          </cell>
          <cell r="BF262">
            <v>18387229</v>
          </cell>
          <cell r="CX262">
            <v>45643</v>
          </cell>
          <cell r="CY262">
            <v>36774458</v>
          </cell>
        </row>
        <row r="263">
          <cell r="A263" t="str">
            <v>0261-2024</v>
          </cell>
          <cell r="B263" t="str">
            <v>17 17. Contrato de Prestación de Servicios</v>
          </cell>
          <cell r="C263" t="str">
            <v>CC</v>
          </cell>
          <cell r="D263">
            <v>1088346039</v>
          </cell>
          <cell r="F263">
            <v>3</v>
          </cell>
          <cell r="G263">
            <v>8</v>
          </cell>
          <cell r="H263" t="str">
            <v>DANIEL ORTIZ LONDOÑO</v>
          </cell>
          <cell r="I263" t="str">
            <v>KR 7 43 47 AP 205</v>
          </cell>
          <cell r="J263" t="str">
            <v>danielperiodista05@gmail.com</v>
          </cell>
          <cell r="M263" t="str">
            <v>CO1.PCCNTR.6332969</v>
          </cell>
          <cell r="N263" t="str">
            <v>CPT-281-2024</v>
          </cell>
          <cell r="O263" t="str">
            <v>https://community.secop.gov.co/Public/Tendering/OpportunityDetail/Index?noticeUID=CO1.NTC.6132098&amp;isFromPublicArea=True&amp;isModal=False</v>
          </cell>
          <cell r="P263" t="str">
            <v>PROFESIONAL</v>
          </cell>
          <cell r="Q263" t="str">
            <v>UNIVERSITARIO</v>
          </cell>
          <cell r="R263" t="str">
            <v>MASCULINO</v>
          </cell>
          <cell r="T263" t="str">
            <v>CONTRATO DE PRESTACION DE SERVICIOS</v>
          </cell>
          <cell r="U263">
            <v>45428</v>
          </cell>
          <cell r="V263">
            <v>45430</v>
          </cell>
          <cell r="W263">
            <v>45613</v>
          </cell>
          <cell r="X263" t="str">
            <v>ALBA JANETTE GOMEZ ARIAS</v>
          </cell>
          <cell r="Y263" t="str">
            <v>PROFESIONAL ESPECIALIZADA DE PRODUCCIÓN GRADO 3</v>
          </cell>
          <cell r="Z263">
            <v>51904355</v>
          </cell>
          <cell r="AA263">
            <v>5</v>
          </cell>
          <cell r="AB263">
            <v>6</v>
          </cell>
          <cell r="AC263" t="str">
            <v>DO-378 Proveer, de manera autónoma e independiente, los servicios profesionales requeridos para la realización de contenido periodístico para el Proyecto periodístico convergente y los especiales noticiosos del plan de inversión, financiado a través de la resolución 076 del 2024 del Fondo Único de Tecnologías de la Información y las Comunicaciones (FUTIC).</v>
          </cell>
          <cell r="AD263">
            <v>0</v>
          </cell>
          <cell r="AE263">
            <v>6</v>
          </cell>
          <cell r="AF263">
            <v>180</v>
          </cell>
          <cell r="AG263">
            <v>36926736</v>
          </cell>
          <cell r="AH263">
            <v>5710320</v>
          </cell>
          <cell r="AI263" t="str">
            <v>1. Asistir, en virtud del principio de coordinación, a los consejos de redacción determinados por la dirección del proyecto. 2. Proponer en los consejos de redacción diarios, un mínimo de cinco (5) temas por día provenientes de las fuentes designadas, así como, la evolución de los mismos en los consejos determinados para ese fin. 3. Atender las actividades periodísticas y/o de producción conforme al plan de producción y circulación de contenidos diarios. 4. Proponer formatos de producción por cada tema asignado acorde al propósito convergente del proyecto y sus públicos objetivos. 5. Incluir como fuente periodística los datos abiertos (públicos y privados) de la Bogotá región, así como, el uso del periodismo de datos como metodología de investigación y producción de la totalidad o parte de los contenidos gestionados. 6. Apoyar y/o ejecutar el proceso de preproducción, producción y postproducción de los contenidos asignados diariamente. 7. Apoyar en la redacción de textos cortos para las introducciones de los contenidos producidos diariamente en coherencia con las plataformas y públicos objetivos determinados en los comités de redacción. 8. Organizar la información periodística para realizar contenidos de temas diversos, incluso si no se relaciona con las fuentes regularmente designadas. 9. Apoyar el diseño y acoger las recomendaciones estéticas y en general de “formato” indicadas por los realizadores del proyecto, así como, de los líderes editoriales y de estrategia convergente del mismo. 10. Realizar las actividades propias de presentación de secciones, temas, contenidos u otros especiales desde el estudio o locaciones indicadas por los líderes de emisión / circulación de los distintos componentes del proyecto convergente. 11. Atender y acoger las recomendaciones de uso de tecnología para la grabación, postproducción y circulación de los contenidos diariamente asignados. 12. Realizar las demás actividades que resulten necesarias y esenciales para el cumplimiento del objeto contractual.</v>
          </cell>
          <cell r="AJ263" t="str">
            <v>DIRECTA</v>
          </cell>
          <cell r="AK263" t="str">
            <v xml:space="preserve">NO REQUIERE </v>
          </cell>
          <cell r="AL263" t="str">
            <v>NO</v>
          </cell>
          <cell r="AM263" t="str">
            <v>DIRECTOR OPERATIVO</v>
          </cell>
          <cell r="AN263" t="str">
            <v>EDWIN ROLANDO SANCHEZ PORRAS</v>
          </cell>
          <cell r="AO263" t="str">
            <v xml:space="preserve">1015 / </v>
          </cell>
          <cell r="AP263" t="str">
            <v xml:space="preserve">423011605560000007505 / </v>
          </cell>
          <cell r="AQ263" t="str">
            <v xml:space="preserve">7505 - Fortalecimiento de la creación y cocreación de contenidos multiplataforma en ciudadanía, cultura y educación / </v>
          </cell>
          <cell r="AR263" t="str">
            <v xml:space="preserve">971 / </v>
          </cell>
          <cell r="AS263">
            <v>1015</v>
          </cell>
          <cell r="AT263" t="str">
            <v>423011605560000007505</v>
          </cell>
          <cell r="AU263" t="str">
            <v>7505 - Fortalecimiento de la creación y cocreación de contenidos multiplataforma en ciudadanía, cultura y educación</v>
          </cell>
          <cell r="AV263" t="str">
            <v>7505 FUTIC</v>
          </cell>
          <cell r="AW263">
            <v>971</v>
          </cell>
          <cell r="AX263">
            <v>45429</v>
          </cell>
          <cell r="AY263">
            <v>36926736</v>
          </cell>
          <cell r="BC263" t="str">
            <v xml:space="preserve"> </v>
          </cell>
          <cell r="CX263">
            <v>45613</v>
          </cell>
          <cell r="CY263">
            <v>36926736</v>
          </cell>
        </row>
        <row r="264">
          <cell r="A264" t="str">
            <v>0262-2024</v>
          </cell>
          <cell r="B264" t="str">
            <v>17 17. Contrato de Prestación de Servicios</v>
          </cell>
          <cell r="C264" t="str">
            <v>CC</v>
          </cell>
          <cell r="D264">
            <v>1000603159</v>
          </cell>
          <cell r="F264">
            <v>1</v>
          </cell>
          <cell r="G264">
            <v>10</v>
          </cell>
          <cell r="H264" t="str">
            <v>KAROL NATHALIA VILLAMIL LEGUIZAMON</v>
          </cell>
          <cell r="I264" t="str">
            <v>CARREA 76ª #89 - 74</v>
          </cell>
          <cell r="J264" t="str">
            <v>Natyperiodista19@gmail.com</v>
          </cell>
          <cell r="M264" t="str">
            <v>CO1.PCCNTR.6332656</v>
          </cell>
          <cell r="N264" t="str">
            <v>CPT-282-2024</v>
          </cell>
          <cell r="O264" t="str">
            <v>https://community.secop.gov.co/Public/Tendering/OpportunityDetail/Index?noticeUID=CO1.NTC.4432247&amp;isFromPublicArea=True&amp;isModal=False</v>
          </cell>
          <cell r="P264" t="str">
            <v>PROFESIONAL</v>
          </cell>
          <cell r="Q264" t="str">
            <v>UNIVERSITARIO</v>
          </cell>
          <cell r="R264" t="str">
            <v>FEMENINO</v>
          </cell>
          <cell r="S264" t="str">
            <v>NO</v>
          </cell>
          <cell r="T264" t="str">
            <v>CONTRATO DE PRESTACION DE SERVICIOS</v>
          </cell>
          <cell r="U264">
            <v>45428</v>
          </cell>
          <cell r="V264">
            <v>45430</v>
          </cell>
          <cell r="W264">
            <v>45627</v>
          </cell>
          <cell r="X264" t="str">
            <v>LUIS CARLOS URRUTIA PARRA</v>
          </cell>
          <cell r="Y264" t="str">
            <v>PROFESIONAL ESPECIALIZADO GRADO 03 DE PROGRAMACIÓN</v>
          </cell>
          <cell r="Z264">
            <v>79555310</v>
          </cell>
          <cell r="AA264">
            <v>8</v>
          </cell>
          <cell r="AB264">
            <v>3</v>
          </cell>
          <cell r="AC264" t="str">
            <v>DO-407-408 Proveer, de manera autónoma e independiente, sus servicios para llevar a cabo la creación, distribución, programación y diseño de contenidos digitales en las redes sociales, sitio web y plataformas digitales de Canal Capital con especialidad en creación, edición de video, incluyendo los proyectos del Plan de inversión financiados a través de la resolución 076 de 2024 del Fondo Único de Tecnologías de la Información y las comunicaciones (FUTIC).</v>
          </cell>
          <cell r="AD264">
            <v>14</v>
          </cell>
          <cell r="AE264">
            <v>6</v>
          </cell>
          <cell r="AF264">
            <v>194</v>
          </cell>
          <cell r="AG264">
            <v>32333324</v>
          </cell>
          <cell r="AH264">
            <v>5000000</v>
          </cell>
          <cell r="AI264" t="str">
            <v>1. Realizar y apoyar con la construcción o adaptación del contenido multimedia (texto, vídeo, audio o imagen) que pueda ser difundido a través de los sitios web, cuentas digitales, redes sociales, la señal en televisión de Capital y las plataformas sonoras.
2. Realizar la publicación en las redes sociales y en las cuentas digitales las transmisiones en vivo relacionadas con Capital.
3. Apoyar el manejo operativo de las redes sociales y de las cuentas digitales de Capital.
4. Apoyar el desarrollo de las estrategias digitales planteadas con aliados internos o externos de Capital aplicadas a sus redes sociales.
5. Apoyar e integrar los proyectos especiales de creación de contenido digital de Capital y sus acciones informativas convergentes, bien sea en su construcción estratégica, investigativa o desarrollo práctico.
6. Apoyar, identificar, participar y gestionar oportunidades de cocreación de contenidos con diferentes aliados de Capital para fomentar una dinámica colaborativa y multiformato que innove en agendas y formas de narrar las noticias e información que impacta a Bogotá y su región metropolitana.
7. Abstenerse de compartir, prestar, divulgar o transferir de cualquier forma o medio las contraseñas que le han sido entregadas de las redes y plataformas pertenecientes a Capital (la cuenta de usuario del periodista es de uso personal e intransferible, por lo que cualquier consecuencia adversa que derive de su mal uso, generado por descuido, negligencia o dolo, deberá ser asumida personalmente por el contratista al cual le fue otorgado el acceso a las redes y plataformas del Canal).
8. Apoyar la producción de contenidos digitales en video, texto o gráfico para los contenidos digitales que demande la producción del equipo digital de Canal Capital.
9. Realizar y apoyar la edición de video exclusivo para plataformas digitales, para su óptima distribución y consumo en las plataformas de Capital.
10. Realizar las demás actividades que resulten necesarias y esenciales para el cumplimiento del objeto contractual.</v>
          </cell>
          <cell r="AJ264" t="str">
            <v>DIRECTA</v>
          </cell>
          <cell r="AK264" t="str">
            <v xml:space="preserve">NO REQUIERE </v>
          </cell>
          <cell r="AL264" t="str">
            <v>NO</v>
          </cell>
          <cell r="AM264" t="str">
            <v>DIRECTOR OPERATIVO</v>
          </cell>
          <cell r="AN264" t="str">
            <v>CAMILO ANDRES PORRAS GALINDO</v>
          </cell>
          <cell r="AO264" t="str">
            <v>1037 / 1038</v>
          </cell>
          <cell r="AP264" t="str">
            <v>423011605560000007505 / 42450209</v>
          </cell>
          <cell r="AQ264" t="str">
            <v>7505 - Fortalecimiento de la creación y cocreación de contenidos multiplataforma en ciudadanía, cultura y educación / Servicios para la comunidad, sociales y personales</v>
          </cell>
          <cell r="AR264" t="str">
            <v>965 / 966</v>
          </cell>
          <cell r="AS264">
            <v>1037</v>
          </cell>
          <cell r="AT264" t="str">
            <v>423011605560000007505</v>
          </cell>
          <cell r="AU264" t="str">
            <v>7505 - Fortalecimiento de la creación y cocreación de contenidos multiplataforma en ciudadanía, cultura y educación</v>
          </cell>
          <cell r="AV264" t="str">
            <v>7505 FUTIC</v>
          </cell>
          <cell r="AW264">
            <v>965</v>
          </cell>
          <cell r="AX264">
            <v>45429</v>
          </cell>
          <cell r="AY264">
            <v>27483325</v>
          </cell>
          <cell r="AZ264">
            <v>1038</v>
          </cell>
          <cell r="BA264">
            <v>42450209</v>
          </cell>
          <cell r="BB264" t="str">
            <v>Servicios para la comunidad, sociales y personales</v>
          </cell>
          <cell r="BC264" t="str">
            <v xml:space="preserve"> </v>
          </cell>
          <cell r="BD264">
            <v>966</v>
          </cell>
          <cell r="BE264">
            <v>45429</v>
          </cell>
          <cell r="BF264">
            <v>4849999</v>
          </cell>
          <cell r="CI264" t="str">
            <v>ADICION 1 Y PRORROGA 1</v>
          </cell>
          <cell r="CJ264">
            <v>45625</v>
          </cell>
          <cell r="CK264">
            <v>29</v>
          </cell>
          <cell r="CL264">
            <v>0</v>
          </cell>
          <cell r="CM264">
            <v>4833333</v>
          </cell>
          <cell r="CX264">
            <v>45657</v>
          </cell>
          <cell r="CY264">
            <v>37166657</v>
          </cell>
        </row>
        <row r="265">
          <cell r="A265" t="str">
            <v>0263-2024</v>
          </cell>
          <cell r="B265" t="str">
            <v>17 17. Contrato de Prestación de Servicios</v>
          </cell>
          <cell r="C265" t="str">
            <v>CC</v>
          </cell>
          <cell r="D265">
            <v>1010171490</v>
          </cell>
          <cell r="F265">
            <v>6</v>
          </cell>
          <cell r="G265">
            <v>5</v>
          </cell>
          <cell r="H265" t="str">
            <v>SHENAIDERSON RAMIREZ OSSA</v>
          </cell>
          <cell r="I265" t="str">
            <v xml:space="preserve">CALLE11A SUR N°1A-50 ESTE </v>
          </cell>
          <cell r="J265" t="str">
            <v xml:space="preserve">shramirez2010@gmail.com </v>
          </cell>
          <cell r="M265" t="str">
            <v>CO1.PCCNTR.6333509</v>
          </cell>
          <cell r="N265" t="str">
            <v>CPT-283-2024</v>
          </cell>
          <cell r="O265" t="str">
            <v>https://community.secop.gov.co/Public/Tendering/OpportunityDetail/Index?noticeUID=CO1.NTC.6133121&amp;isFromPublicArea=True&amp;isModal=False</v>
          </cell>
          <cell r="P265" t="str">
            <v>APOYO A LA GESTIÓN PROFESIONAL</v>
          </cell>
          <cell r="Q265" t="str">
            <v>TECNOLOGICA</v>
          </cell>
          <cell r="R265" t="str">
            <v>MASCULINO</v>
          </cell>
          <cell r="T265" t="str">
            <v>CONTRATO DE PRESTACION DE SERVICIOS</v>
          </cell>
          <cell r="U265">
            <v>45429</v>
          </cell>
          <cell r="V265">
            <v>45433</v>
          </cell>
          <cell r="W265">
            <v>45524</v>
          </cell>
          <cell r="X265" t="str">
            <v>MAURIS ANTONIO AVILA VELASQUEZ</v>
          </cell>
          <cell r="Y265" t="str">
            <v>PROFESIONAL ESPECIALIZADO GRADO 2 DE SISTEMAS</v>
          </cell>
          <cell r="Z265">
            <v>79976558</v>
          </cell>
          <cell r="AA265">
            <v>3</v>
          </cell>
          <cell r="AB265">
            <v>8</v>
          </cell>
          <cell r="AC265" t="str">
            <v>SA-65 Proveer, de manera autónoma e independiente, los servicios de apoyo y soporte técnico a la infraestructura de red y usuarios finales, para el área de Sistemas de Canal Capital.</v>
          </cell>
          <cell r="AD265">
            <v>0</v>
          </cell>
          <cell r="AE265">
            <v>3</v>
          </cell>
          <cell r="AF265">
            <v>90</v>
          </cell>
          <cell r="AG265">
            <v>9009000</v>
          </cell>
          <cell r="AH265">
            <v>3003000</v>
          </cell>
          <cell r="AI265" t="str">
            <v>1. Apoyar en la atención de las solicitudes de soporte técnico de primer nivel a los usuarios finales; las solicitudes por parte de los usuarios pueden ser hechas por correo electrónico, por la herramienta de mesa de ayuda, a través de línea telefónica y personalmente.
2. Realizar y registrar en la herramienta de mesa de ayuda las solicitudes recibidas a través de la línea telefónica o personalmente.
3. Brindar soporte técnico presencial en las instalaciones y/o eventos de Capital cuando el supervisor del contrato lo solicite.
4. Mantener actualizada la documentación necesaria (hoja de vida) de los equipos, impresoras, y demás elementos que hacen parte de la infraestructura tecnológica del Canal.
5. Realizar tareas de apoyo para mantener el inventario de hardware y software actualizados de las estaciones de trabajo, impresoras y demás elementos que hacen parte de la infraestructura tecnológica del Canal.
6. Reportar y documentar los incidentes de Seguridad de la Información que se presenten.
7. Dar cumplimiento a las políticas internas y de seguridad de la información de la entidad.
8. Brindar soporte técnico básico a la infraestructura de red del Canal, sede calle 69.
9. Gestionar las solicitudes de servicios TIC.
10. Apoyo a la gestión documental del área de sistemas.
11. Apoyar la administración de la plataforma de telefonía IP.
12. Las demás obligaciones inherentes al objeto del contrato y que se requieran para la efectiva ejecución del mismo.</v>
          </cell>
          <cell r="AJ265" t="str">
            <v>DIRECTA</v>
          </cell>
          <cell r="AK265" t="str">
            <v xml:space="preserve">NO REQUIERE </v>
          </cell>
          <cell r="AL265" t="str">
            <v>NO</v>
          </cell>
          <cell r="AM265" t="str">
            <v>SECRETARIA GENERAL</v>
          </cell>
          <cell r="AN265" t="str">
            <v>NATHALY ACOSTA DIAZ</v>
          </cell>
          <cell r="AO265" t="str">
            <v xml:space="preserve">668 / </v>
          </cell>
          <cell r="AP265" t="str">
            <v xml:space="preserve">42120202008 / </v>
          </cell>
          <cell r="AQ265" t="str">
            <v xml:space="preserve">Servicios prestados a las empresas y servicios de producción / </v>
          </cell>
          <cell r="AR265" t="str">
            <v xml:space="preserve">990 / </v>
          </cell>
          <cell r="AS265">
            <v>668</v>
          </cell>
          <cell r="AT265">
            <v>42120202008</v>
          </cell>
          <cell r="AU265" t="str">
            <v>Servicios prestados a las empresas y servicios de producción</v>
          </cell>
          <cell r="AV265" t="str">
            <v xml:space="preserve"> </v>
          </cell>
          <cell r="AW265">
            <v>990</v>
          </cell>
          <cell r="AX265">
            <v>45433</v>
          </cell>
          <cell r="AY265">
            <v>9009000</v>
          </cell>
          <cell r="BC265" t="str">
            <v xml:space="preserve"> </v>
          </cell>
          <cell r="CI265" t="str">
            <v>ADICION Y PRORROGA</v>
          </cell>
          <cell r="CJ265">
            <v>45524</v>
          </cell>
          <cell r="CK265">
            <v>45</v>
          </cell>
          <cell r="CM265">
            <v>4504500</v>
          </cell>
          <cell r="CX265">
            <v>45570</v>
          </cell>
          <cell r="CY265">
            <v>13513500</v>
          </cell>
        </row>
        <row r="266">
          <cell r="A266" t="str">
            <v>0264-2024</v>
          </cell>
          <cell r="B266" t="str">
            <v>17 17. Contrato de Prestación de Servicios</v>
          </cell>
          <cell r="C266" t="str">
            <v>CC</v>
          </cell>
          <cell r="D266">
            <v>1073254882</v>
          </cell>
          <cell r="F266">
            <v>6</v>
          </cell>
          <cell r="G266">
            <v>5</v>
          </cell>
          <cell r="H266" t="str">
            <v>NICOLAS PEÑA JIMENEZ</v>
          </cell>
          <cell r="I266" t="str">
            <v>KR 1 B ESTE 8 A 53</v>
          </cell>
          <cell r="J266" t="str">
            <v>penajimenezn@gmail.com</v>
          </cell>
          <cell r="M266" t="str">
            <v>CO1.PCCNTR.6335637</v>
          </cell>
          <cell r="N266" t="str">
            <v>CPT-284-2024</v>
          </cell>
          <cell r="O266" t="str">
            <v>https://community.secop.gov.co/Public/Tendering/OpportunityDetail/Index?noticeUID=CO1.NTC.6135558&amp;isFromPublicArea=True&amp;isModal=False</v>
          </cell>
          <cell r="P266" t="str">
            <v>PROFESIONAL</v>
          </cell>
          <cell r="Q266" t="str">
            <v>UNIVERSITARIO</v>
          </cell>
          <cell r="R266" t="str">
            <v>MASCULINO</v>
          </cell>
          <cell r="T266" t="str">
            <v>CONTRATO DE PRESTACION DE SERVICIOS</v>
          </cell>
          <cell r="U266">
            <v>45428</v>
          </cell>
          <cell r="V266">
            <v>45432</v>
          </cell>
          <cell r="W266">
            <v>45629</v>
          </cell>
          <cell r="X266" t="str">
            <v>LUIS CARLOS URRUTIA PARRA</v>
          </cell>
          <cell r="Y266" t="str">
            <v>PROFESIONAL ESPECIALIZADO GRADO 03 DE PROGRAMACIÓN</v>
          </cell>
          <cell r="Z266">
            <v>79555310</v>
          </cell>
          <cell r="AA266">
            <v>8</v>
          </cell>
          <cell r="AB266">
            <v>3</v>
          </cell>
          <cell r="AC266" t="str">
            <v>DO-402-403 Proveer, de manera autónoma e independiente, sus servicios para llevar a cabo la creación, distribución, programación y diseño de contenidos digitales en las redes sociales, sitio web y plataformas digitales de Canal Capital, incluyendo los proyectos del Plan de inversión financiados a través de la resolución 076 de 2024 del Fondo Único de Tecnologías de la Información y las comunicaciones (FUTIC).</v>
          </cell>
          <cell r="AD266">
            <v>14</v>
          </cell>
          <cell r="AE266">
            <v>6</v>
          </cell>
          <cell r="AF266">
            <v>194</v>
          </cell>
          <cell r="AG266">
            <v>30427626</v>
          </cell>
          <cell r="AH266">
            <v>4705304</v>
          </cell>
          <cell r="AI266" t="str">
            <v>1. Realizar y apoyar con la
construcción o adaptación del contenido multimedia (texto, video, audio o imagen) que pueda ser
difundido a través de los sitios web, cuentas digitales, redes sociales, la señal en televisión de Capital y
las plataformas sonoras. 2. Realizar la publicación de las transmisiones en vivo relacionadas con Capital
en las redes sociales y en las cuentas digitales. 3. Apoyar el manejo operativo de las redes sociales y de
las cuentas digitales de Capital. 4. Apoyar el desarrollo de las estrategias digitales planteadas con aliados
internos o externos de Capital aplicadas a sus redes sociales. 5. Apoyar e integrar los proyectos especiales
de creación de contenido digital de Capital y sus acciones informativas convergentes, bien sea en su
construcción estratégica, investigativa o desarrollo práctico. 6. Apoyar, identificar, participar y gestionar
oportunidades de cocreación de contenidos con diferentes aliados de Capital y de “AHORA” para fomentar
una dinámica colaborativa y multiformato que innove en agendas y formas de narrar las noticias e
información que impacta a Bogotá y su región metropolitana. 7. Apoyar la producción de contenidos
digitales en video, texto o gráfico para los componentes convergentes del proyecto “AHORA” y los
contenidos digitales que demande la producción del mismo. 8. Abstenerse de compartir, prestar, divulgar
o transferir de cualquier forma o medio las contraseñas que le han sido entregadas de las redes y
plataformas pertenecientes a Capital (la cuenta de usuario del periodista es de uso personal e
intransferible, por lo que cualquier consecuencia adversa que derive de su mal uso, generado por
descuido, negligencia o dolo, deberá ser asumida personalmente por el contratista al cual le fue otorgado
el acceso a las redes y plataformas del Canal). 9. Realizar las demás actividades que resulten necesarias
y esenciales para el cumplimiento del objeto contractual.</v>
          </cell>
          <cell r="AJ266" t="str">
            <v>DIRECTA</v>
          </cell>
          <cell r="AK266" t="str">
            <v xml:space="preserve">NO REQUIERE </v>
          </cell>
          <cell r="AL266" t="str">
            <v>NO</v>
          </cell>
          <cell r="AM266" t="str">
            <v>DIRECTOR OPERATIVO</v>
          </cell>
          <cell r="AN266" t="str">
            <v>LEIDY JULIETH CARRANZA SUAREZ</v>
          </cell>
          <cell r="AO266" t="str">
            <v xml:space="preserve">1032 / </v>
          </cell>
          <cell r="AP266" t="str">
            <v xml:space="preserve">423011605560000007505 / </v>
          </cell>
          <cell r="AQ266" t="str">
            <v xml:space="preserve">7505 - Fortalecimiento de la creación y cocreación de contenidos multiplataforma en ciudadanía, cultura y educación / </v>
          </cell>
          <cell r="AR266" t="str">
            <v xml:space="preserve">967 / </v>
          </cell>
          <cell r="AS266">
            <v>1032</v>
          </cell>
          <cell r="AT266" t="str">
            <v>423011605560000007505</v>
          </cell>
          <cell r="AU266" t="str">
            <v>7505 - Fortalecimiento de la creación y cocreación de contenidos multiplataforma en ciudadanía, cultura y educación</v>
          </cell>
          <cell r="AV266" t="str">
            <v>7505 FUTIC</v>
          </cell>
          <cell r="AW266">
            <v>967</v>
          </cell>
          <cell r="AX266">
            <v>45429</v>
          </cell>
          <cell r="AY266">
            <v>25863482</v>
          </cell>
          <cell r="CX266">
            <v>45629</v>
          </cell>
          <cell r="CY266">
            <v>30427626</v>
          </cell>
        </row>
        <row r="267">
          <cell r="A267" t="str">
            <v>0265-2024</v>
          </cell>
          <cell r="B267" t="str">
            <v>17 17. Contrato de Prestación de Servicios</v>
          </cell>
          <cell r="C267" t="str">
            <v>NIT</v>
          </cell>
          <cell r="D267">
            <v>9010691851</v>
          </cell>
          <cell r="F267">
            <v>1</v>
          </cell>
          <cell r="G267">
            <v>1</v>
          </cell>
          <cell r="H267" t="str">
            <v>MACARENA &amp; CO SAS</v>
          </cell>
          <cell r="I267" t="str">
            <v>CALLE 89 # 20-36</v>
          </cell>
          <cell r="J267" t="str">
            <v>dianac@macarena.co</v>
          </cell>
          <cell r="K267" t="str">
            <v>MIGUEL WILFREDO HERRERA NOVOA</v>
          </cell>
          <cell r="L267">
            <v>80377470</v>
          </cell>
          <cell r="M267" t="str">
            <v>CO1.PCCNTR.6335747</v>
          </cell>
          <cell r="N267" t="str">
            <v>CPT-285-2024</v>
          </cell>
          <cell r="O267" t="str">
            <v>https://community.secop.gov.co/Public/Tendering/OpportunityDetail/Index?noticeUID=CO1.NTC.6135840&amp;isFromPublicArea=True&amp;isModal=False</v>
          </cell>
          <cell r="P267" t="str">
            <v>N/A</v>
          </cell>
          <cell r="Q267" t="str">
            <v>N/A</v>
          </cell>
          <cell r="R267" t="str">
            <v>PERSONA JURIDICA</v>
          </cell>
          <cell r="T267" t="str">
            <v>CONTRATO DE PRESTACION DE SERVICIOS</v>
          </cell>
          <cell r="U267">
            <v>45428</v>
          </cell>
          <cell r="V267">
            <v>45432</v>
          </cell>
          <cell r="W267">
            <v>45492</v>
          </cell>
          <cell r="X267" t="str">
            <v>PAULA ANDREA FONSECA ORTIZ</v>
          </cell>
          <cell r="Y267" t="str">
            <v>PROFESIONAL 1 DEL ÁREA DE VENTAS Y MERCADEO</v>
          </cell>
          <cell r="Z267">
            <v>1136884820</v>
          </cell>
          <cell r="AA267">
            <v>0</v>
          </cell>
          <cell r="AB267">
            <v>0</v>
          </cell>
          <cell r="AC267" t="str">
            <v>PE-20 Prestar los servicios de preproducción, producción y posproducción de las piezas audiovisuales requeridas para la Campaña BOGOTÁ MI CIUDAD, MI CASA o como llegue a denominarse.</v>
          </cell>
          <cell r="AD267">
            <v>0</v>
          </cell>
          <cell r="AE267">
            <v>2</v>
          </cell>
          <cell r="AF267">
            <v>60</v>
          </cell>
          <cell r="AG267">
            <v>400000000</v>
          </cell>
          <cell r="AH267" t="str">
            <v>N/A</v>
          </cell>
          <cell r="AI267" t="str">
            <v>1. Ejecutar adecuada y oportunamente el objeto del contrato, de acuerdo con la Cotización y propuesta de ejecución presentada y todos los documentos que hacen parte integral del contrato. 
2. Preproducir, producir y posproducir, las piezas audiovisuales objeto del contrato, siguiendo la línea editorial de CAPITAL Y SU CLIENTE, es decir
i. Un (1) video manifiesto de 1'30'' (un minuto y treinta segundos) de duración, versión con Voice Over.
ii. Una (1) reducción de 30'’ (treinta segundos) de duración, del video manifiesto. 
iii. Una (1) reducción de 45" (cuarenta y cinco segundos) de duración, del video manifiesto. iv. Cinco (5) microrrelatos de hasta dos (2) minutos de duración. 
3. Garantizar la idoneidad del equipo humano que desarrolle y ejecute las etapas de preproducción, producción y posproducción de las piezas comerciales objeto de este contrato.
4. Solicitar la aprobación de CAPITAL de cualquier cambio en el personal propuesto para la realización del proyecto. Para el efecto deberán presentarse los documentos que CAPITAL requiera para su validación por parte del supervisor. 
5. Realizar mínimo una junta de producción donde se deberá presentar a CAPITAL y a la SCRD la carpeta de producción con la aproximación a los aspectos técnicos de las piezas audiovisuales (casting, locaciones, vestuario, arte, posproducción, etc.), shooting board y cronograma hasta su aprobación final, previo al rodaje del comercial. 6. Cumplir con la totalidad de las condiciones técnicas exigidas por la Entidad, según los parámetros de emisión suministrados por el supervisor. 
7. Cumplir con todas y cada una de las disposiciones de acuerdo con la lista de entregables proporcionada y preestablecida con el supervisor. 
8. Cumplir con el cronograma de trabajo presentado a la Entidad para la ejecución del proyecto en cada una de sus fases de preproducción, producción y posproducción. El cronograma debe iniciar en la fecha de inicio del contrato y extenderse por dos meses. El cronograma debe tener en cuenta los siguientes hitos de entregas i. La primera entrega de materiales está programada para exactamente un mes después del inicio del contrato e incluirá el video manifiesto de hasta 1 minuto y 30 segundos, junto con una reducción de 30 segundos de dicho video y un microrelato.
ii. El segundo paquete de entrega consistirá en la segunda reducción del video (de 45 segundos) y la entrega de dos microrrelatos adicionales, y está programado para una semana después de la primera entrega. 
iii. Finalmente, la tercera entrega, con los dos microrrelatos restantes, está programada para la semana siguiente a la segunda entrega. 
9. Cumplir con los requerimientos exigidos por CANAL CAPITAL para la producción de las diferentes referencias y/o versiones de las piezas audiovisuales objeto del contrato. 
10. Asumir los gastos inherentes al cumplimiento del objeto del contrato, en las etapas requeridas según lo planificado por la producción, para la realización de la CAMPAÑA BOGOTÁ, MI CIUDAD MI CASA. 
11. Entregar a la supervisión del contrato, el material finalizado de cada una de las piezas audiovisuales en las condiciones técnicas para emisión en televisión nacional y de acuerdo al cronograma suministrado por el contratista. 
12. Atender e implementar las observaciones, solicitudes y sugerencias, de carácter técnico y administrativo, de acuerdo con los parámetros establecidos para la ejecución del proyecto y todos aquellos suministrados por el supervisor , en concordancia con el objeto contractual. 
13. Asistir a las reuniones programadas referentes al desarrollo y ejecución del proyecto. 
14. Gestionar, obtener y entregar autorizaciones (releases) de uso de imagen, uso de obra, locación o cualquier autorización de derecho patrimonial, que se puedan generar durante la producción de las diferentes piezas audiovisuales, en el marco de la campaña, incluidos los pagos por sincronización musical, si hay lugar a ello. Las autorizaciones, deberán diligenciarse en el formato propio de CAPITAL, cumpliendo además con las normas de protección de datos personales. 
15. Gestionar y obtener todas las autorizaciones de uso de locación y/o permisos correspondientes al PUFA (Permiso Unificado para Filmaciones Audiovisuales), en caso de que sean necesarias o lleguen a requerirse, para la grabación de las piezas audiovisuales. En dicho caso, el contratista deberá allegar a la Entidad en medio digital la carpeta de gestión, aprobación y pago derivado del aprovechamiento del espacio público. 
16. Reconocer a CAPITAL como titular de todos los derechos patrimoniales de autor y conexos sobre la obra audiovisual encargada y demás creaciones intelectuales derivadas del presente contrato, a perpetuidad y sin ninguna limitación. 
17. Responder por cualquier reclamación o exigencia de pago que en materia de derechos de autor o conexos, propiedad industrial, derecho de imagen, entre otros, efectúe un tercero, exonerando de responsabilidad a CAPITAL y SCRD. 
18. De conformidad con la Ley 1581 del 2012 y demás normas concordantes o que llegaren a reemplazarla, EL CONTRATISTA se obliga a cumplir a cabalidad con todas las normas relacionadas con la protección y almacenamiento de datos personales. Así mismo autoriza a CAPITAL y SCRD a hacer uso de dicha información y a almacenarla para los fines pertinentes del contrato. 
19. Reconocer que por medio del presente contrato, el contratista cede a CAPITAL todos los derechos patrimoniales sobre la producción intelectual y de creación de la CAMPAÑA BOGOTÁ, MI CIUDAD MI CASA o como llegué a denominarse, por todo el término de protección legal, para todos los países del mundo, para todas las plataformas y/o medio analógicos y digitales y sin limitación alguna. 
20. Pagar a los proveedores de bienes y/o servicios contratados en los términos establecidos, entre las partes, para la prestación de los servicios en el cumplimiento del objeto del contrato. Las condiciones comerciales que se pacten con los proveedores son de su responsabilidad y por ningún motivo podrán trasladar las mismas a CAPITAL, ni condicionar el cumplimiento de las obligaciones pactadas en este acuerdo, a las condiciones de pago establecidas con los proveedores, es decir, en nigun caso se realizarán pagos anticipados a proveedores. 
21. Respetar los derechos morales de autor a que haya lugar, señalando los nombres de la totalidad de los creadores participantes en las obras creadas en el marco de las obligaciones del presente contrato. 
22. Realizar las demás actividades que resulten necesarias y esenciales para el cumplimiento del objeto contractual.</v>
          </cell>
          <cell r="AJ267" t="str">
            <v>DIRECTA</v>
          </cell>
          <cell r="AK267" t="str">
            <v>REQUIERE LIQUIDACION</v>
          </cell>
          <cell r="AL267" t="str">
            <v>SI</v>
          </cell>
          <cell r="AM267" t="str">
            <v>GERENTE GENERAL</v>
          </cell>
          <cell r="AN267" t="str">
            <v>JAVIER ROLANDO DELGADO FLORES</v>
          </cell>
          <cell r="AO267" t="str">
            <v>863 / 1136</v>
          </cell>
          <cell r="AP267" t="str">
            <v>42450208 / 42450208</v>
          </cell>
          <cell r="AQ267" t="str">
            <v>Servicios prestados a las empresas y servicios de producción / Servicios prestados a las empresas y servicios de producción</v>
          </cell>
          <cell r="AR267" t="str">
            <v>972 / 1071</v>
          </cell>
          <cell r="AS267">
            <v>863</v>
          </cell>
          <cell r="AT267">
            <v>42450208</v>
          </cell>
          <cell r="AU267" t="str">
            <v>Servicios prestados a las empresas y servicios de producción</v>
          </cell>
          <cell r="AV267" t="str">
            <v xml:space="preserve"> </v>
          </cell>
          <cell r="AW267">
            <v>972</v>
          </cell>
          <cell r="AX267">
            <v>45429</v>
          </cell>
          <cell r="AY267">
            <v>400000000</v>
          </cell>
          <cell r="AZ267">
            <v>1136</v>
          </cell>
          <cell r="BA267">
            <v>42450208</v>
          </cell>
          <cell r="BB267" t="str">
            <v>Servicios prestados a las empresas y servicios de producción</v>
          </cell>
          <cell r="BC267" t="str">
            <v xml:space="preserve"> </v>
          </cell>
          <cell r="BD267">
            <v>1071</v>
          </cell>
          <cell r="BE267">
            <v>45450</v>
          </cell>
          <cell r="BF267">
            <v>27150207</v>
          </cell>
          <cell r="CI267" t="str">
            <v>ADICION</v>
          </cell>
          <cell r="CJ267">
            <v>45450</v>
          </cell>
          <cell r="CM267">
            <v>27150207</v>
          </cell>
          <cell r="CX267">
            <v>45492</v>
          </cell>
          <cell r="CY267">
            <v>427150207</v>
          </cell>
        </row>
        <row r="268">
          <cell r="A268" t="str">
            <v>0266-2024</v>
          </cell>
          <cell r="B268" t="str">
            <v>17 17. Contrato de Prestación de Servicios</v>
          </cell>
          <cell r="C268" t="str">
            <v>CC</v>
          </cell>
          <cell r="D268">
            <v>1014227023</v>
          </cell>
          <cell r="F268">
            <v>7</v>
          </cell>
          <cell r="G268">
            <v>4</v>
          </cell>
          <cell r="H268" t="str">
            <v>JOAN SEBASTIAN PALACIOS PARDO</v>
          </cell>
          <cell r="I268" t="str">
            <v>CL 77 C 112 F 16</v>
          </cell>
          <cell r="J268" t="str">
            <v>joan.pardo10@gmail.com</v>
          </cell>
          <cell r="M268" t="str">
            <v>CO1.PCCNTR.6342050</v>
          </cell>
          <cell r="N268" t="str">
            <v>CPT286-2024</v>
          </cell>
          <cell r="O268" t="str">
            <v>https://community.secop.gov.co/Public/Tendering/OpportunityDetail/Index?noticeUID=CO1.NTC.6143704&amp;isFromPublicArea=True&amp;isModal=False</v>
          </cell>
          <cell r="P268" t="str">
            <v>PROFESIONAL</v>
          </cell>
          <cell r="Q268" t="str">
            <v>UNIVERSITARIO</v>
          </cell>
          <cell r="R268" t="str">
            <v>MASCULINO</v>
          </cell>
          <cell r="T268" t="str">
            <v>CONTRATO DE PRESTACION DE SERVICIOS</v>
          </cell>
          <cell r="U268">
            <v>45432</v>
          </cell>
          <cell r="V268">
            <v>45433</v>
          </cell>
          <cell r="W268">
            <v>45646</v>
          </cell>
          <cell r="X268" t="str">
            <v>ANGELICA MARIA GARZON MUÑOZ</v>
          </cell>
          <cell r="Y268" t="str">
            <v>PROFESIONAL ESPECIALIZADO DE PRODUCCIÓN GRADO 2</v>
          </cell>
          <cell r="Z268">
            <v>52827674</v>
          </cell>
          <cell r="AA268">
            <v>3</v>
          </cell>
          <cell r="AB268">
            <v>8</v>
          </cell>
          <cell r="AC268" t="str">
            <v>DO-404 DO-405 Proveer, de manera autónoma e independiente, los servicios requeridos para el desarrollo conceptual y estratégico, la redacción de copies y/o textos de las campañas sombrilla y estructurar los lineamientos creativos para la producción de piezas y la promoción y el posicionamiento de CAPITAL, la franja infantil en CAPITAL y EUREKA en todas sus plataformas, orientando al equipo creativo asignado para tal fin y dar cumplimiento de las actividades de Canal Capital de los proyectos del Plan de inversión, financiado a través de la resolución 076 del 2024 del Fondo Único de Tecnologías de la Información y las Comunicaciones (FUTIC).</v>
          </cell>
          <cell r="AD268">
            <v>0</v>
          </cell>
          <cell r="AE268">
            <v>7</v>
          </cell>
          <cell r="AF268">
            <v>210</v>
          </cell>
          <cell r="AG268">
            <v>54327000</v>
          </cell>
          <cell r="AH268">
            <v>7761000</v>
          </cell>
          <cell r="AI268" t="str">
            <v>1. Orientar y consolidar el desarrollo conceptual y formal de CAPITAL y/o eureka, para televisión, medios digitales, impresos, estrategias convergentes online y en territorio, a partir de los principios, valores y audiencias definidos. 
2. Orientar y presentar el diseño creativo y producción de campañas mensuales, piezas y/o actividades de promoción y de participación que se generen, abarcando experiencias en territorio, ajustando sus propuestas a los recursos disponibles. 
3. Diseñar los lineamientos creativos de las campañas mensuales junto con el área de Digital, teniendo en cuenta las especificaciones de contenido generadas por la dirección creativa y la producción de contenidos. 
4. Participar en las reuniones de contenido y programación para evaluar y aportar sobre las necesidades y solicitudes de promoción de CAPITAL, la franja infantil en CAPITAL y eureka en todas sus plataformas. 
5. Articular el equipo creativo de promociones de Eureka a partir de las pautas metodológicas conceptuales y creativas, dando los lineamientos necesarios para cumplir con los objetivos editoriales del canal. 
6. Velar por la calidad estética, conceptual y técnica de las campañas y de las piezas promocionales que la componen, dirigiendo todos los aspectos relativos al tratamiento audiovisual y narrativo ritmo, tono, estilo, edición, animación, graficación y musicalización. 
7. Redactar textos, eslóganes y guiones creativos que comuniquen de manera breve, clara y precisa los lineamientos, necesidades y objetivos de las campañas de promoción de CAPITAL y eureka, sus franjas, contenidos y actividades. 
8. Participar en el diseño, desarrollo y actualización del manual de estilo de CAPITAL y Eureka
9. Asistir a las reuniones necesarias para la correcta ejecución del contrato, en virtud del principio de coordinación. 
10. Realizar los informes necesarios relacionados con la prestación de servicios. 11. Realizar las demás actividades que resulten necesarias y esenciales para el cumplimiento del objeto contractual.</v>
          </cell>
          <cell r="AJ268" t="str">
            <v>DIRECTA</v>
          </cell>
          <cell r="AK268" t="str">
            <v xml:space="preserve">NO REQUIERE </v>
          </cell>
          <cell r="AL268" t="str">
            <v>SI</v>
          </cell>
          <cell r="AM268" t="str">
            <v>DIRECTOR OPERATIVO</v>
          </cell>
          <cell r="AN268" t="str">
            <v>CAMILO ANDRES PORRAS GALINDO</v>
          </cell>
          <cell r="AO268" t="str">
            <v>1034 / 1035</v>
          </cell>
          <cell r="AP268" t="str">
            <v>42450209 / 423011605560000007505</v>
          </cell>
          <cell r="AQ268" t="str">
            <v>Servicios para la comunidad, sociales y personales / 7505 - Fortalecimiento de la creación y cocreación de contenidos multiplataforma en ciudadanía, cultura y educación</v>
          </cell>
          <cell r="AR268" t="str">
            <v>986 / 987</v>
          </cell>
          <cell r="AS268">
            <v>1034</v>
          </cell>
          <cell r="AT268">
            <v>42450209</v>
          </cell>
          <cell r="AU268" t="str">
            <v>Servicios para la comunidad, sociales y personales</v>
          </cell>
          <cell r="AV268" t="str">
            <v xml:space="preserve"> </v>
          </cell>
          <cell r="AW268">
            <v>986</v>
          </cell>
          <cell r="AX268">
            <v>45433</v>
          </cell>
          <cell r="AY268">
            <v>27163500</v>
          </cell>
          <cell r="AZ268">
            <v>1035</v>
          </cell>
          <cell r="BA268" t="str">
            <v>423011605560000007505</v>
          </cell>
          <cell r="BB268" t="str">
            <v>7505 - Fortalecimiento de la creación y cocreación de contenidos multiplataforma en ciudadanía, cultura y educación</v>
          </cell>
          <cell r="BC268" t="str">
            <v>7505 FUTIC</v>
          </cell>
          <cell r="BD268">
            <v>987</v>
          </cell>
          <cell r="BE268">
            <v>45433</v>
          </cell>
          <cell r="BF268">
            <v>27163500</v>
          </cell>
          <cell r="CX268">
            <v>45646</v>
          </cell>
          <cell r="CY268">
            <v>54327000</v>
          </cell>
        </row>
        <row r="269">
          <cell r="A269" t="str">
            <v>0267-2024</v>
          </cell>
          <cell r="B269" t="str">
            <v>17 17. Contrato de Prestación de Servicios</v>
          </cell>
          <cell r="C269" t="str">
            <v>NIT</v>
          </cell>
          <cell r="D269">
            <v>860020382</v>
          </cell>
          <cell r="F269">
            <v>4</v>
          </cell>
          <cell r="G269">
            <v>7</v>
          </cell>
          <cell r="H269" t="str">
            <v>ALPOPULAR S.A.</v>
          </cell>
          <cell r="I269" t="str">
            <v>AVENIDA CALLE 26 N° 96J – 90, PISO 6</v>
          </cell>
          <cell r="J269" t="str">
            <v>mercadeo@alpopular.com.co</v>
          </cell>
          <cell r="K269" t="str">
            <v>MARTHA CAROLINA RODRÍGUEZ VERA</v>
          </cell>
          <cell r="L269">
            <v>52928129</v>
          </cell>
          <cell r="M269" t="str">
            <v>CO1.PCCNTR.6342846</v>
          </cell>
          <cell r="N269" t="str">
            <v>CPT287-2024</v>
          </cell>
          <cell r="O269" t="str">
            <v>https://community.secop.gov.co/Public/Tendering/OpportunityDetail/Index?noticeUID=CO1.NTC.6145104&amp;isFromPublicArea=True&amp;isModal=False</v>
          </cell>
          <cell r="P269" t="str">
            <v>N/A</v>
          </cell>
          <cell r="Q269" t="str">
            <v>N/A</v>
          </cell>
          <cell r="R269" t="str">
            <v>PERSONA JURIDICA</v>
          </cell>
          <cell r="T269" t="str">
            <v>CONTRATO DE PRESTACION DE SERVICIOS</v>
          </cell>
          <cell r="U269">
            <v>45432</v>
          </cell>
          <cell r="V269">
            <v>45436</v>
          </cell>
          <cell r="W269">
            <v>45619</v>
          </cell>
          <cell r="X269" t="str">
            <v>JAVIER AUGUSTO MEDINA PARRA</v>
          </cell>
          <cell r="Y269" t="str">
            <v>SUBDIRECTOR ADMINISTRATIVO</v>
          </cell>
          <cell r="Z269">
            <v>79568473</v>
          </cell>
          <cell r="AA269">
            <v>6</v>
          </cell>
          <cell r="AB269">
            <v>5</v>
          </cell>
          <cell r="AC269" t="str">
            <v>SA-238 Proveer, de manera autónoma e independiente, los servicios de custodia documental para Canal Capital, conforme los estándares requeridos según la normatividad archivística aplicable.</v>
          </cell>
          <cell r="AD269">
            <v>0</v>
          </cell>
          <cell r="AE269">
            <v>6</v>
          </cell>
          <cell r="AF269">
            <v>180</v>
          </cell>
          <cell r="AG269">
            <v>23680000</v>
          </cell>
          <cell r="AH269" t="str">
            <v>N/A</v>
          </cell>
          <cell r="AI269" t="str">
            <v>1. Cumplir con la normatividad, especificaciones técnicas y los requisitos para la contratación de los servicios de depósito, administración, custodia, consulta y préstamo de documentos de archivo establecidos en la Ley 594 del 2000, el Acuerdo 001 de 2024 expedido por el Archivo General de la Nación y las que ameriten del Decreto Único Reglamentario del Sector Cultura 1080 del 2015. 2. Una vez los fondos contenedores se encuentren debidamente ubicados en zona de cargue desde el punto o sitio indicado por CANAL CAPITAL, Alpopular procederá a trasladar los archivos objeto de custodia y almacenamiento hasta las instalaciones del Custodio Documental. Dicho protocolo de entrega y recibo de la documentación se realizará bajo el control del funcionario o contratista designado por el Canal como responsable del proceso de Gestión Documental de la entidad . 3. Verificar la cantidad de cajas y carpetas de archivo mediante punteo frente al inventario documental entregado por Canal Capital, bajo el control del funcionario o contratista designado por el Canal como responsable del proceso de Gestión Documental de la entidad. 4. Asignar a cada caja y carpeta un código de identificación (código de barras) que permita la búsqueda, ubicación y control de las unidades documentales entregadas. 5. Formular, presentar y aplicar el programa semestral de limpieza y desinfección documental, prevención y control de microorganismos, roedores e insectos en sus instalaciones dando informe del mismo a Canal Capital. 6. Formular, presentar el plan de conservación y el proceso de saneamiento ambiental en cumplimiento del Acuerdo 006 de 2014 en relación con el Sistema Integrado de Conservación, no solamente en sus instalaciones; sino prestar dicho servicio en los archivos de gestión de Canal Capital, mínimo 2 veces por año. 7. Contar con los recursos técnicos, humanos y logísticos que se requieran para cumplir con las obligaciones emanadas del contrato. 8. Mantener la reserva y confidencialidad de los documentos, abstenerse de hacer pública o utilizar la información resultante del desarrollo del contrato. 9. Cumplir con la diligencia debida para que la documentación no sufra ninguna clase de pérdida y/o afectación durante el traslado a las instalaciones del Canal como hurto, humedad por la lluvia, presente rastros de barro y documentación en mal estado. Si esto se presenta el contratista deberá indemnizar los daños causados a la documentación, según. lo estipulado en el régimen de responsabilidad que al respecto se establece en el artículo 34 del Estatuto Orgánico del Sistema Financiero. 10. Entregar las cajas de archivo con su respectivo inventario documental en medio digital y físico, para el traslado de los documentos al nuevo proveedor del servicio, a la finalización del plazo del contrato. 11. Conservar los documentos dados en custodia, para lo cual deberá acreditar que cuenta con una póliza que ampare los posibles riesgos asociados. 12. Velar porque las cajas de archivo entregadas se encuentren unificadas en un solo sitio. En caso de que el contratista se vea obligado a trasladar las cajas, debe solicitar autorización a Canal Capital por escrito de manera previa, la cual se evaluará para su aprobación o rechazo. 13. Mantener la integridad y unicidad de los archivos por medio de los inventarios documentales, los cuales serán entregados en el momento en que se requiera. 14. Presentar un informe detallado (escrito y fotográfico) correspondiente a los servicios prestados cada mes, dentro de los cinco (5) primeros días hábiles posteriores al vencimiento de cada periodo y un informe general al finalizar el periodo total de ejecución. 15. Responder por la calidad de los servicios o productos contratados, hasta tres (3) años después de la liquidación del contrato, en atención a lo estipulado en el Acuerdo 008 de 2014 en el artículo 11. 16. Efectuar el desmonte y entregar a Canal Capital debidamente inventariado, punteado y con acta de entrega el archivo bajo su custodia, una vez terminada la ejecución del contrato. 17. Dar cumplimiento a las demás obligaciones que le sean asignadas por el supervisor del contrato, que se deriven del objeto del contrato y se encuentren dentro del alcance de la oferta comercial presentada. 18. Garantizar la custodia del material audiovisual bajo las condiciones técnicas especializadas necesarias para asegurar su conservación; así como el acceso a los mismos cuando la entidad lo requiera. 19. Realizar cambios de unidades de conservación (cajas) cuando se requiera, previa solicitud y autorización del supervisor del contrato de Canal Capital. 20. Digitalizar la documentación en PDF en caso de que Canal Capital lo requiera. 21. Entregar los expedientes físicos en la misma presentación, orden en el que se tiene y cuando se requiera. 22. Entregar la imagen o las imágenes nítidas y legibles correspondientes a la digitalización de los documentos para su verificación y consulta, cuando se requiera, previa solicitud y autorización del supervisor del contrato de Canal Capital. 23. Entregar los expedientes digitales en medio digital en caso en que se requiera. 21. Entregar los expedientes físicos en la misma presentación, orden en el que se tiene y cuando se requiera. 22. Entregar la imagen o las imágenes nítidas y legibles correspondientes a la digitalización de los documentos para su verificación y consulta, cuando se requiera, previa solicitud y autorización del supervisor del contrato de Canal Capital. 23. Entregar los expedientes digitales en medio digital en caso en que se requiera.</v>
          </cell>
          <cell r="AJ269" t="str">
            <v>DIRECTA</v>
          </cell>
          <cell r="AK269" t="str">
            <v>REQUIERE LIQUIDACION</v>
          </cell>
          <cell r="AL269" t="str">
            <v>SI</v>
          </cell>
          <cell r="AM269" t="str">
            <v>SECRETARIA GENERAL</v>
          </cell>
          <cell r="AN269" t="str">
            <v>NATHALY ACOSTA DIAZ</v>
          </cell>
          <cell r="AO269" t="str">
            <v xml:space="preserve">1028 / </v>
          </cell>
          <cell r="AP269" t="str">
            <v xml:space="preserve">423011605560000007511 / </v>
          </cell>
          <cell r="AQ269" t="str">
            <v xml:space="preserve">Fortalecimiento de la capacidad administrativa y tecnológica para la gestión institucional de Capital / </v>
          </cell>
          <cell r="AR269" t="str">
            <v xml:space="preserve">988 / </v>
          </cell>
          <cell r="AS269">
            <v>1028</v>
          </cell>
          <cell r="AT269" t="str">
            <v>423011605560000007511</v>
          </cell>
          <cell r="AU269" t="str">
            <v>Fortalecimiento de la capacidad administrativa y tecnológica para la gestión institucional de Capital</v>
          </cell>
          <cell r="AV269" t="str">
            <v xml:space="preserve"> </v>
          </cell>
          <cell r="AW269">
            <v>988</v>
          </cell>
          <cell r="AX269">
            <v>45433</v>
          </cell>
          <cell r="AY269">
            <v>23680000</v>
          </cell>
          <cell r="BC269" t="str">
            <v xml:space="preserve"> </v>
          </cell>
          <cell r="CI269" t="str">
            <v>ADICION 1 Y PRORROGA 1</v>
          </cell>
          <cell r="CJ269">
            <v>45626</v>
          </cell>
          <cell r="CK269">
            <v>0</v>
          </cell>
          <cell r="CL269">
            <v>3</v>
          </cell>
          <cell r="CM269">
            <v>11840000</v>
          </cell>
          <cell r="CX269">
            <v>45716</v>
          </cell>
          <cell r="CY269">
            <v>35520000</v>
          </cell>
        </row>
        <row r="270">
          <cell r="A270" t="str">
            <v>0268-2024</v>
          </cell>
          <cell r="B270" t="str">
            <v>17 17. Contrato de Prestación de Servicios</v>
          </cell>
          <cell r="C270" t="str">
            <v>CC</v>
          </cell>
          <cell r="D270">
            <v>52432379</v>
          </cell>
          <cell r="F270">
            <v>9</v>
          </cell>
          <cell r="G270">
            <v>2</v>
          </cell>
          <cell r="H270" t="str">
            <v>MARIA EUGENIA QUIROGA DIAZ M</v>
          </cell>
          <cell r="I270" t="str">
            <v>CARRERA 4A # 65-36</v>
          </cell>
          <cell r="J270" t="str">
            <v>meqd77@gmail.com</v>
          </cell>
          <cell r="M270" t="str">
            <v>CO1.PCCNTR.6348148</v>
          </cell>
          <cell r="N270" t="str">
            <v>CPT-268-2024</v>
          </cell>
          <cell r="O270" t="str">
            <v>https://community.secop.gov.co/Public/Tendering/OpportunityDetail/Index?noticeUID=CO1.NTC.6099642&amp;isFromPublicArea=True&amp;isModal=False</v>
          </cell>
          <cell r="P270" t="str">
            <v>PROFESIONAL</v>
          </cell>
          <cell r="Q270" t="str">
            <v>UNIVERSITARIO</v>
          </cell>
          <cell r="R270" t="str">
            <v>FEMENINO</v>
          </cell>
          <cell r="T270" t="str">
            <v>CONTRATO DE PRESTACION DE SERVICIOS</v>
          </cell>
          <cell r="U270">
            <v>45433</v>
          </cell>
          <cell r="V270">
            <v>45435</v>
          </cell>
          <cell r="W270">
            <v>45648</v>
          </cell>
          <cell r="X270" t="str">
            <v>ANGELICA MARIA GARZON MUÑOZ</v>
          </cell>
          <cell r="Y270" t="str">
            <v>PROFESIONAL ESPECIALIZADO DE PRODUCCIÓN GRADO 2</v>
          </cell>
          <cell r="Z270">
            <v>52827674</v>
          </cell>
          <cell r="AA270">
            <v>3</v>
          </cell>
          <cell r="AB270">
            <v>8</v>
          </cell>
          <cell r="AC270" t="str">
            <v>DO-374 DO 375 Proveer, de manera autónoma e independiente, los servicios para el diseño gráfico, ilustración y producción de piezas gráficas de acuerdo con las estrategias y campañas de programación, promoción, participación y circulación digital creadas para CAPITAL y eureka en todas sus plataformas, incluyendo los proyectos del Plan de inversión financiados a través de la resolución 076 de 2024 del Fondo Único de Tecnologías de la Información y las comunicaciones (FUTIC).</v>
          </cell>
          <cell r="AD270">
            <v>0</v>
          </cell>
          <cell r="AE270">
            <v>7</v>
          </cell>
          <cell r="AF270">
            <v>210</v>
          </cell>
          <cell r="AG270">
            <v>39970000</v>
          </cell>
          <cell r="AH270">
            <v>5710000</v>
          </cell>
          <cell r="AI270" t="str">
            <v>1. Proponer, diseñar y producir piezas gráficas en 2D y/o 3D y las ilustraciones que cumplan con los
requerimientos creativos, técnicos, estéticos y visuales definidos, según los lineamientos
creativos.
2. Realizar propuestas para crear y unificar la línea gráfica de las piezas del canal en todas las
plataformas.
3. Ejecutar el cronograma y los requerimientos técnicos planteados por la supervisión del contrato.
4. Atender y ejecutar las correcciones que se soliciten dentro de los tiempos de producción
acordados.
5. Cumplir con los parámetros de calidad técnica requerida para la emisión y/o publicación de las
piezas gráficas.
6. Mantener una comunicación eficiente con cada uno de los miembros del equipo creativo sobre la
administración de archivos y garantizar la organización y clasificación de todas las piezas
terminadas y aprobadas según los criterios según el orden de carpetas establecido por
producción, para la clara y eficiente búsqueda y consulta actual y posterior.
7. Realizar backup o copia de cada una de las piezas finalizadas y aprobadas por la dirección
creativa, así como de los archivos abiertos (editables) y los demás insumos asociados.
8. Poner a disposición el hardware y software necesario, compatible y suficiente para el
cumplimiento de las distintas obligaciones.
9. De requerirse, participar en la construcción y actualización del manual de marca de Canal Capital
y de Eureka.
10. Participar en las reuniones necesarias para la correcta ejecución del contrato en virtud del
principio de coordinación.
11. Realizar las demás actividades que resulten necesarias y esenciales para el cumplimiento del
objeto contractual.</v>
          </cell>
          <cell r="AJ270" t="str">
            <v>DIRECTA</v>
          </cell>
          <cell r="AK270" t="str">
            <v xml:space="preserve">NO REQUIERE </v>
          </cell>
          <cell r="AL270" t="str">
            <v>SI</v>
          </cell>
          <cell r="AM270" t="str">
            <v>DIRECTOR OPERATIVO</v>
          </cell>
          <cell r="AN270" t="str">
            <v>CAMILO ANDRES PORRAS GALINDO</v>
          </cell>
          <cell r="AO270" t="str">
            <v>1007/1008 / 1007</v>
          </cell>
          <cell r="AP270" t="str">
            <v>423011605560000007505 / 42450209</v>
          </cell>
          <cell r="AQ270" t="str">
            <v>7505 - Fortalecimiento de la creación y cocreación de contenidos multiplataforma en ciudadanía, cultura y educación / Servicios para la comunidad, sociales y personales</v>
          </cell>
          <cell r="AR270" t="str">
            <v>994/995 / 994</v>
          </cell>
          <cell r="AS270" t="str">
            <v>1007/1008</v>
          </cell>
          <cell r="AT270" t="str">
            <v>423011605560000007505</v>
          </cell>
          <cell r="AU270" t="str">
            <v>7505 - Fortalecimiento de la creación y cocreación de contenidos multiplataforma en ciudadanía, cultura y educación</v>
          </cell>
          <cell r="AV270" t="str">
            <v>7505 FUTIC</v>
          </cell>
          <cell r="AW270" t="str">
            <v>994/995</v>
          </cell>
          <cell r="AX270">
            <v>45434</v>
          </cell>
          <cell r="AY270">
            <v>19985000</v>
          </cell>
          <cell r="AZ270">
            <v>1007</v>
          </cell>
          <cell r="BA270">
            <v>42450209</v>
          </cell>
          <cell r="BB270" t="str">
            <v>Servicios para la comunidad, sociales y personales</v>
          </cell>
          <cell r="BC270" t="str">
            <v xml:space="preserve"> </v>
          </cell>
          <cell r="BD270">
            <v>994</v>
          </cell>
          <cell r="BE270">
            <v>45434</v>
          </cell>
          <cell r="BF270">
            <v>19985000</v>
          </cell>
          <cell r="CX270">
            <v>45648</v>
          </cell>
          <cell r="CY270">
            <v>39970000</v>
          </cell>
        </row>
        <row r="271">
          <cell r="A271" t="str">
            <v>0269-2024</v>
          </cell>
          <cell r="B271" t="str">
            <v>17 17. Contrato de Prestación de Servicios</v>
          </cell>
          <cell r="C271" t="str">
            <v>CC</v>
          </cell>
          <cell r="D271">
            <v>52739682</v>
          </cell>
          <cell r="F271">
            <v>5</v>
          </cell>
          <cell r="G271">
            <v>6</v>
          </cell>
          <cell r="H271" t="str">
            <v>PAOLA ANDREA SANABRIA MAHECHA</v>
          </cell>
          <cell r="I271" t="str">
            <v>CALLE 29 SUR 35 10 APTO 203 ED TORRES DE SAN JORGE</v>
          </cell>
          <cell r="J271" t="str">
            <v>psanabriamahecha@gmail.com</v>
          </cell>
          <cell r="M271" t="str">
            <v>CO1.PCCNTR.6348194</v>
          </cell>
          <cell r="N271" t="str">
            <v>CPT-290-2024</v>
          </cell>
          <cell r="O271" t="str">
            <v>https://community.secop.gov.co/Public/Tendering/OpportunityDetail/Index?noticeUID=CO1.NTC.6152092&amp;isFromPublicArea=True&amp;isModal=False</v>
          </cell>
          <cell r="P271" t="str">
            <v>PROFESIONAL</v>
          </cell>
          <cell r="Q271" t="str">
            <v>ESPECIALIZACION UNIVERSITARIA</v>
          </cell>
          <cell r="R271" t="str">
            <v>FEMENINO</v>
          </cell>
          <cell r="T271" t="str">
            <v>CONTRATO DE PRESTACION DE SERVICIOS</v>
          </cell>
          <cell r="U271">
            <v>45432</v>
          </cell>
          <cell r="V271">
            <v>45433</v>
          </cell>
          <cell r="W271">
            <v>45616</v>
          </cell>
          <cell r="X271" t="str">
            <v>YIVY KATHERINE GOMEZ PARDO</v>
          </cell>
          <cell r="Y271" t="str">
            <v>JEFE OFICINA JURIDICA</v>
          </cell>
          <cell r="Z271">
            <v>1010171134</v>
          </cell>
          <cell r="AA271">
            <v>9</v>
          </cell>
          <cell r="AB271">
            <v>2</v>
          </cell>
          <cell r="AC271" t="str">
            <v>SG-56 Proveer, de manera autónoma e independiente, los servicios profesionales requeridos para el desarrollo de actividades asociadas a la organización administrativa y gestión contractual de Canal Capital.</v>
          </cell>
          <cell r="AD271">
            <v>0</v>
          </cell>
          <cell r="AE271">
            <v>6</v>
          </cell>
          <cell r="AF271">
            <v>180</v>
          </cell>
          <cell r="AG271">
            <v>21000000</v>
          </cell>
          <cell r="AH271">
            <v>3500000</v>
          </cell>
          <cell r="AI271" t="str">
            <v>1. Mantener actualizadas las bases de datos que contienen la información relacionada con la contratación de Canal Capital, con el objeto de suministrar los datos requeridos desde cualquier dependencia de la entidad para adelantar la gestión misional de la misma o desde los entes de control o cualquier autoridad administrativa y/o judicial. 2. Efectuar los informes correspondientes a SIVICOF y SIDEAP mensualmente conforme a los requerimientos, efectuados por los entes de control. 3. Elaborar un informe mensual de todas las liquidaciones adelantadas por la entidad, sin importar si se encuentran firmadas en físico o en la plataforma de SECOP II, según corresponda. 4. Proyectar las certificaciones solicitadas por los contratistas respecto de los contratos suscritos entre aquellos y el Canal Capital. 5. Elaborar informes anuales o cuando estos sean requeridos por entes de control tales como la Contraloría General de la República, Contraloría Distrital, Personería Distrital, Veeduría Distrital entre otros. 6. Apoyar con el suministro de información para dar respuesta a los derechos de petición que sean radicados en la entidad. 7. Reportar mensualmente a los supervisores de los contratos terminados, si procede o no la liquidación de los mismos, para que se proceda de conformidad. 8. Enviar mensualmente al webmaster la información de los contratos suscritos por el canal el mes inmediatamente anterior, para ser publicado en el enlace del botón de transparencia de la página web de Canal Capital. 9. Suministrar la información que se requiera en materia de gestión ambiental para efectos de los informes periódicos asociados con el plan institucional de gestión ambiental – PIGA. 10. Realizar seguimiento a los términos de respuesta de las peticiones a cargo de la Oficina Jurídica y alertar sobre sus vencimientos. 11. Realizar el informe bimensual de las entidades sin ánimo de lucro conforme a lo previsto en el artículo 30 del Decreto Distrital 848 de 2019. 12. Realizar las demás actividades que resulten necesarias y esenciales para el cumplimiento del objeto contractual.</v>
          </cell>
          <cell r="AJ271" t="str">
            <v>DIRECTA</v>
          </cell>
          <cell r="AK271" t="str">
            <v xml:space="preserve">NO REQUIERE </v>
          </cell>
          <cell r="AL271" t="str">
            <v>NO</v>
          </cell>
          <cell r="AM271" t="str">
            <v>SECRETARIA GENERAL</v>
          </cell>
          <cell r="AN271" t="str">
            <v>JAVIER ROLANDO DELGADO FLORES</v>
          </cell>
          <cell r="AO271" t="str">
            <v xml:space="preserve">1006 / </v>
          </cell>
          <cell r="AP271" t="str">
            <v xml:space="preserve">42120202008 / </v>
          </cell>
          <cell r="AQ271" t="str">
            <v xml:space="preserve">Servicios prestados a las empresas y servicios de producción / </v>
          </cell>
          <cell r="AR271" t="str">
            <v xml:space="preserve">989 / </v>
          </cell>
          <cell r="AS271">
            <v>1006</v>
          </cell>
          <cell r="AT271">
            <v>42120202008</v>
          </cell>
          <cell r="AU271" t="str">
            <v>Servicios prestados a las empresas y servicios de producción</v>
          </cell>
          <cell r="AV271" t="str">
            <v xml:space="preserve"> </v>
          </cell>
          <cell r="AW271">
            <v>989</v>
          </cell>
          <cell r="AX271">
            <v>45433</v>
          </cell>
          <cell r="AY271">
            <v>21000000</v>
          </cell>
          <cell r="BC271" t="str">
            <v xml:space="preserve"> </v>
          </cell>
          <cell r="CI271" t="str">
            <v>ADICION 1 Y PRORROGA 1</v>
          </cell>
          <cell r="CJ271">
            <v>45616</v>
          </cell>
          <cell r="CK271">
            <v>0</v>
          </cell>
          <cell r="CL271">
            <v>2</v>
          </cell>
          <cell r="CM271">
            <v>7000000</v>
          </cell>
          <cell r="CX271">
            <v>45677</v>
          </cell>
          <cell r="CY271">
            <v>28000000</v>
          </cell>
        </row>
        <row r="272">
          <cell r="A272" t="str">
            <v>0270-2024</v>
          </cell>
          <cell r="B272" t="str">
            <v>17 17. Contrato de Prestación de Servicios</v>
          </cell>
          <cell r="C272" t="str">
            <v>CC</v>
          </cell>
          <cell r="D272">
            <v>1075276752</v>
          </cell>
          <cell r="F272">
            <v>9</v>
          </cell>
          <cell r="G272">
            <v>2</v>
          </cell>
          <cell r="H272" t="str">
            <v>DIANA MIREYA SIERRA CASTAÑO</v>
          </cell>
          <cell r="I272" t="str">
            <v>CARRERA 81 G BIS NO. 54 C 45 SUR</v>
          </cell>
          <cell r="J272" t="str">
            <v>dmsc94@hotmail.com</v>
          </cell>
          <cell r="M272" t="str">
            <v>CO1.PCCNTR.6348334</v>
          </cell>
          <cell r="N272" t="str">
            <v>CPT-291-2024</v>
          </cell>
          <cell r="O272" t="str">
            <v>https://community.secop.gov.co/Public/Tendering/OpportunityDetail/Index?noticeUID=CO1.NTC.6152231&amp;isFromPublicArea=True&amp;isModal=False</v>
          </cell>
          <cell r="P272" t="str">
            <v>PROFESIONAL</v>
          </cell>
          <cell r="Q272" t="str">
            <v>UNIVERSITARIO</v>
          </cell>
          <cell r="R272" t="str">
            <v>FEMENINO</v>
          </cell>
          <cell r="S272" t="str">
            <v>NO</v>
          </cell>
          <cell r="T272" t="str">
            <v>CONTRATO DE PRESTACION DE SERVICIOS</v>
          </cell>
          <cell r="U272">
            <v>45432</v>
          </cell>
          <cell r="V272">
            <v>45433</v>
          </cell>
          <cell r="W272">
            <v>45616</v>
          </cell>
          <cell r="X272" t="str">
            <v>YIVY KATHERINE GOMEZ PARDO</v>
          </cell>
          <cell r="Y272" t="str">
            <v>JEFE OFICINA JURIDICA</v>
          </cell>
          <cell r="Z272">
            <v>1010171134</v>
          </cell>
          <cell r="AA272">
            <v>9</v>
          </cell>
          <cell r="AB272">
            <v>2</v>
          </cell>
          <cell r="AC272" t="str">
            <v>SG-55 Proveer, de manera autónoma e independiente, los servicios profesionales requeridos en los procesos de archivo y gestión documental en la Oficina Jurídica y la Secretaría General de Canal Capital.</v>
          </cell>
          <cell r="AD272">
            <v>0</v>
          </cell>
          <cell r="AE272">
            <v>6</v>
          </cell>
          <cell r="AF272">
            <v>180</v>
          </cell>
          <cell r="AG272">
            <v>24000000</v>
          </cell>
          <cell r="AH272">
            <v>4000000</v>
          </cell>
          <cell r="AI272" t="str">
            <v>1. Realizar la organización, clasificación, ordenación interna, depuración, realmacenamiento, rotulación e ingreso de registros en las bases de datos del archivo de la Oficina Jurídica de la Secretaría General. 2. Brindar apoyo a la Oficina Jurídica de la Secretaría General en la implementación de las tablas de retención documental. 3. Diligenciar el Formato Único de Inventario Documental - FUID y todos aquellos documentos asociados a las actividades de archivo, atendiendo para el efecto, a las directrices existentes sobre el particular. 4. Facilitar el acceso a las diferentes áreas a la información que reposa en la Oficina Jurídica, mediante el préstamo documental, llevando el respectivo control. Igualmente, digitalizar la información en caso de ser requerido. 5. Conocer y aplicar el Manual de Gestión Documental de Canal Capital. 6. Apoyar en la verificación, recepción y revisión de los documentos entregados en la Oficina Jurídica, cuando sea necesario. 7. Dar estricto cumplimiento a la normativa vigente sobre las reglas y los principios generales que regulan la actividad archivística y de gestión documental, velando por el adecuado uso, cuidado y confidencialidad de los documentos manejados. 8. Apoyar a la Oficina Jurídica en el seguimiento y realización de las actividades relacionadas con la gestión documental planteadas en los planes de mejoramiento. 9. Adelantar la digitalización de los expedientes contractuales previa entrega al archivo central de la entidad, debiendo efectuar la verificación de perfilación, adecuación de expedientes y revisión de imágenes. 10. Apoyar el control de reparto de las actividades de la Oficina Jurídica cuando así se requiera. 11. Acceder al Sistema Electrónico para la Contratación Pública SECOP I Y SECOP II, a través de las páginas web autorizadas, utilizando las contraseñas entregadas por el sistema. 12. Guardar la reserva de las claves asignadas y suministrarlas únicamente a la persona que autorice la Oficina Jurídica. 13. Realizar los informes que le sean asignados por el supervisor del contrato. 14. Manejar las bases de datos que sean requeridas por la supervisión. 15. Realizar las demás actividades que resulten necesarias y esenciales para el cumplimiento del objeto contractual.</v>
          </cell>
          <cell r="AJ272" t="str">
            <v>DIRECTA</v>
          </cell>
          <cell r="AK272" t="str">
            <v xml:space="preserve">NO REQUIERE </v>
          </cell>
          <cell r="AL272" t="str">
            <v>NO</v>
          </cell>
          <cell r="AM272" t="str">
            <v>SECRETARIA GENERAL</v>
          </cell>
          <cell r="AN272" t="str">
            <v>JAVIER ROLANDO DELGADO FLORES</v>
          </cell>
          <cell r="AO272" t="str">
            <v xml:space="preserve">1065 /      </v>
          </cell>
          <cell r="AP272" t="str">
            <v xml:space="preserve">42120202008 / </v>
          </cell>
          <cell r="AQ272" t="str">
            <v xml:space="preserve">Servicios prestados a las empresas y servicios de producción / </v>
          </cell>
          <cell r="AR272" t="str">
            <v xml:space="preserve">991 / </v>
          </cell>
          <cell r="AS272">
            <v>1065</v>
          </cell>
          <cell r="AT272">
            <v>42120202008</v>
          </cell>
          <cell r="AU272" t="str">
            <v>Servicios prestados a las empresas y servicios de producción</v>
          </cell>
          <cell r="AV272" t="str">
            <v xml:space="preserve"> </v>
          </cell>
          <cell r="AW272">
            <v>991</v>
          </cell>
          <cell r="AX272">
            <v>45433</v>
          </cell>
          <cell r="AZ272" t="str">
            <v xml:space="preserve">     </v>
          </cell>
          <cell r="BC272" t="str">
            <v xml:space="preserve"> </v>
          </cell>
          <cell r="CI272" t="str">
            <v>ADICION 1 Y PRORROGA 1</v>
          </cell>
          <cell r="CJ272">
            <v>45616</v>
          </cell>
          <cell r="CK272">
            <v>0</v>
          </cell>
          <cell r="CL272">
            <v>2</v>
          </cell>
          <cell r="CM272">
            <v>8000000</v>
          </cell>
          <cell r="CX272">
            <v>45311</v>
          </cell>
          <cell r="CY272">
            <v>32000000</v>
          </cell>
        </row>
        <row r="273">
          <cell r="A273" t="str">
            <v>0271-2024</v>
          </cell>
          <cell r="B273" t="str">
            <v>17 17. Contrato de Prestación de Servicios</v>
          </cell>
          <cell r="C273" t="str">
            <v>CC</v>
          </cell>
          <cell r="D273">
            <v>1014207613</v>
          </cell>
          <cell r="F273">
            <v>7</v>
          </cell>
          <cell r="G273">
            <v>4</v>
          </cell>
          <cell r="H273" t="str">
            <v>MARTHA LILIANA CASTRO PRIETO</v>
          </cell>
          <cell r="I273" t="str">
            <v>CARRERA 96 B # 17 B 48</v>
          </cell>
          <cell r="J273" t="str">
            <v>martha.castro.prieto@gmail.com</v>
          </cell>
          <cell r="M273" t="str">
            <v>CO1.PCCNTR.6348980</v>
          </cell>
          <cell r="N273" t="str">
            <v>CPT-292-2024</v>
          </cell>
          <cell r="O273" t="str">
            <v>https://community.secop.gov.co/Public/Tendering/OpportunityDetail/Index?noticeUID=CO1.NTC.6153478&amp;isFromPublicArea=True&amp;isModal=False</v>
          </cell>
          <cell r="P273" t="str">
            <v>PROFESIONAL</v>
          </cell>
          <cell r="Q273" t="str">
            <v>UNIVERSITARIO</v>
          </cell>
          <cell r="R273" t="str">
            <v>FEMENINO</v>
          </cell>
          <cell r="S273" t="str">
            <v>NO</v>
          </cell>
          <cell r="T273" t="str">
            <v>CONTRATO DE PRESTACION DE SERVICIOS</v>
          </cell>
          <cell r="U273">
            <v>45433</v>
          </cell>
          <cell r="V273">
            <v>45434</v>
          </cell>
          <cell r="W273">
            <v>45626</v>
          </cell>
          <cell r="X273" t="str">
            <v>ANGELICA MARIA GARZON MUÑOZ</v>
          </cell>
          <cell r="Y273" t="str">
            <v>PROFESIONAL ESPECIALIZADO DE PRODUCCIÓN GRADO 2</v>
          </cell>
          <cell r="Z273">
            <v>52827674</v>
          </cell>
          <cell r="AA273">
            <v>3</v>
          </cell>
          <cell r="AB273">
            <v>8</v>
          </cell>
          <cell r="AC273" t="str">
            <v>DO-384 DO-385 Proveer, de manera autónoma e independiente, los servicios requeridos para adelantar las actividades de recepción, revisión y análisis de los entregables de los proyectos propios realizados al interior de Canal Capital y los realizados a través de terceros, en desarrollo de los proyectos que realice la Dirección Operativa y el área de Producción, para el cumplimiento de las obligaciones del Canal, adelantados en las diferentes plataformas de Canal Capital o de un tercero, financiado a través de la resolución 076 del 2024 del Fondo Único de Tecnologías de la Información y las Comunicaciones (FUTIC).</v>
          </cell>
          <cell r="AD273">
            <v>9</v>
          </cell>
          <cell r="AE273">
            <v>6</v>
          </cell>
          <cell r="AF273">
            <v>189</v>
          </cell>
          <cell r="AG273">
            <v>35975016</v>
          </cell>
          <cell r="AH273">
            <v>5710320</v>
          </cell>
          <cell r="AI273" t="str">
            <v>1. Apoyar al área de producción en
la actualización de los formatos del canal que hacen parte del libro de producción y del Manual general
de producción, de acuerdo con los procedimientos establecidos para la producción de contenido de Canal
Capital. 2. Realizar la recepción del Libro de producción, para su retroalimentación, revisión final,
catalogación y archivo, con el apoyo del área de Producción de contenidos, Control de calidad, Tráfico y
alistamiento, Gestión documental, Tecnologías de la Información, Archivo y Gestión de Información del
canal, que surjan de los contratos de producción realizados por Capital, la línea de Ciudadanía, Cultura
y Educación, proyectos periodísticos, proyectos estratégicos y demás que formen parte de la producción
de contenidos para las diferentes plataformas de Canal Capital. 3. Apoyar oportunamente las actividades
asociadas a la implementación y monitoreo de los diseños de producción en cualquiera de sus fases, para
el desarrollo de los proyectos acordados con la supervisión. 4. Apoyar el seguimiento a los cronogramas,
garantizando su ejecución de manera efectiva de acuerdo con los objetivos de Capital. 5. Apoyar en la
revisión al cumplimiento de los Derechos de Autor, imagen y propiedad intelectual, con el
acompañamiento del abogado especializado en Derechos de la Oficina Jurídica de Capital, desarrollados
durante la ejecución de los contratos; también teniendo en cuenta las asociaciones que congregan
actores, músicos y obras audiovisuales para los proyectos de la línea de Ciudadanía, Cultura y Educación,
proyectos periodísticos, proyectos estratégicos y demás que hagan parte de la producción de contenidos
para las diferentes plataformas de Canal Capital. 6. Realizar el tráfico y entrega a las áreas encargadas
Gestión documental, Tecnologías de la Información, Archivo y Gestión de Información del canal, los
entregables físicos y digitales descritos en el Manual General de Producción, correspondientes a los
proyectos previamente aprobados por los productores de seguimiento y verificados por del área de
entregables, con el fin de garantizar que la información esté disponible para el canal, en especial para
las áreas de promoción y comunicaciones de Capital. 7. Elaborar los diagnósticos de las revisiones
solicitadas respecto a los Derechos de Autor, imagen y propiedad intelectual, con el acompañamiento del
abogado especializado en Derechos de autor de la Oficina Jurídica de la entidad, de los diferentes
proyectos previos, actuales y futuros del canal. 8. Asistir a las mesas de trabajo programadas desde las diferentes áreas del canal, cuando así se requiera. 9. Entregar informes de los avances de los proyectos
a cargo de la Dirección Operativa y el área de Producción que le sean solicitados por el Supervisor y el
personal encargado de desarrollar las actividades de producción de contenido de Capital, con
conocimiento de la supervisión. 10. Informar por escrito a su supervisor las novedades, inconvenientes
o sugerencias que se presenten en la ejecución de los proyectos adelantados por la Dirección Operativa
y al área de Producción. 11. Prestar servicios de apoyo a la supervisión de los contratos suscritos por el
área de Producción de Canal Capital, en los casos que sea requerido. 12. Realizar las demás actividades
que resulten necesarias y esenciales para el cumplimiento del objeto contractual.</v>
          </cell>
          <cell r="AJ273" t="str">
            <v>DIRECTA</v>
          </cell>
          <cell r="AK273" t="str">
            <v xml:space="preserve">NO REQUIERE </v>
          </cell>
          <cell r="AL273" t="str">
            <v>SI</v>
          </cell>
          <cell r="AM273" t="str">
            <v>DIRECTOR OPERATIVO</v>
          </cell>
          <cell r="AN273" t="str">
            <v>LEIDY JULIETH CARRANZA SUAREZ</v>
          </cell>
          <cell r="AO273" t="str">
            <v>1021 / 1022</v>
          </cell>
          <cell r="AP273" t="str">
            <v>42450209 / 423011605560000007505</v>
          </cell>
          <cell r="AQ273" t="str">
            <v>Servicios para la comunidad, sociales y personales / 7505 - Fortalecimiento de la creación y cocreación de contenidos multiplataforma en ciudadanía, cultura y educación</v>
          </cell>
          <cell r="AR273" t="str">
            <v>992 / 993</v>
          </cell>
          <cell r="AS273">
            <v>1021</v>
          </cell>
          <cell r="AT273">
            <v>42450209</v>
          </cell>
          <cell r="AU273" t="str">
            <v>Servicios para la comunidad, sociales y personales</v>
          </cell>
          <cell r="AV273" t="str">
            <v xml:space="preserve"> </v>
          </cell>
          <cell r="AW273">
            <v>992</v>
          </cell>
          <cell r="AX273">
            <v>45433</v>
          </cell>
          <cell r="AY273">
            <v>3597502</v>
          </cell>
          <cell r="AZ273">
            <v>1022</v>
          </cell>
          <cell r="BA273" t="str">
            <v>423011605560000007505</v>
          </cell>
          <cell r="BB273" t="str">
            <v>7505 - Fortalecimiento de la creación y cocreación de contenidos multiplataforma en ciudadanía, cultura y educación</v>
          </cell>
          <cell r="BC273" t="str">
            <v>7505 FUTIC</v>
          </cell>
          <cell r="BD273">
            <v>993</v>
          </cell>
          <cell r="BE273">
            <v>45433</v>
          </cell>
          <cell r="BF273">
            <v>32377514</v>
          </cell>
          <cell r="CI273" t="str">
            <v>ADICION 1 Y PRORROGA 1</v>
          </cell>
          <cell r="CJ273">
            <v>45625</v>
          </cell>
          <cell r="CK273">
            <v>0</v>
          </cell>
          <cell r="CL273">
            <v>2</v>
          </cell>
          <cell r="CM273">
            <v>11420640</v>
          </cell>
          <cell r="CX273">
            <v>45688</v>
          </cell>
          <cell r="CY273">
            <v>47395656</v>
          </cell>
        </row>
        <row r="274">
          <cell r="A274" t="str">
            <v>0272-2024</v>
          </cell>
          <cell r="B274" t="str">
            <v>17 17. Contrato de Prestación de Servicios</v>
          </cell>
          <cell r="C274" t="str">
            <v>CC</v>
          </cell>
          <cell r="D274">
            <v>79938506</v>
          </cell>
          <cell r="F274">
            <v>9</v>
          </cell>
          <cell r="G274">
            <v>2</v>
          </cell>
          <cell r="H274" t="str">
            <v>CESAR RICARDO SANCHEZ RAMIREZ</v>
          </cell>
          <cell r="I274" t="str">
            <v>CALLE 19A # 80A - 51 T4 306</v>
          </cell>
          <cell r="J274" t="str">
            <v>xtocreativo@gmail.com</v>
          </cell>
          <cell r="M274" t="str">
            <v>CO1.PCCNTR.6350978</v>
          </cell>
          <cell r="N274" t="str">
            <v>CPT-293-2024</v>
          </cell>
          <cell r="O274" t="str">
            <v>https://community.secop.gov.co/Public/Tendering/OpportunityDetail/Index?noticeUID=CO1.NTC.6157016&amp;isFromPublicArea=True&amp;isModal=False</v>
          </cell>
          <cell r="P274" t="str">
            <v>PROFESIONAL</v>
          </cell>
          <cell r="Q274" t="str">
            <v>UNIVERSITARIO</v>
          </cell>
          <cell r="R274" t="str">
            <v>MASCULINO</v>
          </cell>
          <cell r="S274" t="str">
            <v>NO</v>
          </cell>
          <cell r="T274" t="str">
            <v>CONTRATO DE PRESTACION DE SERVICIOS</v>
          </cell>
          <cell r="U274">
            <v>45433</v>
          </cell>
          <cell r="V274">
            <v>45435</v>
          </cell>
          <cell r="W274">
            <v>45526</v>
          </cell>
          <cell r="X274" t="str">
            <v>ANGELICA MARIA GARZON MUÑOZ</v>
          </cell>
          <cell r="Y274" t="str">
            <v>PROFESIONAL ESPECIALIZADO DE PRODUCCIÓN GRADO 2</v>
          </cell>
          <cell r="Z274">
            <v>52827674</v>
          </cell>
          <cell r="AA274">
            <v>3</v>
          </cell>
          <cell r="AB274">
            <v>8</v>
          </cell>
          <cell r="AC274" t="str">
            <v>DO-423 Proveer, de manera autónoma e independiente, los servicios requeridos para realizar las actividades de diseño gráfico y animación de piezas fijas y audiovisuales de tipo convergente y promocional para las diferentes producciones, coproducciones, eventos especiales, convenios, transmisiones y tejido institucional para las distintas plataformas de Canal Capital.</v>
          </cell>
          <cell r="AD274">
            <v>0</v>
          </cell>
          <cell r="AE274">
            <v>3</v>
          </cell>
          <cell r="AF274">
            <v>90</v>
          </cell>
          <cell r="AG274">
            <v>16500000</v>
          </cell>
          <cell r="AH274">
            <v>5500000</v>
          </cell>
          <cell r="AI274" t="str">
            <v>1. Proponer y realizar diseños de composición gráfica que permitan enriquecer la narrativa de las piezas
gráficas fijas o productos audiovisuales asignados para su publicación en las diferentes plataformas
de divulgación de Canal Capital.
2. Producir las piezas gráficas fijas o animadas asignadas que cumplan con los requerimientos creativos,
técnicos, estéticos y visuales requeridos para su divulgación en las diferentes plataformas de
divulgación de Canal Capital.
3. Realizar la entrega de los productos graficados con los ajustes requeridos y los archivos editables de
acuerdo con las especificaciones técnicas requeridas para cada una de las plataformas de divulgación
de canal Capital.
4. Cumplir con los parámetros relacionados al tratamiento gráfico según indicaciones del equipo
creativo para el desarrollo y entrega de las piezas asignadas.
5. Cumplir con el cronograma y tiempos de entrega planteados para el desarrollo de las piezas
propuestas para cada una de las plataformas de divulgación de Canal Capital.
6. Informar al supervisor del contrato sobre las actividades realizadas, los pendientes y las novedades
presentadas.
7. Velar y salvaguardar el hardware, software, amoblamientos y estructuras físicas que componen el
lugar asignado por el canal para el desarrollo del objeto del contrato.
8. Usar adecuada y oportunamente las herramientas de seguridad informática con las que cuenta Canal
Capital para evitar virus, malware y otras amenazas que pudieran poner en riesgo la integridad de
la información y estar presentes en dispositivos de almacenamiento externo (USB, discos duros
externos, etc.).
9. No descargar de internet material, ni utilizar software sin la respectiva licencia; en caso tal, los costos
que se deriven de ello deberán ser asumidos en su totalidad por el contratista.
10. Entregar la información de los productos graficados que sea solicitada por el supervisor, la Dirección
Operativa, la Gerencia General o quien éstos designen.
11. Asistir a las reuniones que sean convocadas de manera presencial o virtual por la Dirección
Operativa, el área de producción, Gerencia General o quien estos designen, en virtud del principio
de coordinación.
12. Realizar las demás actividades que resulten necesarias y esenciales para el cumplimiento del objeto
contractual</v>
          </cell>
          <cell r="AJ274" t="str">
            <v>DIRECTA</v>
          </cell>
          <cell r="AK274" t="str">
            <v xml:space="preserve">NO REQUIERE </v>
          </cell>
          <cell r="AL274" t="str">
            <v>NO</v>
          </cell>
          <cell r="AM274" t="str">
            <v>DIRECTOR OPERATIVO</v>
          </cell>
          <cell r="AN274" t="str">
            <v>EDWIN ROLANDO SANCHEZ PORRAS</v>
          </cell>
          <cell r="AO274" t="str">
            <v xml:space="preserve">1051 / </v>
          </cell>
          <cell r="AP274" t="str">
            <v xml:space="preserve">42450209 / </v>
          </cell>
          <cell r="AQ274" t="str">
            <v xml:space="preserve">Servicios para la comunidad, sociales y personales / </v>
          </cell>
          <cell r="AR274" t="str">
            <v xml:space="preserve">997 / </v>
          </cell>
          <cell r="AS274">
            <v>1051</v>
          </cell>
          <cell r="AT274">
            <v>42450209</v>
          </cell>
          <cell r="AU274" t="str">
            <v>Servicios para la comunidad, sociales y personales</v>
          </cell>
          <cell r="AV274" t="str">
            <v xml:space="preserve"> </v>
          </cell>
          <cell r="AW274">
            <v>997</v>
          </cell>
          <cell r="AX274">
            <v>45434</v>
          </cell>
          <cell r="BC274" t="str">
            <v xml:space="preserve"> </v>
          </cell>
          <cell r="CX274">
            <v>45526</v>
          </cell>
          <cell r="CY274">
            <v>16500000</v>
          </cell>
        </row>
        <row r="275">
          <cell r="A275" t="str">
            <v>0273-2024</v>
          </cell>
          <cell r="B275" t="str">
            <v>17 17. Contrato de Prestación de Servicios</v>
          </cell>
          <cell r="C275" t="str">
            <v>CC</v>
          </cell>
          <cell r="D275">
            <v>1023892238</v>
          </cell>
          <cell r="F275">
            <v>7</v>
          </cell>
          <cell r="G275">
            <v>4</v>
          </cell>
          <cell r="H275" t="str">
            <v>JIZETH HAEL GONZÁLEZ RAMÍREZ</v>
          </cell>
          <cell r="I275" t="str">
            <v>CALLE 8A # 90A 67 T1 APTO 305</v>
          </cell>
          <cell r="J275" t="str">
            <v>haelgo@hotmail.com</v>
          </cell>
          <cell r="M275" t="str">
            <v>CO1.PCCNTR.6348999</v>
          </cell>
          <cell r="N275" t="str">
            <v>CPT-294-2024</v>
          </cell>
          <cell r="O275" t="str">
            <v>https://community.secop.gov.co/Public/Tendering/OpportunityDetail/Index?noticeUID=CO1.NTC.6153610&amp;isFromPublicArea=True&amp;isModal=False</v>
          </cell>
          <cell r="P275" t="str">
            <v>PROFESIONAL</v>
          </cell>
          <cell r="Q275" t="str">
            <v>UNIVERSITARIO</v>
          </cell>
          <cell r="R275" t="str">
            <v>FEMENINO</v>
          </cell>
          <cell r="S275" t="str">
            <v>NO</v>
          </cell>
          <cell r="T275" t="str">
            <v>CONTRATO DE PRESTACION DE SERVICIOS</v>
          </cell>
          <cell r="U275">
            <v>45433</v>
          </cell>
          <cell r="V275">
            <v>45434</v>
          </cell>
          <cell r="W275">
            <v>45626</v>
          </cell>
          <cell r="X275" t="str">
            <v>NESTOR FERNANDO AVELLA</v>
          </cell>
          <cell r="Y275" t="str">
            <v>OFICINA CONTROL INTERNO</v>
          </cell>
          <cell r="Z275">
            <v>74130571</v>
          </cell>
          <cell r="AA275">
            <v>0</v>
          </cell>
          <cell r="AB275">
            <v>0</v>
          </cell>
          <cell r="AC275" t="str">
            <v>CI-8 Proveer de manera autónoma e independiente, los servicios profesionales
requeridos por la Oficina de Control Interno para apoyar y acompañar la realización de las actividades
definidas en el Plan Anual de Auditorías aprobado.</v>
          </cell>
          <cell r="AD275">
            <v>9</v>
          </cell>
          <cell r="AE275">
            <v>6</v>
          </cell>
          <cell r="AF275">
            <v>189</v>
          </cell>
          <cell r="AG275">
            <v>36543330</v>
          </cell>
          <cell r="AH275">
            <v>5770000</v>
          </cell>
          <cell r="AI275" t="str">
            <v>1. Realizar y apoyar la ejecución de
las auditorías que sean asignadas en el Plan Anual de Auditoría aprobado. 2. Colaborar a los líderes de
procesos y dependencias en la formulación del Plan de Mejoramiento derivado de las auditorías y
seguimientos internos o externos. 3. Gestionar proactivamente la planeación, revisión y verificación de
la información soporte para la elaboración del Informe Pormenorizado del Sistema de Control Interno; el
Seguimiento al Mapa de Riesgos de la Entidad; el Seguimiento a los Planes de Mejoramiento de la
Entidad; el Seguimiento al Plan Anticorrupción y Atención al Ciudadano de la vigencia, de conformidad
con el Plan Anual de Auditorías aprobado. 4. Colaborar con la Oficina en la proyección de las respuestas
a los requerimientos asignados a la Oficina de Control Interno, de acuerdo con las pautas y lineamientos
del supervisor del contrato. 5. Colaborar con el diseño y ejecución de las actividades orientadas a
promover e implementar la cultura de autocontrol y acompañar y asesorar en el mejoramiento y
desarrollo del sistema de Control Interno de Canal Capital. 6. Liderar la revisión y actualización cuando
sea necesaria de los documentos del proceso de Control, Seguimiento y evaluación. 7. Realizar la
verificación a la ejecución de los recursos asignados por el FUTIC de conformidad con lo establecido en
el Plan Anual de Auditoría y la normatividad vigente. 8. Gestionar el archivo de gestión y apoyar las
transferencias al archivo central, de acuerdo con el procedimiento establecido y mantener las bases de
datos actualizadas. 9. Participar en las reuniones, mesas de trabajo y capacitaciones que convoque la
jefatura de la oficina de control interno. 10. Realizar las demás actividades que resulten necesarias y
esenciales para el cumplimiento del objeto contractual.</v>
          </cell>
          <cell r="AJ275" t="str">
            <v>DIRECTA</v>
          </cell>
          <cell r="AK275" t="str">
            <v xml:space="preserve">NO REQUIERE </v>
          </cell>
          <cell r="AL275" t="str">
            <v>SI</v>
          </cell>
          <cell r="AM275" t="str">
            <v>SECRETARIA GENERAL</v>
          </cell>
          <cell r="AN275" t="str">
            <v>LEIDY JULIETH CARRANZA SUAREZ</v>
          </cell>
          <cell r="AO275" t="str">
            <v xml:space="preserve">985 / </v>
          </cell>
          <cell r="AP275" t="str">
            <v xml:space="preserve">423011605560000007511 / </v>
          </cell>
          <cell r="AQ275" t="str">
            <v xml:space="preserve">Fortalecimiento de la capacidad administrativa y tecnológica para la gestión institucional de Capital / </v>
          </cell>
          <cell r="AR275" t="str">
            <v xml:space="preserve">996 / </v>
          </cell>
          <cell r="AS275">
            <v>985</v>
          </cell>
          <cell r="AT275" t="str">
            <v>423011605560000007511</v>
          </cell>
          <cell r="AU275" t="str">
            <v>Fortalecimiento de la capacidad administrativa y tecnológica para la gestión institucional de Capital</v>
          </cell>
          <cell r="AV275" t="str">
            <v xml:space="preserve"> </v>
          </cell>
          <cell r="AW275">
            <v>996</v>
          </cell>
          <cell r="AX275">
            <v>45434</v>
          </cell>
          <cell r="AY275">
            <v>36543330</v>
          </cell>
          <cell r="BC275" t="str">
            <v xml:space="preserve"> </v>
          </cell>
          <cell r="CX275">
            <v>45626</v>
          </cell>
          <cell r="CY275">
            <v>36543330</v>
          </cell>
        </row>
        <row r="276">
          <cell r="A276" t="str">
            <v>0274-2024</v>
          </cell>
          <cell r="B276" t="str">
            <v>17 17. Contrato de Prestación de Servicios</v>
          </cell>
          <cell r="C276" t="str">
            <v>CC</v>
          </cell>
          <cell r="D276">
            <v>1020713243</v>
          </cell>
          <cell r="F276">
            <v>7</v>
          </cell>
          <cell r="G276">
            <v>4</v>
          </cell>
          <cell r="H276" t="str">
            <v>YURI FERNANDA ROJAS SANDOVAL</v>
          </cell>
          <cell r="I276" t="str">
            <v>CRA7C#181ª-47</v>
          </cell>
          <cell r="J276" t="str">
            <v>fernandita18@gmail.com</v>
          </cell>
          <cell r="M276" t="str">
            <v>CO1.PCCNTR.6351098</v>
          </cell>
          <cell r="N276" t="str">
            <v>CPT-295-2024</v>
          </cell>
          <cell r="O276" t="str">
            <v>https://community.secop.gov.co/Public/Tendering/OpportunityDetail/Index?noticeUID=CO1.NTC.6157129&amp;isFromPublicArea=True&amp;isModal=False</v>
          </cell>
          <cell r="P276" t="str">
            <v>PROFESIONAL</v>
          </cell>
          <cell r="Q276" t="str">
            <v>UNIVERSITARIO</v>
          </cell>
          <cell r="R276" t="str">
            <v>FEMENINO</v>
          </cell>
          <cell r="S276" t="str">
            <v>NO</v>
          </cell>
          <cell r="T276" t="str">
            <v>CONTRATO DE PRESTACION DE SERVICIOS</v>
          </cell>
          <cell r="U276">
            <v>45434</v>
          </cell>
          <cell r="V276">
            <v>45435</v>
          </cell>
          <cell r="W276">
            <v>45557</v>
          </cell>
          <cell r="X276" t="str">
            <v>LUIS CARLOS URRUTIA PARRA</v>
          </cell>
          <cell r="Y276" t="str">
            <v>PROFESIONAL ESPECIALIZADO GRADO 03 DE PROGRAMACIÓN</v>
          </cell>
          <cell r="Z276">
            <v>79555310</v>
          </cell>
          <cell r="AA276">
            <v>8</v>
          </cell>
          <cell r="AB276">
            <v>3</v>
          </cell>
          <cell r="AC276" t="str">
            <v>DO-412 DO-413 Proveer, de manera autónoma e independiente, los servicios profesionales requeridos para realizar la producción de los contenidos y componentes digitales del proyecto periodístico convergente de Canal Capital, incluyendo los proyectos del Plan de inversión financiados a través de la resolución 076 de 2024 del Fondo Único de Tecnologías de la Información y las comunicaciones (FUTIC).</v>
          </cell>
          <cell r="AD276">
            <v>0</v>
          </cell>
          <cell r="AE276">
            <v>4</v>
          </cell>
          <cell r="AF276">
            <v>120</v>
          </cell>
          <cell r="AG276">
            <v>24000000</v>
          </cell>
          <cell r="AH276">
            <v>6000000</v>
          </cell>
          <cell r="AI276" t="str">
            <v>1. Coordinar las acciones necesarias encaminadas a un efectivo enlace entre los contenidos de
televisión y digitales.
2. Organizar la logística y gestionar los trámites necesarios para obtener el transporte requerido y los
equipos necesarios en el desarrollo de las actividades del equipo Digital.
3. Coordinar la obtención de locaciones, estudios, material de archivo y cualquier otro aspecto logístico
necesario para el equipo Digital.
4. Apoyar y participar en la producción de campo, creación y realización de contenidos de video y
fotografía para las pantallas de Capital y sus proyectos informativos convergentes.
5. Apoyar la creación, realización y difusión de contenidos multimedia para el equipo Digital.
6. Apoyar los trámites administrativos de la entidad con el fin de gestionar las licencias de derechos a
realizar en el marco del desarrollo de las piezas del equipo Digital.
7. Apoyar la elaboración de propuestas, revisión de cotizaciones y contratos con terceros cuando el
Canal ofrece servicios.
8. Coordinar la proyección, realización y ejecución de los diseños de producción de los proyectos y
piezas que requiera el equipo Digital.
9. Apoyar la elaboración de los reportes de métricas digitales (web y social media) en informes
previamente acordados con quienes estructuran los proyectos y las audiencias digitales.
10. Facilitar la comunicación efectiva y la colaboración entre todas las partes involucradas en los
proyectos digitales.
11. Identificar, evaluar y mitigar los riesgos asociados con los proyectos digitales, resolver de manera
oportuna y eficiente cualquier problema que pueda surgir durante su ejecución.
12. Realizar el seguimiento y apoyo de los trámites administrativos durante la etapa precontractual de
los procesos de contratación inherentes al equipo Digital.
13. Apoyar los procesos contractuales y administrativos del equipo digital de Canal Capital.
14. Apoyar la proyección de respuestas de procesos administrativos del equipo Digital.
15. Realizar las demás actividades que resulten necesarias y esenciales para el cumplimiento del objeto
contractual.</v>
          </cell>
          <cell r="AJ276" t="str">
            <v>DIRECTA</v>
          </cell>
          <cell r="AK276" t="str">
            <v xml:space="preserve">NO REQUIERE </v>
          </cell>
          <cell r="AL276" t="str">
            <v>SI</v>
          </cell>
          <cell r="AM276" t="str">
            <v>DIRECTOR OPERATIVO</v>
          </cell>
          <cell r="AN276" t="str">
            <v>EDWIN ROLANDO SANCHEZ PORRAS</v>
          </cell>
          <cell r="AO276" t="str">
            <v>1039 / 1040</v>
          </cell>
          <cell r="AP276" t="str">
            <v>423011605560000007505 / 42450209</v>
          </cell>
          <cell r="AQ276" t="str">
            <v>7505 - Fortalecimiento de la creación y cocreación de contenidos multiplataforma en ciudadanía, cultura y educación / Servicios para la comunidad, sociales y personales</v>
          </cell>
          <cell r="AR276" t="str">
            <v>1006 / 1007</v>
          </cell>
          <cell r="AS276">
            <v>1039</v>
          </cell>
          <cell r="AT276" t="str">
            <v>423011605560000007505</v>
          </cell>
          <cell r="AU276" t="str">
            <v>7505 - Fortalecimiento de la creación y cocreación de contenidos multiplataforma en ciudadanía, cultura y educación</v>
          </cell>
          <cell r="AV276" t="str">
            <v>7505 FUTIC</v>
          </cell>
          <cell r="AW276">
            <v>1006</v>
          </cell>
          <cell r="AX276">
            <v>45435</v>
          </cell>
          <cell r="AY276">
            <v>20400000</v>
          </cell>
          <cell r="AZ276">
            <v>1040</v>
          </cell>
          <cell r="BA276">
            <v>42450209</v>
          </cell>
          <cell r="BB276" t="str">
            <v>Servicios para la comunidad, sociales y personales</v>
          </cell>
          <cell r="BC276" t="str">
            <v xml:space="preserve"> </v>
          </cell>
          <cell r="BD276">
            <v>1007</v>
          </cell>
          <cell r="BE276">
            <v>45435</v>
          </cell>
          <cell r="BF276">
            <v>3600000</v>
          </cell>
          <cell r="CX276">
            <v>45557</v>
          </cell>
          <cell r="CY276">
            <v>24000000</v>
          </cell>
        </row>
        <row r="277">
          <cell r="A277" t="str">
            <v>0275-2024</v>
          </cell>
          <cell r="B277" t="str">
            <v>17 17. Contrato de Prestación de Servicios</v>
          </cell>
          <cell r="C277" t="str">
            <v>CC</v>
          </cell>
          <cell r="D277">
            <v>80071753</v>
          </cell>
          <cell r="F277">
            <v>2</v>
          </cell>
          <cell r="G277">
            <v>9</v>
          </cell>
          <cell r="H277" t="str">
            <v>GONZALO ALEXANDER SALGUERO BOYACA</v>
          </cell>
          <cell r="I277" t="str">
            <v>CALLE 46 SUR # 23B-45</v>
          </cell>
          <cell r="J277" t="str">
            <v xml:space="preserve">gonzaloalexander@gmail.com </v>
          </cell>
          <cell r="M277" t="str">
            <v>CO1.PCCNTR.6351042</v>
          </cell>
          <cell r="N277" t="str">
            <v>CPT296-2024</v>
          </cell>
          <cell r="O277" t="str">
            <v>https://community.secop.gov.co/Public/Tendering/OpportunityDetail/Index?noticeUID=CO1.NTC.6156478&amp;isFromPublicArea=True&amp;isModal=False</v>
          </cell>
          <cell r="P277" t="str">
            <v>APOYO A LA GESTIÓN PROFESIONAL</v>
          </cell>
          <cell r="Q277" t="str">
            <v>N/A</v>
          </cell>
          <cell r="R277" t="str">
            <v>MASCULINO</v>
          </cell>
          <cell r="S277" t="str">
            <v>NO</v>
          </cell>
          <cell r="T277" t="str">
            <v>CONTRATO DE PRESTACION DE SERVICIOS</v>
          </cell>
          <cell r="U277">
            <v>45434</v>
          </cell>
          <cell r="V277">
            <v>45435</v>
          </cell>
          <cell r="W277">
            <v>45626</v>
          </cell>
          <cell r="X277" t="str">
            <v>JOSE MIGUEL AYALA DURAN</v>
          </cell>
          <cell r="Y277" t="str">
            <v>PROFESIONAL ESPECIALIZADO GRADO 3 DEL ÁREA TÉCNICA</v>
          </cell>
          <cell r="Z277">
            <v>74186482</v>
          </cell>
          <cell r="AA277">
            <v>4</v>
          </cell>
          <cell r="AB277">
            <v>7</v>
          </cell>
          <cell r="AC277" t="str">
            <v>DO-390 Proveer de manera autónoma e independiente, los servicios de asistencia y soporte técnico en las diferentes actividades de producción, post-producción y emisión que requiera el área técnica de Canal Capital, en el marco del plan de inversión de 2024, financiado a través de la Resolución N° 076 de 2024 expedida por el Fondo Único de Tecnologías de la Información y las Comunicaciones (FUTIC).</v>
          </cell>
          <cell r="AD277">
            <v>8</v>
          </cell>
          <cell r="AE277">
            <v>6</v>
          </cell>
          <cell r="AF277">
            <v>188</v>
          </cell>
          <cell r="AG277">
            <v>17695333</v>
          </cell>
          <cell r="AH277">
            <v>2794000</v>
          </cell>
          <cell r="AI277" t="str">
            <v>1. Apoyar y dar soporte técnico sobre la infraestructura de televisión (software y equipos), a los
diferentes usuarios (productores, operadores, periodistas y equipo programación).
2. Apoyar a los ingenieros del área con la realización y/o actualización de los planos técnicos de toda
la infraestructura tecnológica del Canal.
3. Acompañar en la ejecución de los planes de contingencia que garanticen la continuidad de la
operación.
4. Recibir las señales externas de audio y video que sean enviadas como contribuciones para los
diferentes programas que se producen en vivo o pregrabados, coordinando el envío con la persona
que envía el contenido y realizando la grabación, monitoreo y control de calidad.
5. Diligenciar oportunamente el formulario denominado “bitácora área Técnica” en el cual se registran
los nombres de los contenidos recibidos, las actividades realizadas y/o novedades técnicas
presentadas durante el desarrollo de sus actividades diarias.
6. Apoyar las diferentes actividades de mantenimiento preventivo y/o correctivo de hardware y software
de acuerdo con el cronograma establecido en el Área Técnica de Canal Capital.
7. Cumplir con las actividades establecidas en la programación realizada por el área técnica las cuales
se encuentran encaminadas a la ejecución de las obligaciones y del objeto contractual.
8. Asistir y apoyar en las tareas gestionadas por el equipo de ingenieros de Canal Capital.
9. Realizar las demás actividades que resulten necesarias y esenciales para el cumplimiento del objeto
contractual.</v>
          </cell>
          <cell r="AJ277" t="str">
            <v>DIRECTA</v>
          </cell>
          <cell r="AK277" t="str">
            <v xml:space="preserve">NO REQUIERE </v>
          </cell>
          <cell r="AL277" t="str">
            <v>NO</v>
          </cell>
          <cell r="AM277" t="str">
            <v>DIRECTOR OPERATIVO</v>
          </cell>
          <cell r="AN277" t="str">
            <v>CAMILO ANDRES PORRAS GALINDO</v>
          </cell>
          <cell r="AO277" t="str">
            <v xml:space="preserve">1029 / </v>
          </cell>
          <cell r="AP277" t="str">
            <v xml:space="preserve">423011605560000007505 / </v>
          </cell>
          <cell r="AQ277" t="str">
            <v xml:space="preserve">7505 - Fortalecimiento de la creación y cocreación de contenidos multiplataforma en ciudadanía, cultura y educación / </v>
          </cell>
          <cell r="AR277" t="str">
            <v xml:space="preserve">1005 / </v>
          </cell>
          <cell r="AS277">
            <v>1029</v>
          </cell>
          <cell r="AT277" t="str">
            <v>423011605560000007505</v>
          </cell>
          <cell r="AU277" t="str">
            <v>7505 - Fortalecimiento de la creación y cocreación de contenidos multiplataforma en ciudadanía, cultura y educación</v>
          </cell>
          <cell r="AV277" t="str">
            <v>7505 FUTIC</v>
          </cell>
          <cell r="AW277">
            <v>1005</v>
          </cell>
          <cell r="AX277">
            <v>45435</v>
          </cell>
          <cell r="AY277">
            <v>17695333</v>
          </cell>
          <cell r="BC277" t="str">
            <v xml:space="preserve"> </v>
          </cell>
          <cell r="CX277">
            <v>45626</v>
          </cell>
          <cell r="CY277">
            <v>17695333</v>
          </cell>
        </row>
        <row r="278">
          <cell r="A278" t="str">
            <v>0276-2024</v>
          </cell>
          <cell r="B278" t="str">
            <v>17 17. Contrato de Prestación de Servicios</v>
          </cell>
          <cell r="C278" t="str">
            <v>CC</v>
          </cell>
          <cell r="D278">
            <v>1020779761</v>
          </cell>
          <cell r="F278">
            <v>4</v>
          </cell>
          <cell r="G278">
            <v>7</v>
          </cell>
          <cell r="H278" t="str">
            <v>STEFANIA GALVIS BARRERO</v>
          </cell>
          <cell r="I278" t="str">
            <v>CLL 126# 11B- 71</v>
          </cell>
          <cell r="J278" t="str">
            <v>stefania.galvisb@gmail.com</v>
          </cell>
          <cell r="M278" t="str">
            <v>CO1.PCCNTR.6355701</v>
          </cell>
          <cell r="N278" t="str">
            <v>CPT297-2024</v>
          </cell>
          <cell r="O278" t="str">
            <v>https://community.secop.gov.co/Public/Tendering/OpportunityDetail/Index?noticeUID=CO1.NTC.6162673&amp;isFromPublicArea=True&amp;isModal=False</v>
          </cell>
          <cell r="P278" t="str">
            <v>PROFESIONAL</v>
          </cell>
          <cell r="Q278" t="str">
            <v>UNIVERSITARIO</v>
          </cell>
          <cell r="R278" t="str">
            <v>FEMENINO</v>
          </cell>
          <cell r="S278" t="str">
            <v>NO</v>
          </cell>
          <cell r="T278" t="str">
            <v>CONTRATO DE PRESTACION DE SERVICIOS</v>
          </cell>
          <cell r="U278">
            <v>45435</v>
          </cell>
          <cell r="V278">
            <v>45436</v>
          </cell>
          <cell r="W278">
            <v>45643</v>
          </cell>
          <cell r="X278" t="str">
            <v>LUIS CARLOS URRUTIA PARRA</v>
          </cell>
          <cell r="Y278" t="str">
            <v>PROFESIONAL ESPECIALIZADO GRADO 03 DE PROGRAMACIÓN</v>
          </cell>
          <cell r="Z278">
            <v>79555310</v>
          </cell>
          <cell r="AA278">
            <v>8</v>
          </cell>
          <cell r="AB278">
            <v>3</v>
          </cell>
          <cell r="AC278" t="str">
            <v>DO-414 Proveer, de manera autónoma e independiente, los servicios
profesionales requeridos para obtener y analizar los datos de las audiencias digitales, realizar las
actividades relacionadas con la automatización de los datos y llevar a cabo el acompañamiento, análisis
y seguimiento de medición de indicadores en los diversos medios digitales de Capital.</v>
          </cell>
          <cell r="AD278">
            <v>24</v>
          </cell>
          <cell r="AE278">
            <v>6</v>
          </cell>
          <cell r="AF278">
            <v>204</v>
          </cell>
          <cell r="AG278">
            <v>37399992</v>
          </cell>
          <cell r="AH278">
            <v>5500000</v>
          </cell>
          <cell r="AI278" t="str">
            <v>1. Apoyar las acciones administrativas, operativas y estratégicas del equipo Digital, a través del direccionamiento del plan de trabajo y la presentación de reportes de audiencias clave cada vez que sean requeridos.
2. Realizar el análisis de métricas y datos, cualitativos y cuantitativos, de las estrategias digitales y presentar informes y análisis pertinentes y frecuentes que le sean requeridos.
3. Realizar procesos de recolección, interpretación y análisis de audiencias digitales de cada una de las plataformas digitales de la entidad.
4. Apoyar la creación y mantenimiento de las bases de datos enfocadas en los esfuerzos de adquisición de leads de la estrategia digital de Canal Capital.
5. Diseñar herramientas de visualización de datos que resulten adecuadas para el análisis de las audiencias digitales de Canal Capital.
6. Garantizar el correcto uso de la información a la que tenga acceso y que sea clasificada como confidencial conforme a lo definido en la política de seguridad de la información, en razón al desarrollo y ejecución de su objeto contractual.
7. Apoyar el diseño, creación y ejecución de estrategias de newsletter en la plataforma que el canal disponga para ello.
8. Gestionar con el área Jurídica de la entidad todos los temas pertinentes relacionados con habeas data y protección de datos para la creación de campañas y formularios de Canal Capital.
9. Realizar las demás actividades que resulten necesarias y esenciales para el cumplimiento del objeto contractual.</v>
          </cell>
          <cell r="AJ278" t="str">
            <v>DIRECTA</v>
          </cell>
          <cell r="AK278" t="str">
            <v xml:space="preserve">NO REQUIERE </v>
          </cell>
          <cell r="AL278" t="str">
            <v>SI</v>
          </cell>
          <cell r="AM278" t="str">
            <v>DIRECTOR OPERATIVO</v>
          </cell>
          <cell r="AN278" t="str">
            <v>CAMILO ANDRES PORRAS GALINDO</v>
          </cell>
          <cell r="AO278" t="str">
            <v xml:space="preserve">1048 / </v>
          </cell>
          <cell r="AP278" t="str">
            <v xml:space="preserve">42450209 / </v>
          </cell>
          <cell r="AQ278" t="str">
            <v xml:space="preserve">Servicios para la comunidad, sociales y personales / </v>
          </cell>
          <cell r="AR278" t="str">
            <v xml:space="preserve">1009 / </v>
          </cell>
          <cell r="AS278">
            <v>1048</v>
          </cell>
          <cell r="AT278">
            <v>42450209</v>
          </cell>
          <cell r="AU278" t="str">
            <v>Servicios para la comunidad, sociales y personales</v>
          </cell>
          <cell r="AV278" t="str">
            <v xml:space="preserve"> </v>
          </cell>
          <cell r="AW278">
            <v>1009</v>
          </cell>
          <cell r="AX278">
            <v>45436</v>
          </cell>
          <cell r="AY278">
            <v>37399992</v>
          </cell>
          <cell r="BC278" t="str">
            <v xml:space="preserve"> </v>
          </cell>
          <cell r="CX278">
            <v>45643</v>
          </cell>
          <cell r="CY278">
            <v>37399992</v>
          </cell>
        </row>
        <row r="279">
          <cell r="A279" t="str">
            <v>0277-2024</v>
          </cell>
          <cell r="B279" t="str">
            <v>17 17. Contrato de Prestación de Servicios</v>
          </cell>
          <cell r="C279" t="str">
            <v>CC</v>
          </cell>
          <cell r="D279">
            <v>1031129567</v>
          </cell>
          <cell r="F279">
            <v>3</v>
          </cell>
          <cell r="G279">
            <v>8</v>
          </cell>
          <cell r="H279" t="str">
            <v>CRISTIAN DAVID RODRIGUEZ PATIÑO</v>
          </cell>
          <cell r="I279" t="str">
            <v xml:space="preserve">CRA 4 A BIS SUR NO. 137B - 25 </v>
          </cell>
          <cell r="J279" t="str">
            <v xml:space="preserve">cristian_10cyd@hotmail.com </v>
          </cell>
          <cell r="M279" t="str">
            <v>CO1.PCCNTR.6355369</v>
          </cell>
          <cell r="N279" t="str">
            <v>CPT298-2024</v>
          </cell>
          <cell r="O279" t="str">
            <v>https://community.secop.gov.co/Public/Tendering/OpportunityDetail/Index?noticeUID=CO1.NTC.4477424&amp;isFromPublicArea=True&amp;isModal=False</v>
          </cell>
          <cell r="P279" t="str">
            <v>APOYO A LA GESTIÓN PROFESIONAL</v>
          </cell>
          <cell r="Q279" t="str">
            <v>N/A</v>
          </cell>
          <cell r="R279" t="str">
            <v>MASCULINO</v>
          </cell>
          <cell r="S279" t="str">
            <v>NO</v>
          </cell>
          <cell r="T279" t="str">
            <v>CONTRATO DE PRESTACION DE SERVICIOS</v>
          </cell>
          <cell r="U279">
            <v>45345</v>
          </cell>
          <cell r="V279">
            <v>45436</v>
          </cell>
          <cell r="W279">
            <v>45680</v>
          </cell>
          <cell r="X279" t="str">
            <v>WILSON FELIPE RIVERA RUNTA</v>
          </cell>
          <cell r="Y279" t="str">
            <v>TÉCNICO GRADO 2 DE SERVICIOS ADMINISTRATIVO</v>
          </cell>
          <cell r="Z279">
            <v>1014241966</v>
          </cell>
          <cell r="AA279">
            <v>5</v>
          </cell>
          <cell r="AB279">
            <v>6</v>
          </cell>
          <cell r="AC279" t="str">
            <v xml:space="preserve">SA-229 Proveer, de manera autónoma e independiente, sus servicios de apoyo a la gestión administrativa del área de Servicios Administrativos y de la Subdirección Administrativa de Canal Capital.
</v>
          </cell>
          <cell r="AD279">
            <v>0</v>
          </cell>
          <cell r="AE279">
            <v>8</v>
          </cell>
          <cell r="AF279">
            <v>240</v>
          </cell>
          <cell r="AG279">
            <v>23619960</v>
          </cell>
          <cell r="AH279">
            <v>2952495</v>
          </cell>
          <cell r="AI279" t="str">
            <v>1. Realizar y ejecutar los procedimientos de Canal Capital tales como ingresos al almacén, traslados de bienes o reintegros, salidas del Almacén y/o bajas de bienes dentro del Sistema de Inventarios de la entidad y bajo los parámetros establecidos por la Resolución 001 de 2019.
2. Realizar el reporte mensual al área de Contabilidad sobre las inclusiones de los bienes nuevos cuando a ello haya lugar.
3. Realizar la solicitud de inclusión de los nuevos bienes de propiedad planta y equipo a la compañía de seguros de Canal Capital.
4. Mantener actualizada la información en el Sistema de inventarios de la entidad tales como la ubicación y responsables de los bienes de propiedad planta y equipo, y de consumo controlado de Canal.
5. Realizar la entrega individual de los inventarios a todos los funcionarios tanto entrantes como salientes, así como realizar su verificación física cuando se requiera.
6. Realizar el levantamiento, verificación y plaquetización a los bienes de Canal Capital en las tomas físicas de inventarios de la vigencia 2024 de acuerdo a lo programado por el supervisor del contrato y dando cumplimiento con lo establecido en la Resolución 001 de 2019 (Manual de Procedimientos Administrativos y Contables para el Manejo y Control de los Bienes en los Entes Públicos del Distrito Capital).
7. Realizar la clasificación de los bienes destinados para el proceso de baja de bienes de la entidad, teniendo en cuenta lo establecido en los procedimientos internos y las directrices determinadas por la Resolución 001 de 2019.
8. Realizar el informe mensual de los bienes de propiedad planta y equipo y saldos de consumo que existen en el Sistema de Inventarios de la entidad para remitir al área de contabilidad.
9. Realizar el reporte a la compañía de seguros sobre los siniestros presentados con los bienes del Canal y a las áreas pertinentes, así como realizar un control y seguimiento de la siniestralidad presentada.
10. Apoyar en la realización de las actividades establecidas en las matrices del Plan de Mejoramiento, Mapa de Riesgos, Plan Anticorrupción y Atención al Ciudadano, Plan de Acción, Directiva 003 y
demás matrices que le correspondan al área de Servicios Administrativos; teniendo en cuenta las evidencias y los tiempos establecidos para ello.
11. Realizar el registro y control del consumo de Servicios Públicos tales como (acueducto y alcantarillado, energía, aseo, telefonía fija, telefonía celular y televisión) de los que Canal Capital sea legalmente responsable.
12. Realizar el adecuado seguimiento y control presupuestal a los contratos suscritos por Servicios Administrativos y que la Subdirección Administrativa delegue, así como realizar la elaboración
mensual de los trámites administrativos para los pagos de los mismos.
13. Realizar las demás actividades que resulten necesarias y esenciales para el cumplimiento del objeto contractual.</v>
          </cell>
          <cell r="AJ279" t="str">
            <v>DIRECTA</v>
          </cell>
          <cell r="AK279" t="str">
            <v xml:space="preserve">NO REQUIERE </v>
          </cell>
          <cell r="AL279" t="str">
            <v>SI</v>
          </cell>
          <cell r="AM279" t="str">
            <v>SECRETARIA GENERAL</v>
          </cell>
          <cell r="AN279" t="str">
            <v>NATHALY ACOSTA DIAZ</v>
          </cell>
          <cell r="AO279" t="str">
            <v xml:space="preserve">1074 / </v>
          </cell>
          <cell r="AP279" t="str">
            <v xml:space="preserve">42120202008 / </v>
          </cell>
          <cell r="AQ279" t="e">
            <v>#N/A</v>
          </cell>
          <cell r="AR279" t="str">
            <v xml:space="preserve">1019 / </v>
          </cell>
          <cell r="AS279">
            <v>1074</v>
          </cell>
          <cell r="AT279">
            <v>42120202008</v>
          </cell>
          <cell r="AU279" t="str">
            <v>Servicios prestados a las empresas y servicios de producción</v>
          </cell>
          <cell r="AV279" t="str">
            <v xml:space="preserve"> </v>
          </cell>
          <cell r="AW279">
            <v>1019</v>
          </cell>
          <cell r="AX279">
            <v>45436</v>
          </cell>
          <cell r="AY279">
            <v>23619960</v>
          </cell>
          <cell r="BB279" t="e">
            <v>#N/A</v>
          </cell>
          <cell r="BC279" t="str">
            <v xml:space="preserve"> </v>
          </cell>
          <cell r="CX279">
            <v>45680</v>
          </cell>
          <cell r="CY279">
            <v>23619960</v>
          </cell>
        </row>
        <row r="280">
          <cell r="A280" t="str">
            <v>0278-2024</v>
          </cell>
          <cell r="B280" t="str">
            <v>17 17. Contrato de Prestación de Servicios</v>
          </cell>
          <cell r="C280" t="str">
            <v>CC</v>
          </cell>
          <cell r="D280">
            <v>1033737801</v>
          </cell>
          <cell r="F280">
            <v>8</v>
          </cell>
          <cell r="G280">
            <v>3</v>
          </cell>
          <cell r="H280" t="str">
            <v xml:space="preserve">JENNIFER TATIANA MOGOLLON INSUASTI </v>
          </cell>
          <cell r="I280" t="str">
            <v>CARRERA 61 C # 52 A 30 SUR.</v>
          </cell>
          <cell r="J280" t="str">
            <v xml:space="preserve">jennifer.mogoin@gmail.com </v>
          </cell>
          <cell r="M280" t="str">
            <v>CO1.PCCNTR.6355376</v>
          </cell>
          <cell r="N280" t="str">
            <v>CPT299-2024</v>
          </cell>
          <cell r="O280" t="str">
            <v>https://community.secop.gov.co/Public/Tendering/OpportunityDetail/Index?noticeUID=CO1.NTC.6162876&amp;isFromPublicArea=True&amp;isModal=False</v>
          </cell>
          <cell r="P280" t="str">
            <v>APOYO A LA GESTIÓN PROFESIONAL</v>
          </cell>
          <cell r="Q280" t="str">
            <v>N/A</v>
          </cell>
          <cell r="R280" t="str">
            <v>FEMENINO</v>
          </cell>
          <cell r="S280" t="str">
            <v>NO</v>
          </cell>
          <cell r="T280" t="str">
            <v>CONTRATO DE PRESTACION DE SERVICIOS</v>
          </cell>
          <cell r="U280">
            <v>45435</v>
          </cell>
          <cell r="V280">
            <v>45436</v>
          </cell>
          <cell r="W280">
            <v>45680</v>
          </cell>
          <cell r="X280" t="str">
            <v>WILSON FELIPE RIVERA RUNTA</v>
          </cell>
          <cell r="Y280" t="str">
            <v>TÉCNICO GRADO 2 DE SERVICIOS ADMINISTRATIVO</v>
          </cell>
          <cell r="Z280">
            <v>1014241966</v>
          </cell>
          <cell r="AA280">
            <v>5</v>
          </cell>
          <cell r="AB280">
            <v>6</v>
          </cell>
          <cell r="AC280" t="str">
            <v>SA-231 Proveer, de manera autónoma e independiente, sus servicios como apoyo administrativo del área de Servicios Administrativos y a la operación del centro de copiado de Canal Capital.</v>
          </cell>
          <cell r="AD280">
            <v>0</v>
          </cell>
          <cell r="AE280">
            <v>8</v>
          </cell>
          <cell r="AF280">
            <v>240</v>
          </cell>
          <cell r="AG280">
            <v>20285384</v>
          </cell>
          <cell r="AH280">
            <v>2535673</v>
          </cell>
          <cell r="AI280" t="str">
            <v>1. Apoyar al área en la realización del pedido mensual de los insumos de aseo, cafetería y papelería, así como llevar adecuadamente su control y entrega con el fin de no desabastecer ambas sedes de
la entidad.
2. Recibir las solicitudes de elementos de aseo, cafetería y/o papelería mediante los formatos establecidos por Canal Capital y realizar la coordinación y entrega de estos elementos a las diferentes
áreas del canal en sus dos sedes.
3. Realizar el inventario mensual al almacén de la entidad, en el cual reposan los elementos de papelería, así como llevar su adecuado control.
4. Apoyar la plaquetización de los elementos nuevos que la entidad adquiera, así como apoyar la toma física general de inventarios que realiza el área de Servicios Administrativos de acuerdo a sus
cronogramas establecidos y cuando llegue a requerirse.
5. Realizar de manera mensual el reporte de entrega al área respectiva de los residuos peligrosos que el área de Servicios Administrativos llegue a generar por las actividades realizadas.
6. Apoyar la realización de los informes que solicita el Plan Institucional de Gestión Ambiental PIGA de la entidad para el cumplimiento de sus objetivos y que son competencia de Servicios Administrativos.
7. Coordinar diariamente la ruta de mensajería que el área de Servicios Administrativos establezca para la prestación adecuada de este servicio.
8. Apoyar la realización del informe de gestión mensual por medio del cual, el área de Servicios Administrativos da cuenta de la ejecución de sus actividades.
9. Gestionar la asignación de los lockers que requieran funcionarios y/o contratistas del Canal llevando un control e inventario de los mismos.
10. Controlar y asignar las salas de reuniones que sean solicitadas por las diferentes áreas del canal en sus dos sedes.
11. Llevar el registro y adecuado control de la gestión documental producida por el área de Servicios Administrativos, así como realizar las transferencias documentales de acuerdo a la periodicidad
establecida.
12. Realizar apoyo en las actividades archivísticas para el proceso de gestión documental conforme al Sistema Interno de Gestión de Archivo -SIGA.</v>
          </cell>
          <cell r="AJ280" t="str">
            <v>DIRECTA</v>
          </cell>
          <cell r="AK280" t="str">
            <v xml:space="preserve">NO REQUIERE </v>
          </cell>
          <cell r="AL280" t="str">
            <v>SI</v>
          </cell>
          <cell r="AM280" t="str">
            <v>SECRETARIA GENERAL</v>
          </cell>
          <cell r="AN280" t="str">
            <v>NATHALY ACOSTA DIAZ</v>
          </cell>
          <cell r="AO280" t="str">
            <v xml:space="preserve">1075 / </v>
          </cell>
          <cell r="AP280" t="str">
            <v xml:space="preserve">42120202008 / </v>
          </cell>
          <cell r="AQ280" t="str">
            <v xml:space="preserve">Servicios prestados a las empresas y servicios de producción / </v>
          </cell>
          <cell r="AR280" t="str">
            <v xml:space="preserve">1018 / </v>
          </cell>
          <cell r="AS280">
            <v>1075</v>
          </cell>
          <cell r="AT280">
            <v>42120202008</v>
          </cell>
          <cell r="AU280" t="str">
            <v>Servicios prestados a las empresas y servicios de producción</v>
          </cell>
          <cell r="AV280" t="str">
            <v xml:space="preserve"> </v>
          </cell>
          <cell r="AW280">
            <v>1018</v>
          </cell>
          <cell r="AX280">
            <v>45436</v>
          </cell>
          <cell r="AY280">
            <v>202853848</v>
          </cell>
          <cell r="BC280" t="str">
            <v xml:space="preserve"> </v>
          </cell>
          <cell r="CX280">
            <v>45680</v>
          </cell>
          <cell r="CY280">
            <v>20285384</v>
          </cell>
        </row>
        <row r="281">
          <cell r="A281" t="str">
            <v>0279-2024</v>
          </cell>
          <cell r="B281" t="str">
            <v>17 17. Contrato de Prestación de Servicios</v>
          </cell>
          <cell r="C281" t="str">
            <v>CC</v>
          </cell>
          <cell r="D281">
            <v>1075870143</v>
          </cell>
          <cell r="F281">
            <v>0</v>
          </cell>
          <cell r="G281">
            <v>0</v>
          </cell>
          <cell r="H281" t="str">
            <v>EDITH LISSETTE RINCON RAMIREZ</v>
          </cell>
          <cell r="I281" t="str">
            <v xml:space="preserve">CALLE 14 N 12 27 ZIPAQUIRÁ </v>
          </cell>
          <cell r="J281" t="str">
            <v xml:space="preserve">liss1703@gmail.com </v>
          </cell>
          <cell r="M281" t="str">
            <v>CO1.PCCNTR.6355876</v>
          </cell>
          <cell r="N281" t="str">
            <v>CPT-300-2024</v>
          </cell>
          <cell r="O281" t="str">
            <v> https://community.secop.gov.co/Public/Tendering/OpportunityDetail/Index?noticeUID=CO1.NTC.6163839&amp;isFromPublicArea=True&amp;isModal=False</v>
          </cell>
          <cell r="P281" t="str">
            <v>APOYO A LA GESTIÓN PROFESIONAL</v>
          </cell>
          <cell r="Q281" t="str">
            <v>N/A</v>
          </cell>
          <cell r="R281" t="str">
            <v>FEMENINO</v>
          </cell>
          <cell r="S281" t="str">
            <v>NO</v>
          </cell>
          <cell r="T281" t="str">
            <v>CONTRATO DE PRESTACION DE SERVICIOS</v>
          </cell>
          <cell r="U281">
            <v>45435</v>
          </cell>
          <cell r="V281">
            <v>45436</v>
          </cell>
          <cell r="W281">
            <v>45642</v>
          </cell>
          <cell r="X281" t="str">
            <v>MAURIS ANTONIO AVILA VELASQUEZ</v>
          </cell>
          <cell r="Y281" t="str">
            <v>PROFESIONAL ESPECIALIZADO GRADO 2 DE SISTEMAS</v>
          </cell>
          <cell r="Z281">
            <v>79976558</v>
          </cell>
          <cell r="AA281">
            <v>3</v>
          </cell>
          <cell r="AB281">
            <v>8</v>
          </cell>
          <cell r="AC281" t="str">
            <v>SA-246 Proveer, de manera autónoma e independiente, los servicios requeridos para el apoyo en el desarrollo y documentación técnica del software ERP de Canal Capital.</v>
          </cell>
          <cell r="AD281">
            <v>23</v>
          </cell>
          <cell r="AE281">
            <v>6</v>
          </cell>
          <cell r="AF281">
            <v>203</v>
          </cell>
          <cell r="AG281">
            <v>14210000</v>
          </cell>
          <cell r="AH281">
            <v>2100000</v>
          </cell>
          <cell r="AI281" t="str">
            <v>1. Apoyar en la estructuración del documento de análisis, diseño, desarrollo, pruebas, despliegue y estabilización, de los aplicativos y sistemas de información nuevos, así como la solución de requerimientos asociados a los sistemas existentes de Canal Capital, bajo el modelo de fábrica de software. 2. Apoyar en la construcción del cronograma de actividades según el análisis de las iteraciones realizadas con los equipos de las áreas intervenidas en el proceso de desarrollo. 3. Documentar el alcance de cada requerimiento identificado y evaluado en cada iteración con el fin de realizar la proyección de las actividades necesarias que permitan una adecuada implementación de la solución. 4. Documentar el levantamiento de los requerimientos tanto funcionales como no funcionales de los desarrollos o mejoras que determine la entidad, de acuerdo con la prioridad que se establezca para su ejecución, en la herramienta que se defina. 5. Brindar soporte de nivel 1 de la solución durante el tiempo de la ejecución del contrato, en este tiempo se deben realizar ajustes en caso de ser necesarios, y siempre brindar acompañamiento, garantizando el recibo a satisfacción. 6. Llevar un control de las diferentes versiones de las soluciones de software en la herramienta definida por la entidad para este propósito. 7. Documentar la respuesta a solicitudes de servicios en el desarrollo de nuevos sistemas de información como también al mejoramiento de lo que ya existen en Canal Capital. 8. Una vez finalizado el requerimiento, realizadas las pruebas y que el producto esté en ambiente de producción, el contratista deberá apoyar la actualización de la documentación completa del producto según el siguiente listado de documentos Documento de Análisis y Documento de Diseño, Documentación técnica (Manual de Usuario, Manual Técnico del sistema, Diccionario de Datos, modelo de datos, Manual de Instalación del Sistema). 9. Presentar un informe mensual de gestión y un informe final a la terminación del contrato, en el cual consolide todas las actividades y productos desarrollados por el contratista durante la ejecución del mismo. 10. Las demás obligaciones inherentes al objeto del contrato y que se requieran para la efectiva ejecución del mismo</v>
          </cell>
          <cell r="AJ281" t="str">
            <v>DIRECTA</v>
          </cell>
          <cell r="AK281" t="str">
            <v xml:space="preserve">NO REQUIERE </v>
          </cell>
          <cell r="AL281" t="str">
            <v>NO</v>
          </cell>
          <cell r="AM281" t="str">
            <v>SECRETARIA GENERAL</v>
          </cell>
          <cell r="AN281" t="str">
            <v>CAMILO ANDRES PORRAS GALINDO</v>
          </cell>
          <cell r="AO281" t="str">
            <v xml:space="preserve">1079 / </v>
          </cell>
          <cell r="AP281" t="str">
            <v xml:space="preserve">423011605560000007511 / </v>
          </cell>
          <cell r="AQ281" t="str">
            <v xml:space="preserve">Fortalecimiento de la capacidad administrativa y tecnológica para la gestión institucional de Capital / </v>
          </cell>
          <cell r="AR281" t="str">
            <v xml:space="preserve">1015 / </v>
          </cell>
          <cell r="AS281">
            <v>1079</v>
          </cell>
          <cell r="AT281" t="str">
            <v>423011605560000007511</v>
          </cell>
          <cell r="AU281" t="str">
            <v>Fortalecimiento de la capacidad administrativa y tecnológica para la gestión institucional de Capital</v>
          </cell>
          <cell r="AV281" t="str">
            <v xml:space="preserve"> </v>
          </cell>
          <cell r="AW281">
            <v>1015</v>
          </cell>
          <cell r="AX281">
            <v>45436</v>
          </cell>
          <cell r="AY281">
            <v>14210000</v>
          </cell>
          <cell r="BC281" t="str">
            <v xml:space="preserve"> </v>
          </cell>
          <cell r="CX281">
            <v>45642</v>
          </cell>
          <cell r="CY281">
            <v>14210000</v>
          </cell>
        </row>
        <row r="282">
          <cell r="A282" t="str">
            <v>0280-2024</v>
          </cell>
          <cell r="B282" t="str">
            <v>17 17. Contrato de Prestación de Servicios</v>
          </cell>
          <cell r="C282" t="str">
            <v>CC</v>
          </cell>
          <cell r="D282">
            <v>1013617849</v>
          </cell>
          <cell r="F282">
            <v>3</v>
          </cell>
          <cell r="G282">
            <v>8</v>
          </cell>
          <cell r="H282" t="str">
            <v>PEDRO ALEJANDRO CARABALLO CORTES</v>
          </cell>
          <cell r="I282" t="str">
            <v>CALLE 14 SUR # 24H 34 APTO 601</v>
          </cell>
          <cell r="J282" t="str">
            <v>pedroacaraballo@gmail.com</v>
          </cell>
          <cell r="M282" t="str">
            <v>CO1.PCCNTR.6358964</v>
          </cell>
          <cell r="N282" t="str">
            <v>CPT-301-2024</v>
          </cell>
          <cell r="O282" t="str">
            <v>https://community.secop.gov.co/Public/Tendering/OpportunityDetail/Index?noticeUID=CO1.NTC.6167449&amp;isFromPublicArea=True&amp;isModal=False</v>
          </cell>
          <cell r="P282" t="str">
            <v>PROFESIONAL</v>
          </cell>
          <cell r="Q282" t="str">
            <v>UNIVERSITARIO</v>
          </cell>
          <cell r="R282" t="str">
            <v>MASCULINO</v>
          </cell>
          <cell r="S282" t="str">
            <v>NO</v>
          </cell>
          <cell r="T282" t="str">
            <v>CONTRATO DE PRESTACION DE SERVICIOS</v>
          </cell>
          <cell r="U282">
            <v>45435</v>
          </cell>
          <cell r="V282">
            <v>45436</v>
          </cell>
          <cell r="W282">
            <v>45641</v>
          </cell>
          <cell r="X282" t="str">
            <v>ANGELICA MARIA GARZON MUÑOZ</v>
          </cell>
          <cell r="Y282" t="str">
            <v>PROFESIONAL ESPECIALIZADO DE PRODUCCIÓN GRADO 2</v>
          </cell>
          <cell r="Z282">
            <v>52827674</v>
          </cell>
          <cell r="AA282">
            <v>3</v>
          </cell>
          <cell r="AB282">
            <v>8</v>
          </cell>
          <cell r="AC282" t="str">
            <v>DO-422 proveer, de manera autónoma e independiente, los servicios requeridos para realizar las actividades de edición y postproducción de las piezas audiovisuales y sonoras convergentes y promocionales para las diferentes producciones, coproducciones, eventos especiales, convenios, transmisiones y tejido institucional en las distintas plataformas de Canal Capital.</v>
          </cell>
          <cell r="AD282">
            <v>22</v>
          </cell>
          <cell r="AE282">
            <v>6</v>
          </cell>
          <cell r="AF282">
            <v>202</v>
          </cell>
          <cell r="AG282">
            <v>37216659</v>
          </cell>
          <cell r="AH282">
            <v>5500000</v>
          </cell>
          <cell r="AI282" t="str">
            <v>1. Realizar y proponer diseños y estilos de montaje y edición de contenidos audiovisuales y sonoros que permitan enriquecer la narrativa de los productos audiovisuales asignados para su publicación en las diferentes plataformas de divulgación de Canal Capital. 2. Entregar los productos editados y finalizados de acuerdo a las especificaciones requeridas por cada una de las plataformas de transmisión, publicación y divulgación de Capital. 3. Cumplir con los parámetros relacionados al tratamiento audiovisual y sonoro según indicaciones del equipo creativo y de contenidos montaje, ritmo, tono, estilo, narrativa, colorimetría, etc. 4. Cumplir con la calidad técnica de audio y video, de acuerdo con lineamientos del canal, que garantice la entrega de las piezas en los códecs y parámetros técnicos necesarios para su emisión en las plataformas de divulgación del canal. 5. Cumplir con el cronograma y tiempos de entrega planteados para las piezas desarrolladas para cada una de las plataformas de divulgación de Canal Capital. 6. Garantizar la organización y clasificación de todas las piezas terminadas y aprobadas según los protocolos de producción, para la clara, eficiente búsqueda y consulta actual y posterior. 7. Velar y salvaguardar el hardware, software, amoblamientos y estructuras físicas que componen el lugar asignado por el canal para el desarrollo del objeto del contrato. 8. Usar adecuada y oportunamente las herramientas de seguridad informática con las que cuenta Canal Capital para evitar virus, malware y otras amenazas que pudieran poner en riesgo la integridad de la información y estar presentes en dispositivos de almacenamiento externo (USB, discos duros externos, etc.). 9. Responder por los costos derivados de descargas indebidas de internet como material audiovisual, fotográfico o sonoro, o softwares sin las respectivas licencias. En caso tal, los valores deberán ser asumidos en su totalidad por el contratista. 10. Diligenciar los formatos y entregar la información que sea solicitada por el supervisor, la Dirección Operativa y la Gerencia General. 11. Asistir a las reuniones que sean convocadas de manera presencial o virtual por el área de la Dirección Operativa, el área de producción, Gerencia General o quien estos designen, en virtud del principio de coordinación. 12. Realizar las demás actividades que resulten necesarias y esenciales para el cumplimiento del objeto contractual.</v>
          </cell>
          <cell r="AJ282" t="str">
            <v>DIRECTA</v>
          </cell>
          <cell r="AK282" t="str">
            <v xml:space="preserve">NO REQUIERE </v>
          </cell>
          <cell r="AL282" t="str">
            <v>SI</v>
          </cell>
          <cell r="AM282" t="str">
            <v>DIRECTOR OPERATIVO</v>
          </cell>
          <cell r="AN282" t="str">
            <v>CAMILO ANDRES PORRAS GALINDO</v>
          </cell>
          <cell r="AO282" t="str">
            <v xml:space="preserve">1050 / </v>
          </cell>
          <cell r="AP282" t="str">
            <v xml:space="preserve">42450209 / </v>
          </cell>
          <cell r="AQ282" t="str">
            <v xml:space="preserve">Servicios para la comunidad, sociales y personales / </v>
          </cell>
          <cell r="AR282" t="str">
            <v xml:space="preserve">1010 / </v>
          </cell>
          <cell r="AS282">
            <v>1050</v>
          </cell>
          <cell r="AT282">
            <v>42450209</v>
          </cell>
          <cell r="AU282" t="str">
            <v>Servicios para la comunidad, sociales y personales</v>
          </cell>
          <cell r="AV282" t="str">
            <v xml:space="preserve"> </v>
          </cell>
          <cell r="AW282">
            <v>1010</v>
          </cell>
          <cell r="AX282">
            <v>45436</v>
          </cell>
          <cell r="AY282">
            <v>37216659</v>
          </cell>
          <cell r="BC282" t="str">
            <v xml:space="preserve"> </v>
          </cell>
          <cell r="CX282">
            <v>45641</v>
          </cell>
          <cell r="CY282">
            <v>37216659</v>
          </cell>
        </row>
        <row r="283">
          <cell r="A283" t="str">
            <v>0281-2024</v>
          </cell>
          <cell r="B283" t="str">
            <v>17 17. Contrato de Prestación de Servicios</v>
          </cell>
          <cell r="C283" t="str">
            <v>CC</v>
          </cell>
          <cell r="D283">
            <v>1013686479</v>
          </cell>
          <cell r="F283">
            <v>6</v>
          </cell>
          <cell r="G283">
            <v>5</v>
          </cell>
          <cell r="H283" t="str">
            <v>CRISTIAN GUILLLERMO LEON PINEDA</v>
          </cell>
          <cell r="I283" t="str">
            <v>CARRERA 12 G BIS #48-31 SUR</v>
          </cell>
          <cell r="J283" t="str">
            <v>cristianleonrt@hotmail.com</v>
          </cell>
          <cell r="M283" t="str">
            <v>CO1.PCCNTR.6359410</v>
          </cell>
          <cell r="N283" t="str">
            <v>CPT-302-2024</v>
          </cell>
          <cell r="O283" t="str">
            <v>https://community.secop.gov.co/Public/Tendering/OpportunityDetail/Index?noticeUID=CO1.NTC.6167434&amp;isFromPublicArea=True&amp;isModal=False</v>
          </cell>
          <cell r="P283" t="str">
            <v>PROFESIONAL</v>
          </cell>
          <cell r="Q283" t="str">
            <v>UNIVERSITARIO</v>
          </cell>
          <cell r="R283" t="str">
            <v>MASCULINO</v>
          </cell>
          <cell r="S283" t="str">
            <v>NO</v>
          </cell>
          <cell r="T283" t="str">
            <v>CONTRATO DE PRESTACION DE SERVICIOS</v>
          </cell>
          <cell r="U283">
            <v>45435</v>
          </cell>
          <cell r="V283">
            <v>45439</v>
          </cell>
          <cell r="W283">
            <v>45626</v>
          </cell>
          <cell r="X283" t="str">
            <v>ALBA JANETTE GOMEZ ARIAS</v>
          </cell>
          <cell r="Y283" t="str">
            <v>PROFESIONAL ESPECIALIZADA DE PRODUCCIÓN GRADO 3</v>
          </cell>
          <cell r="Z283">
            <v>51904355</v>
          </cell>
          <cell r="AA283">
            <v>5</v>
          </cell>
          <cell r="AB283">
            <v>6</v>
          </cell>
          <cell r="AC283" t="str">
            <v>DO-396 Proveer, de manera autónoma e independiente, los servicios profesionales requeridos para la realización de contenido periodístico para el Proyecto periodístico convergente y los especiales noticiosos del plan de inversión, financiado a través de la resolución 076 del 2024 del Fondo Único de Tecnologías de la Información y las Comunicaciones (FUTIC).</v>
          </cell>
          <cell r="AD283">
            <v>4</v>
          </cell>
          <cell r="AE283">
            <v>6</v>
          </cell>
          <cell r="AF283">
            <v>184</v>
          </cell>
          <cell r="AG283">
            <v>35594328</v>
          </cell>
          <cell r="AH283">
            <v>5710320</v>
          </cell>
          <cell r="AI283" t="str">
            <v>1. Asistir, en virtud del principio de coordinación, a los consejos de redacción determinados por la dirección del proyecto. 2. Proponer en los consejos de redacción diarios, un mínimo de cinco (5) temas por día provenientes de las fuentes designadas, así como, la evolución de los mismos en los consejos determinados para ese fin. 3. Atender las actividades periodísticas y/o de producción conforme al plan de producción y circulación de contenidos diarios. 4. Proponer formatos de producción por cada tema asignado acorde al propósito convergente del proyecto y sus públicos objetivos. 5. Incluir como fuente periodística los datos abiertos (públicos y privados) de la Bogotá región, así como, el uso del periodismo de datos como metodología de investigación y producción de la totalidad parte de los contenidos gestionados. 6. Apoyar y/o ejecutar el proceso de preproducción, producción y postproducción de los contenidos asignados diariamente. 7. Apoyar en la redacción de textos cortos para las introducciones de los contenidos producidos diariamente en coherencia con las plataformas y públicos objetivos determinados en los comités de redacción. 8. Garantizar preparación e información periodística para realizar contenidos de temas diversos, incluso si no se relaciona con las fuentes regularmente designadas. 9. Apoyar el diseño y acoger las recomendaciones estéticas y en general de “formato” indicadas por los realizadores del proyecto, así como, de los líderes editoriales y de estrategia convergente del mismo. 10. Realizar las actividades propias de presentación de secciones, temas, contenidos u otros especiales desde el estudio o locaciones indicadas por los líderes de emisión / circulación de los distintos componentes del proyecto convergente. 11. Atender y acoger las recomendaciones de uso de tecnología para la grabación, postproducción y circulación de los contenidos diariamente asignados. 12. Realizar las demás actividades que resulten necesarias y esenciales para el cumplimiento del objeto contractual.</v>
          </cell>
          <cell r="AJ283" t="str">
            <v>DIRECTA</v>
          </cell>
          <cell r="AK283" t="str">
            <v xml:space="preserve">NO REQUIERE </v>
          </cell>
          <cell r="AL283" t="str">
            <v>SI</v>
          </cell>
          <cell r="AM283" t="str">
            <v>DIRECTOR OPERATIVO</v>
          </cell>
          <cell r="AN283" t="str">
            <v>LEIDY JULIETH CARRANZA SUAREZ</v>
          </cell>
          <cell r="AO283" t="str">
            <v xml:space="preserve">1031 / </v>
          </cell>
          <cell r="AP283" t="str">
            <v xml:space="preserve">423011605560000007505 / </v>
          </cell>
          <cell r="AQ283" t="str">
            <v xml:space="preserve">7505 - Fortalecimiento de la creación y cocreación de contenidos multiplataforma en ciudadanía, cultura y educación / </v>
          </cell>
          <cell r="AR283" t="str">
            <v xml:space="preserve">1012 / </v>
          </cell>
          <cell r="AS283">
            <v>1031</v>
          </cell>
          <cell r="AT283" t="str">
            <v>423011605560000007505</v>
          </cell>
          <cell r="AU283" t="str">
            <v>7505 - Fortalecimiento de la creación y cocreación de contenidos multiplataforma en ciudadanía, cultura y educación</v>
          </cell>
          <cell r="AV283" t="str">
            <v>7505 FUTIC</v>
          </cell>
          <cell r="AW283">
            <v>1012</v>
          </cell>
          <cell r="AX283">
            <v>45436</v>
          </cell>
          <cell r="AY283">
            <v>35975016</v>
          </cell>
          <cell r="BC283" t="str">
            <v xml:space="preserve"> </v>
          </cell>
          <cell r="CI283" t="str">
            <v>ADICION 2 Y PRORROGA 2</v>
          </cell>
          <cell r="CJ283">
            <v>45625</v>
          </cell>
          <cell r="CK283">
            <v>0</v>
          </cell>
          <cell r="CL283">
            <v>2</v>
          </cell>
          <cell r="CM283">
            <v>11420640</v>
          </cell>
          <cell r="CX283">
            <v>45688</v>
          </cell>
          <cell r="CY283">
            <v>47014968</v>
          </cell>
        </row>
        <row r="284">
          <cell r="A284" t="str">
            <v>0282-2024</v>
          </cell>
          <cell r="B284" t="str">
            <v>17 17. Contrato de Prestación de Servicios</v>
          </cell>
          <cell r="C284" t="str">
            <v>CC</v>
          </cell>
          <cell r="D284">
            <v>51946712</v>
          </cell>
          <cell r="F284">
            <v>1</v>
          </cell>
          <cell r="G284">
            <v>10</v>
          </cell>
          <cell r="H284" t="str">
            <v>MYRIAM SOFÍA DÍAZ ROJAS</v>
          </cell>
          <cell r="I284" t="str">
            <v>CARRERA 12BIS N.34A-44 SUR</v>
          </cell>
          <cell r="J284" t="str">
            <v>myriam_diaz20@hotmail.com</v>
          </cell>
          <cell r="M284" t="str">
            <v>CO1.PCCNTR.6359257</v>
          </cell>
          <cell r="N284" t="str">
            <v>CPT-303-2024</v>
          </cell>
          <cell r="O284" t="str">
            <v>https://community.secop.gov.co/Public/Tendering/OpportunityDetail/Index?noticeUID=CO1.NTC.6167345&amp;isFromPublicArea=True&amp;isModal=False</v>
          </cell>
          <cell r="P284" t="str">
            <v>APOYO A LA GESTIÓN PROFESIONAL</v>
          </cell>
          <cell r="Q284" t="str">
            <v>N/A</v>
          </cell>
          <cell r="R284" t="str">
            <v>FEMENINO</v>
          </cell>
          <cell r="S284" t="str">
            <v>SI</v>
          </cell>
          <cell r="T284" t="str">
            <v>CONTRATO DE PRESTACION DE SERVICIOS</v>
          </cell>
          <cell r="U284">
            <v>45435</v>
          </cell>
          <cell r="V284">
            <v>45436</v>
          </cell>
          <cell r="W284">
            <v>45626</v>
          </cell>
          <cell r="X284" t="str">
            <v>ALBA JANETTE GOMEZ ARIAS</v>
          </cell>
          <cell r="Y284" t="str">
            <v>PROFESIONAL ESPECIALIZADA DE PRODUCCIÓN GRADO 3</v>
          </cell>
          <cell r="Z284">
            <v>51904355</v>
          </cell>
          <cell r="AA284">
            <v>5</v>
          </cell>
          <cell r="AB284">
            <v>6</v>
          </cell>
          <cell r="AC284" t="str">
            <v>DO-379 Proveer, de manera autónoma e independiente, los servicios de organización, clasificación y foliación del archivo físico y digital del área de producción de Canal Capital, con base en las tablas de retención documental (TRD) y la normativa archivística vigente, financiado a través de la resolución 076 del 2024 del Fondo Único de Tecnologías de la Información y las Comunicaciones (FUTIC).</v>
          </cell>
          <cell r="AD284">
            <v>7</v>
          </cell>
          <cell r="AE284">
            <v>6</v>
          </cell>
          <cell r="AF284">
            <v>187</v>
          </cell>
          <cell r="AG284">
            <v>14664859</v>
          </cell>
          <cell r="AH284">
            <v>2352652</v>
          </cell>
          <cell r="AI284" t="str">
            <v>1. Realizar el proceso de organización de archivos que implica la clasificación, ordenación, foliación y descripción documental. 2. Realizar el levantamiento de inventarios, rotulación y/o verificación de cajas o carpetas del Archivo. 3. Realizar la organización del archivo del área de Producción con base en el plan de trabajo aprobado por el supervisor del contrato. 4. Entregar los archivos, con base en los lineamientos establecidos por el área de Gestión documental y de sistemas, en los tiempos establecidos. 5. Asistir a las reuniones que sean convocadas para la prestación del servicio, en virtud del principio de coordinación. 6. Realizar las demás actividades que resulten necesarias y esenciales para el cumplimiento del objeto contractual.</v>
          </cell>
          <cell r="AJ284" t="str">
            <v>DIRECTA</v>
          </cell>
          <cell r="AK284" t="str">
            <v xml:space="preserve">NO REQUIERE </v>
          </cell>
          <cell r="AL284" t="str">
            <v>NO</v>
          </cell>
          <cell r="AM284" t="str">
            <v>DIRECTOR OPERATIVO</v>
          </cell>
          <cell r="AN284" t="str">
            <v>LEIDY JULIETH CARRANZA SUAREZ</v>
          </cell>
          <cell r="AO284" t="str">
            <v xml:space="preserve">1016 / </v>
          </cell>
          <cell r="AP284" t="str">
            <v xml:space="preserve">423011605560000007505 / </v>
          </cell>
          <cell r="AQ284" t="str">
            <v xml:space="preserve">7505 - Fortalecimiento de la creación y cocreación de contenidos multiplataforma en ciudadanía, cultura y educación / </v>
          </cell>
          <cell r="AR284" t="str">
            <v xml:space="preserve">1011 / </v>
          </cell>
          <cell r="AS284">
            <v>1016</v>
          </cell>
          <cell r="AT284" t="str">
            <v>423011605560000007505</v>
          </cell>
          <cell r="AU284" t="str">
            <v>7505 - Fortalecimiento de la creación y cocreación de contenidos multiplataforma en ciudadanía, cultura y educación</v>
          </cell>
          <cell r="AV284" t="str">
            <v>7505 FUTIC</v>
          </cell>
          <cell r="AW284">
            <v>1011</v>
          </cell>
          <cell r="AX284">
            <v>45436</v>
          </cell>
          <cell r="AY284">
            <v>14664859</v>
          </cell>
          <cell r="BC284" t="str">
            <v xml:space="preserve"> </v>
          </cell>
          <cell r="CI284" t="str">
            <v>ADICION 1 Y PRORROGA 1</v>
          </cell>
          <cell r="CJ284">
            <v>45625</v>
          </cell>
          <cell r="CK284">
            <v>0</v>
          </cell>
          <cell r="CL284">
            <v>2</v>
          </cell>
          <cell r="CM284">
            <v>4705304</v>
          </cell>
          <cell r="CX284">
            <v>45688</v>
          </cell>
          <cell r="CY284">
            <v>19370163</v>
          </cell>
        </row>
        <row r="285">
          <cell r="A285" t="str">
            <v>0283-2024</v>
          </cell>
          <cell r="B285" t="str">
            <v>17 17. Contrato de Prestación de Servicios</v>
          </cell>
          <cell r="C285" t="str">
            <v>CC</v>
          </cell>
          <cell r="D285">
            <v>11200997</v>
          </cell>
          <cell r="F285">
            <v>6</v>
          </cell>
          <cell r="G285">
            <v>5</v>
          </cell>
          <cell r="H285" t="str">
            <v>JOSE MIGUEL TORRES BOJACA</v>
          </cell>
          <cell r="I285" t="str">
            <v xml:space="preserve">CALLE 9 # 8-37 IN 3 CHIA </v>
          </cell>
          <cell r="J285" t="str">
            <v xml:space="preserve">towers.net@gmail.com </v>
          </cell>
          <cell r="M285" t="str">
            <v>CO1.PCCNTR.6360810</v>
          </cell>
          <cell r="N285" t="str">
            <v>CPT-304-2024</v>
          </cell>
          <cell r="O285" t="str">
            <v>https://community.secop.gov.co/Public/Tendering/OpportunityDetail/Index?noticeUID=CO1.NTC.6169607&amp;isFromPublicArea=True&amp;isModal=False</v>
          </cell>
          <cell r="P285" t="str">
            <v>PROFESIONAL</v>
          </cell>
          <cell r="Q285" t="str">
            <v>UNIVERSITARIO</v>
          </cell>
          <cell r="R285" t="str">
            <v>MASCULINO</v>
          </cell>
          <cell r="S285" t="str">
            <v>SI</v>
          </cell>
          <cell r="T285" t="str">
            <v>CONTRATO DE PRESTACION DE SERVICIOS</v>
          </cell>
          <cell r="U285">
            <v>45435</v>
          </cell>
          <cell r="V285">
            <v>45436</v>
          </cell>
          <cell r="W285">
            <v>45642</v>
          </cell>
          <cell r="X285" t="str">
            <v>MAURIS ANTONIO AVILA VELASQUEZ</v>
          </cell>
          <cell r="Y285" t="str">
            <v>PROFESIONAL ESPECIALIZADO GRADO 2 DE SISTEMAS</v>
          </cell>
          <cell r="Z285">
            <v>79976558</v>
          </cell>
          <cell r="AA285">
            <v>3</v>
          </cell>
          <cell r="AB285">
            <v>8</v>
          </cell>
          <cell r="AC285" t="str">
            <v>SA-244 Proveer, de manera autónoma e independiente, sus servicios profesionales para la administración de la infraestructura física y lógica de la red de Canal Capital y la prestación del soporte especializado a los servicios alojados en el centro de datos de la entidad.</v>
          </cell>
          <cell r="AD285">
            <v>23</v>
          </cell>
          <cell r="AE285">
            <v>6</v>
          </cell>
          <cell r="AF285">
            <v>203</v>
          </cell>
          <cell r="AG285">
            <v>45999800</v>
          </cell>
          <cell r="AH285">
            <v>6798000</v>
          </cell>
          <cell r="AI285" t="str">
            <v>1. Presentar al supervisor del contrato un cronograma y evidenciar las actividades a realizar en cada periodo respecto a la actualización del licenciamiento del centro de datos y las estaciones de trabajo de Canal Capital. 2. Administrar las redes Lan, Wifi y Wan de Canal Capital. 3. Apoyar la revisión y evaluación periódica de los controles de seguridad de la información en las redes y comunicaciones de Canal Capital y recomendar los cambios necesarios en pro de la disponibilidad, integridad y confidencialidad de la información. 4. Administrar el hardware de almacenamiento SAN y FILE Server. 5. Realizar la administración de la infraestructura tecnológica de Canal Capital, conformada por hardware y software, servidores físicos y virtuales de sistemas operativos Windows, VMware y Linux. 6. Realizar los diferentes protocolos de escalamiento con cada uno de los proveedores, para garantizar la continuidad de los servicios tecnológicos del Canal. 7. Verificar que los servicios de copias de seguridad y políticas implementadas para la ejecución periódica del backup se encuentren en correcto funcionamiento. 8. Establecer, implementar, actualizar y mantener el plan de contingencia de los servicios TIC ofrecidos por el Área de Sistemas del canal. 9. Brindar apoyo a todas aquellas actividades de actualizaciones de firmware, parches, drivers y hardening correspondientes a la infraestructura tecnológica de Canal. 10. Administrar y gestionar control de acceso lógico mediante la administración de directivas de grupo (GPO), servicio de seguridad perimetral Firewall, consola centralizada de antivirus para servidores y equipos finales, seguridad redes LAN y WLAN, atender las vulnerabilidades de la seguridad e instalación de parches de seguridad, alertas y escalamiento de problemas y gestión de incidentes de seguridad, además del control de cambios, respaldo y recuperación. 11. Mantener actualizado el diagrama topológico y de red Lan, Wifi y Wan de Canal Capital.</v>
          </cell>
          <cell r="AJ285" t="str">
            <v>DIRECTA</v>
          </cell>
          <cell r="AK285" t="str">
            <v xml:space="preserve">NO REQUIERE </v>
          </cell>
          <cell r="AL285" t="str">
            <v>SI</v>
          </cell>
          <cell r="AM285" t="str">
            <v>SECRETARIA GENERAL</v>
          </cell>
          <cell r="AN285" t="str">
            <v>EDWIN ROLANDO SANCHEZ PORRAS</v>
          </cell>
          <cell r="AO285" t="str">
            <v xml:space="preserve">1077 / </v>
          </cell>
          <cell r="AP285" t="str">
            <v xml:space="preserve">423011605560000007511 / </v>
          </cell>
          <cell r="AQ285" t="str">
            <v xml:space="preserve">Fortalecimiento de la capacidad administrativa y tecnológica para la gestión institucional de Capital / </v>
          </cell>
          <cell r="AR285" t="str">
            <v xml:space="preserve">1016 / </v>
          </cell>
          <cell r="AS285">
            <v>1077</v>
          </cell>
          <cell r="AT285" t="str">
            <v>423011605560000007511</v>
          </cell>
          <cell r="AU285" t="str">
            <v>Fortalecimiento de la capacidad administrativa y tecnológica para la gestión institucional de Capital</v>
          </cell>
          <cell r="AV285" t="str">
            <v xml:space="preserve"> </v>
          </cell>
          <cell r="AW285">
            <v>1016</v>
          </cell>
          <cell r="AX285">
            <v>45436</v>
          </cell>
          <cell r="AY285">
            <v>45999800</v>
          </cell>
          <cell r="BC285" t="str">
            <v xml:space="preserve"> </v>
          </cell>
          <cell r="CX285">
            <v>45642</v>
          </cell>
          <cell r="CY285">
            <v>45999800</v>
          </cell>
        </row>
        <row r="286">
          <cell r="A286" t="str">
            <v>0284-2024</v>
          </cell>
          <cell r="B286" t="str">
            <v>17 17. Contrato de Prestación de Servicios</v>
          </cell>
          <cell r="C286" t="str">
            <v>CC</v>
          </cell>
          <cell r="D286">
            <v>80546098</v>
          </cell>
          <cell r="F286">
            <v>6</v>
          </cell>
          <cell r="G286">
            <v>5</v>
          </cell>
          <cell r="H286" t="str">
            <v xml:space="preserve">ROBINSON ENRIQUE RINCÓN RAMÍREZ </v>
          </cell>
          <cell r="I286" t="str">
            <v>CALLE 7 NO. 15-26 ZIPAQUIRÁ</v>
          </cell>
          <cell r="J286" t="str">
            <v xml:space="preserve">rinconrobix@gmail.com </v>
          </cell>
          <cell r="M286" t="str">
            <v>CO1.PCCNTR.6362265</v>
          </cell>
          <cell r="N286" t="str">
            <v>CPT-305-2024.</v>
          </cell>
          <cell r="O286" t="str">
            <v>https://community.secop.gov.co/Public/Tendering/OpportunityDetail/Index?noticeUID=CO1.NTC.6171617&amp;isFromPublicArea=True&amp;isModal=False</v>
          </cell>
          <cell r="P286" t="str">
            <v>PROFESIONAL</v>
          </cell>
          <cell r="Q286" t="str">
            <v>UNIVERSITARIO</v>
          </cell>
          <cell r="R286" t="str">
            <v>MASCULINO</v>
          </cell>
          <cell r="S286" t="str">
            <v>NO</v>
          </cell>
          <cell r="T286" t="str">
            <v>CONTRATO DE PRESTACION DE SERVICIOS</v>
          </cell>
          <cell r="U286">
            <v>45435</v>
          </cell>
          <cell r="V286">
            <v>45436</v>
          </cell>
          <cell r="W286">
            <v>45642</v>
          </cell>
          <cell r="X286" t="str">
            <v>MAURIS ANTONIO AVILA VELASQUEZ</v>
          </cell>
          <cell r="Y286" t="str">
            <v>PROFESIONAL ESPECIALIZADO GRADO 2 DE SISTEMAS</v>
          </cell>
          <cell r="Z286">
            <v>79976558</v>
          </cell>
          <cell r="AA286">
            <v>3</v>
          </cell>
          <cell r="AB286">
            <v>8</v>
          </cell>
          <cell r="AC286" t="str">
            <v>SA-245 Proveer, de manera autónoma e independiente, servicios profesionales para la administración, desarrollo y mantenimiento del software ERP de Canal Capital.</v>
          </cell>
          <cell r="AD286">
            <v>23</v>
          </cell>
          <cell r="AE286">
            <v>6</v>
          </cell>
          <cell r="AF286">
            <v>203</v>
          </cell>
          <cell r="AG286">
            <v>45999800</v>
          </cell>
          <cell r="AH286">
            <v>6798000</v>
          </cell>
          <cell r="AI286" t="str">
            <v>1. Dar soporte y acompañamiento técnico a las solicitudes registradas en la mesa de ayuda o por medio de correo electrónico, para los aplicativos que componen la intranet, en un plazo no mayor de tres (3) horas hábiles. 2. Atender los casos asignados en la herramienta de mesa de ayuda o por correo electrónico, los cuales deben ser documentados y solucionados dentro de los tiempos establecidos, registrando los cambios y toda actividad realizada sobre los aplicativos que componen la intranet, con el propósito de llevar trazabilidad de los servicios prestados. 3. Brindar apoyo a los usuarios funcionales de los aplicativos que componen la intranet, en la especificación de requerimientos de software. 4. Brindar soporte técnico remoto por medio de las herramientas y mecanismos que de común acuerdo con el Área de Sistemas se definan. 5. Capacitar a los usuarios finales indicados por el supervisor o según su perfil en el aplicativo que corresponda. 6. Revisar y monitorear las bases de datos, de los aplicativos que componen la intranet, para garantizar el funcionamiento de los mismos y presentar un informe de los resultados, las observaciones y recomendaciones que se requieran. 7. Revisar y reindexar los índices y/o apuntadores que forman parte de las tablas de las aplicaciones que componen la intranet, para mantenerlas en óptimas condiciones. 8. Implementar y entregar en la entidad las actualizaciones de los aplicativos que componen la intranet, donde se incorporen los cambios normativos o procedimentales. 9. Dar soporte en reportes, formularios y ajustes generales de la intranet (tales como ajuste a consultas, nuevas funcionalidades que faciliten el trabajo del proceso ya realizado, generación de nuevos reportes). 10. Cumplir con el cronograma de trabajo que indique las actividades a realizar para el desarrollo de los módulos componentes derivado del análisis de requerimientos. 11. Actualizar el documento de diseño, el cual debe contener como mínimo a) La arquitectura de solución de software, diseño lógico y físico, descripción de cada uno de sus componentes. b) Diagramas de caso de uso, interfaz de usuario e interfaz con otros sistemas. 12. Desplegar la solución de software en los servidores de la entidad. 13. Realizar la construcción, pruebas de software e implementación de los módulos y actualizaciones. 14. Presentar un informe de las iteraciones propias de la metodología de desarrollo que presenten la definición de los criterios de aceptación de las áreas para cada módulo desarrollado. 15. Presentar un informe mensual de gestión y un informe final a la terminación del contrato, en el cual se consoliden todas las actividades y resultados obtenidos por el contratista durante la ejecución del mismo. 16. Realizar las demás actividades que resulten necesarias y esenciales para el cumplimiento del objeto contractual.</v>
          </cell>
          <cell r="AJ286" t="str">
            <v>DIRECTA</v>
          </cell>
          <cell r="AK286" t="str">
            <v xml:space="preserve">NO REQUIERE </v>
          </cell>
          <cell r="AL286" t="str">
            <v>SI</v>
          </cell>
          <cell r="AM286" t="str">
            <v>SECRETARIA GENERAL</v>
          </cell>
          <cell r="AN286" t="str">
            <v>EDWIN ROLANDO SANCHEZ PORRAS</v>
          </cell>
          <cell r="AO286" t="str">
            <v xml:space="preserve">1078 / </v>
          </cell>
          <cell r="AP286" t="str">
            <v xml:space="preserve">423011605560000007511 / </v>
          </cell>
          <cell r="AQ286" t="str">
            <v xml:space="preserve">Fortalecimiento de la capacidad administrativa y tecnológica para la gestión institucional de Capital / </v>
          </cell>
          <cell r="AR286" t="str">
            <v xml:space="preserve">1017 / </v>
          </cell>
          <cell r="AS286">
            <v>1078</v>
          </cell>
          <cell r="AT286" t="str">
            <v>423011605560000007511</v>
          </cell>
          <cell r="AU286" t="str">
            <v>Fortalecimiento de la capacidad administrativa y tecnológica para la gestión institucional de Capital</v>
          </cell>
          <cell r="AV286" t="str">
            <v xml:space="preserve"> </v>
          </cell>
          <cell r="AW286">
            <v>1017</v>
          </cell>
          <cell r="AX286">
            <v>45436</v>
          </cell>
          <cell r="AY286">
            <v>45999800</v>
          </cell>
          <cell r="BC286" t="str">
            <v xml:space="preserve"> </v>
          </cell>
          <cell r="CX286">
            <v>45642</v>
          </cell>
          <cell r="CY286">
            <v>45999800</v>
          </cell>
        </row>
        <row r="287">
          <cell r="A287" t="str">
            <v>0285-2024</v>
          </cell>
          <cell r="B287" t="str">
            <v>17 17. Contrato de Prestación de Servicios</v>
          </cell>
          <cell r="C287" t="str">
            <v>CC</v>
          </cell>
          <cell r="D287">
            <v>1014219504</v>
          </cell>
          <cell r="F287">
            <v>4</v>
          </cell>
          <cell r="G287">
            <v>7</v>
          </cell>
          <cell r="H287" t="str">
            <v>NICOLAS CASTELLANOS SANCHEZ</v>
          </cell>
          <cell r="I287" t="str">
            <v>CRA 102 # 83 - 96 INT 5. APTO 301</v>
          </cell>
          <cell r="J287" t="str">
            <v>nicastellasnossa@gmail.com</v>
          </cell>
          <cell r="M287" t="str">
            <v>CO1.PCCNTR.6359351</v>
          </cell>
          <cell r="N287" t="str">
            <v>CPT-306-2024</v>
          </cell>
          <cell r="O287" t="str">
            <v>https://community.secop.gov.co/Public/Tendering/OpportunityDetail/Index?noticeUID=CO1.NTC.6167922&amp;isFromPublicArea=True&amp;isModal=False</v>
          </cell>
          <cell r="P287" t="str">
            <v>PROFESIONAL</v>
          </cell>
          <cell r="Q287" t="str">
            <v>UNIVERSITARIO</v>
          </cell>
          <cell r="R287" t="str">
            <v>MASCULINO</v>
          </cell>
          <cell r="S287" t="str">
            <v>NO</v>
          </cell>
          <cell r="T287" t="str">
            <v>CONTRATO DE PRESTACION DE SERVICIOS</v>
          </cell>
          <cell r="U287">
            <v>45439</v>
          </cell>
          <cell r="V287">
            <v>45442</v>
          </cell>
          <cell r="W287">
            <v>45655</v>
          </cell>
          <cell r="X287" t="str">
            <v>HERNAN GUILLERMO RONCANCIO HERRERA</v>
          </cell>
          <cell r="Y287" t="str">
            <v>PROFESIONAL UNIVERSITARIO DE PLANEACION</v>
          </cell>
          <cell r="Z287">
            <v>19389498</v>
          </cell>
          <cell r="AA287">
            <v>3</v>
          </cell>
          <cell r="AB287">
            <v>8</v>
          </cell>
          <cell r="AC287" t="str">
            <v>PL-9 Proveer, de manera autónoma e independiente, los servicios profesionales requeridos para apoyar los procesos de proyección y planeación, mediante el análisis y seguimiento a la gestión del presupuesto y los indicadores misionales, especialmente los relacionados el Fondo Único de Tecnologías de la información y las comunicaciones, FUTIC, del Ministerio de las TIC, en el marco del Direccionamiento Estratégico y de la mejora continua.</v>
          </cell>
          <cell r="AD287">
            <v>0</v>
          </cell>
          <cell r="AE287">
            <v>7</v>
          </cell>
          <cell r="AF287">
            <v>210</v>
          </cell>
          <cell r="AG287">
            <v>45500000</v>
          </cell>
          <cell r="AH287">
            <v>6500000</v>
          </cell>
          <cell r="AI287" t="str">
            <v>1. Acompañar en la formulación y proyección presupuestal de los Planes de inversión y recursos FUTIC 2. Apoyar en el seguimiento y reporte presupuestal a la ejecución de los recursos asignados para los proyectos con el Fondo Único de TIC. 3. Consolidar y llevar traza de los insumos de información con que se elaboran y presentan los informes reglamentarios de los planes y proyectos formulados ante el Fondo Único de TIC. 4. Atender las diferentes solicitudes relacionadas con los planes de inversión de los recursos asignados por el Fondo Único de TIC. 5. Contribuir a la optimización del sistema de indicadores misionales, especialmente aquellos relacionados con los indicadores que monitorea el FUTIC. 6. Realizar el acompañamiento a los procesos asignados en lo referente al asesoramiento de la gestión y el desempeño institucional desde el rol de la segunda línea de defensa del Modelo Integrado de Planeación y Gestión (MIPG). 7. Revisar y actualizar los documentos e instrumentos requeridos para el fortalecimiento de la gestión de riesgos de la entidad, desde el rol de la segunda línea de defensa del Modelo Integrado de Planeación y Gestión. 8. Apoyar en la gestión y administración de la información disponible en la plataforma documental de la entidad. (intranet). 9. Realizar las demás actividades que resulten necesarias y esenciales para el cumplimiento del objeto contractual.</v>
          </cell>
          <cell r="AJ287" t="str">
            <v>DIRECTA</v>
          </cell>
          <cell r="AK287" t="str">
            <v xml:space="preserve">NO REQUIERE </v>
          </cell>
          <cell r="AL287" t="str">
            <v>SI</v>
          </cell>
          <cell r="AM287" t="str">
            <v>SECRETARIA GENERAL</v>
          </cell>
          <cell r="AN287" t="str">
            <v>CAMILO ANDRES PORRAS GALINDO</v>
          </cell>
          <cell r="AO287" t="str">
            <v xml:space="preserve">1042 / </v>
          </cell>
          <cell r="AP287" t="str">
            <v xml:space="preserve">423011605560000007511 / </v>
          </cell>
          <cell r="AQ287" t="str">
            <v xml:space="preserve">Fortalecimiento de la capacidad administrativa y tecnológica para la gestión institucional de Capital / </v>
          </cell>
          <cell r="AR287" t="str">
            <v xml:space="preserve">1027 / </v>
          </cell>
          <cell r="AS287">
            <v>1042</v>
          </cell>
          <cell r="AT287" t="str">
            <v>423011605560000007511</v>
          </cell>
          <cell r="AU287" t="str">
            <v>Fortalecimiento de la capacidad administrativa y tecnológica para la gestión institucional de Capital</v>
          </cell>
          <cell r="AV287" t="str">
            <v xml:space="preserve"> </v>
          </cell>
          <cell r="AW287">
            <v>1027</v>
          </cell>
          <cell r="AX287">
            <v>45440</v>
          </cell>
          <cell r="AY287">
            <v>45500000</v>
          </cell>
          <cell r="BC287" t="str">
            <v xml:space="preserve"> </v>
          </cell>
          <cell r="CX287">
            <v>45655</v>
          </cell>
          <cell r="CY287">
            <v>45500000</v>
          </cell>
        </row>
        <row r="288">
          <cell r="A288" t="str">
            <v>0286-2024</v>
          </cell>
          <cell r="B288" t="str">
            <v>17 17. Contrato de Prestación de Servicios</v>
          </cell>
          <cell r="C288" t="str">
            <v>NIT</v>
          </cell>
          <cell r="D288">
            <v>901535489</v>
          </cell>
          <cell r="F288">
            <v>2</v>
          </cell>
          <cell r="G288">
            <v>9</v>
          </cell>
          <cell r="H288" t="str">
            <v>CAMBIO COMUNICACIONES COLOMBIA SAS</v>
          </cell>
          <cell r="I288" t="str">
            <v>CALLE  72 # 10 - 70 OFICINA 1005 TORRE A</v>
          </cell>
          <cell r="J288" t="str">
            <v>juan.caicedo@cambiocolombia.com</v>
          </cell>
          <cell r="M288" t="str">
            <v>CO1.PCCNTR.6360364</v>
          </cell>
          <cell r="N288" t="str">
            <v>CPT-307-2024</v>
          </cell>
          <cell r="O288" t="str">
            <v>https://community.secop.gov.co/Public/Tendering/OpportunityDetail/Index?noticeUID=CO1.NTC.6169053&amp;isFromPublicArea=True&amp;isModal=False</v>
          </cell>
          <cell r="P288" t="str">
            <v>N/A</v>
          </cell>
          <cell r="Q288" t="str">
            <v>N/A</v>
          </cell>
          <cell r="R288" t="str">
            <v>PERSONA JURIDICA</v>
          </cell>
          <cell r="S288" t="str">
            <v>N/A</v>
          </cell>
          <cell r="T288" t="str">
            <v>CONTRATO DE PRESTACION DE SERVICIOS</v>
          </cell>
          <cell r="U288">
            <v>45436</v>
          </cell>
          <cell r="V288">
            <v>45441</v>
          </cell>
          <cell r="W288">
            <v>45657</v>
          </cell>
          <cell r="X288" t="str">
            <v>PAULA ANDREA FONSECA ORTIZ</v>
          </cell>
          <cell r="Y288" t="str">
            <v>PROFESIONAL 1 DEL ÁREA DE VENTAS Y MERCADEO</v>
          </cell>
          <cell r="Z288">
            <v>1136884820</v>
          </cell>
          <cell r="AA288">
            <v>0</v>
          </cell>
          <cell r="AB288">
            <v>0</v>
          </cell>
          <cell r="AC288" t="str">
            <v>PE-40 Prestar los servicios para la elaboración, difusión y producción de las piezas y demás elementos requeridos para la promoción cultural y artística de Bogotá a través del foro 'Bogotá, tú ciudad' o como llegue a denominarse en virtud del contrato interadministrativo 137 de 2024 con la Secretaría de Cultura</v>
          </cell>
          <cell r="AD288">
            <v>3</v>
          </cell>
          <cell r="AE288">
            <v>7</v>
          </cell>
          <cell r="AF288">
            <v>213</v>
          </cell>
          <cell r="AG288">
            <v>142800000</v>
          </cell>
          <cell r="AH288" t="str">
            <v>N/A</v>
          </cell>
          <cell r="AI288" t="str">
            <v>1. Entregar el cronograma y demás documentos correspondientes a la etapa de preproducción del evento del foro híbrido (presencial y virtual), en el cual Cambio convocará a expertos y coordinará el desarrollo logístico necesario para la realización del evento. 2. Presentar la agenda, contenidos y seleccionar panelistas en colaboración con la Secretaría de Cultura. 3. Realizar la difusión a través de correo electrónico, WhatsApp y llamadas telefónicas. 4. Elaborar y entregar un instructivo para moderadores y conferencistas. 5. Entregar el diseño de la imagen del foro. 6. Publicar al menos un artículo de expectativa en el portal de Cambio Colombia. 7. Entregar una representación gráfica del concepto y del montaje del Foro (Render). 8. Incluir el logo de la Secretaría de Cultura en banners web del evento con 20 mil impresiones garantizadas. 9. Mostrar el logo de la Secretaría de Cultura en redes sociales de Cambio Colombia con dos historias en Instagram, dos publicaciones en Facebook y dos anuncios de hasta 5 segundos. 10. Certificar la transmisión en plataformas como YouTube y www.cambiocolombia.com. 11. Entregar fotografías y/o videos del montaje del evento. 12. Instalar una estación de café para 120 personas. 13. Contratar el equipo de sonido y ayudas audiovisuales. 14. Entregar la planilla de registro de asistentes al foro. 15. Presentar fotografías de las tres personas de protocolo. 16. Entregar fotografías y/o videos de la presencia del logo en la escenografía. 17. Entregar fotografías y/o videos del backdrop con el logo de la Secretaría de Cultura. 18. Mostrar capturas de pantalla de la presencia del logo de la Secretaría de Cultura en máscaras de transmisión virtual. 19. Realizar dos menciones de la Secretaría de Cultura durante la transmisión del evento, y una mención de la Secretaría de Cultura en la nota previa. 20. Certificar la publicación de un video del Foro en la página web de Cambio Colombia durante 3 horas. 21. Publicar un artículo de conclusiones en el portal www.cambiocolombia.com, sujeto a aprobación de la Secretaría de Cultura. 22. Entregar un informe de alcance del evento. 23. Elaborar, promocionar y divulgar contenidos de cultura ciudadana, incluyendo cuatro contenidos mensuales según acuerdos. 24. Certificar la publicación de cuatro contenidos a cargo de la Secretaría de Cultura. 25. Certificar la publicación de cada artículo en la página principal de Cambio Colombia durante una semana, y su divulgación en redes sociales. 26. Entregar pruebas de pantalla e informes sobre la impresión de banners mensuales con promociones de la Secretaría de Cultura. 27. Entregar el link donde reposará la evidencia de la ejecución del foro, así como un informe final con las métricas digitales.</v>
          </cell>
          <cell r="AJ288" t="str">
            <v>DIRECTA</v>
          </cell>
          <cell r="AK288" t="str">
            <v xml:space="preserve">NO REQUIERE </v>
          </cell>
          <cell r="AL288" t="str">
            <v>SI</v>
          </cell>
          <cell r="AM288" t="str">
            <v>GERENTE GENERAL</v>
          </cell>
          <cell r="AN288" t="str">
            <v>JAVIER ROLANDO DELGADO FLORES</v>
          </cell>
          <cell r="AO288" t="str">
            <v xml:space="preserve">1058 / </v>
          </cell>
          <cell r="AP288" t="str">
            <v xml:space="preserve">42450208 / </v>
          </cell>
          <cell r="AQ288" t="str">
            <v xml:space="preserve">Servicios prestados a las empresas y servicios de producción / </v>
          </cell>
          <cell r="AR288" t="str">
            <v xml:space="preserve">1022 / </v>
          </cell>
          <cell r="AS288">
            <v>1058</v>
          </cell>
          <cell r="AT288">
            <v>42450208</v>
          </cell>
          <cell r="AU288" t="str">
            <v>Servicios prestados a las empresas y servicios de producción</v>
          </cell>
          <cell r="AV288" t="str">
            <v xml:space="preserve"> </v>
          </cell>
          <cell r="AW288">
            <v>1022</v>
          </cell>
          <cell r="AX288">
            <v>45436</v>
          </cell>
          <cell r="AY288">
            <v>142800000</v>
          </cell>
          <cell r="BC288" t="str">
            <v xml:space="preserve"> </v>
          </cell>
          <cell r="CX288">
            <v>45657</v>
          </cell>
          <cell r="CY288">
            <v>142800000</v>
          </cell>
        </row>
        <row r="289">
          <cell r="A289" t="str">
            <v>0287-2024</v>
          </cell>
          <cell r="B289" t="str">
            <v>17 17. Contrato de Prestación de Servicios</v>
          </cell>
          <cell r="C289" t="str">
            <v>NIT</v>
          </cell>
          <cell r="D289">
            <v>800227080</v>
          </cell>
          <cell r="F289">
            <v>7</v>
          </cell>
          <cell r="G289">
            <v>4</v>
          </cell>
          <cell r="H289" t="str">
            <v>ZEBRACOM INTERNACIONAL SAS</v>
          </cell>
          <cell r="I289" t="str">
            <v>CLA 95 15 18 PISO 2</v>
          </cell>
          <cell r="J289" t="str">
            <v>luisa@zebracom.com.co</v>
          </cell>
          <cell r="K289" t="str">
            <v>LUISA YAMILE ORREGO QUINTERO</v>
          </cell>
          <cell r="L289">
            <v>42887596</v>
          </cell>
          <cell r="M289" t="str">
            <v>CO1.PCCNTR.6362118</v>
          </cell>
          <cell r="N289" t="str">
            <v>CPT-308-2024</v>
          </cell>
          <cell r="O289" t="str">
            <v>https://community.secop.gov.co/Public/Tendering/ContractNoticePhases/View?PPI=CO1.PPI.31989018&amp;isFromPublicArea=True&amp;isModal=False</v>
          </cell>
          <cell r="P289" t="str">
            <v>N/A</v>
          </cell>
          <cell r="Q289" t="str">
            <v>N/A</v>
          </cell>
          <cell r="R289" t="str">
            <v>PERSONA JURIDICA</v>
          </cell>
          <cell r="S289" t="str">
            <v>N/A</v>
          </cell>
          <cell r="T289" t="str">
            <v>CONTRATO DE LICENCIAMIENTO</v>
          </cell>
          <cell r="U289">
            <v>45436</v>
          </cell>
          <cell r="V289">
            <v>45436</v>
          </cell>
          <cell r="W289">
            <v>45800</v>
          </cell>
          <cell r="X289" t="str">
            <v>LUIS CARLOS URRUTIA PARRA</v>
          </cell>
          <cell r="Y289" t="str">
            <v>PROFESIONAL ESPECIALIZADO GRADO 03 DE PROGRAMACIÓN</v>
          </cell>
          <cell r="Z289">
            <v>79555310</v>
          </cell>
          <cell r="AA289">
            <v>8</v>
          </cell>
          <cell r="AB289">
            <v>3</v>
          </cell>
          <cell r="AC289" t="str">
            <v>DO-418-419 Suministrar las licencias de uso de obras audiovisuales de titularidad del proveedor o en representación del titular, de acuerdo con el Anexo Técnico, para su reproducción y comunicación pública. incluyendo los proyectos del Plan de inversión financiados a través de la resolución 076 de 2024 del Fondo Único de Tecnologías de la Información y las Comunicaciones (FUTIC)</v>
          </cell>
          <cell r="AD289">
            <v>0</v>
          </cell>
          <cell r="AE289">
            <v>12</v>
          </cell>
          <cell r="AF289">
            <v>360</v>
          </cell>
          <cell r="AG289">
            <v>75000000</v>
          </cell>
          <cell r="AH289" t="str">
            <v>N/A</v>
          </cell>
          <cell r="AI289" t="str">
            <v>1. Licenciar a CANAL CAPITAL la reproducción y comunicación pública de los contenidos en su canal principal y sus señales streaming en simultánea, de acuerdo con la propuesta comercial presentada, las condiciones técnicas relacionadas en el alcance del contrato y el número de emisiones establecidos para cada título. Las emisiones a través de la página web de Capital tendrán geobloqueo, para que solo sean vistas en territorio colombiano. 2. Proveer a Canal Capital el material audiovisual licenciado con los parámetros técnicos establecidos en el alcance del objeto a través de disco duro, drive o cualquier medio de transferencia digital con los parámetros técnicos establecidos. 3. Entregar el contenido doblado al español neutro, si su idioma original es otro. 4. Proveer la licencia de uso de la obra audiovisual y del material promocional de los contenidos adquiridos para las plataformas análogas y digitales a que haya lugar. 5. Entregar la ficha técnica, sinopsis de serie, sinopsis de cada episodio, imágenes promocionales (tráiler, reel o fotografías en alta calidad), insumos para la promoción de las obras audiovisuales para comunicación pública mediante emisión y para la puesta a disposición a través de los canales digitales permitidos. 6. Asumir los costos que puedan generarse en el marco del cumplimiento del objeto contractual. 7. Garantizar que es el titular de los derechos sobre el contenido licenciado o, en su defecto, que se encuentra autorizado por el titular para otorgar la presente licencia; para ello, deberá adjuntar el documento idóneo que permita comprobar su calidad de titular del derecho o que cuenta con las facultades legales para actuar a nombre del titular. 8. Garantizar que el contenido licenciado cuenta con todas las autorizaciones de derechos de autor y conexos, propiedad industrial, uso de imagen y demás asociadas al uso del material audiovisual licenciado, incluida la sincronización musical. En ese sentido, el proveedor declara indemne a Canal Capital frente a cualquier reclamación o exigencia de pago proveniente de terceros, autoridades administrativas o judiciales, titulares de derechos o sociedades de gestión colectiva y/o individual que los representen. 9. Autorizar a Canal Capital el uso gratuito de fragmentos publicitarios, imágenes o distintivos del material, para su comunicación por internet u otros medios y para realizar la producción de piezas promocionales audiovisuales o impresas con fines exclusivos de promoción del canal y su programación. 10. Realizar las demás actividades que resulten necesarias y esenciales para el cumplimiento del objeto contractual.</v>
          </cell>
          <cell r="AJ289" t="str">
            <v>DIRECTA</v>
          </cell>
          <cell r="AK289" t="str">
            <v xml:space="preserve">NO REQUIERE </v>
          </cell>
          <cell r="AL289" t="str">
            <v>SI</v>
          </cell>
          <cell r="AM289" t="str">
            <v>DIRECTOR OPERATIVO</v>
          </cell>
          <cell r="AN289" t="str">
            <v>EDWIN ROLANDO SANCHEZ PORRAS</v>
          </cell>
          <cell r="AO289" t="str">
            <v>1049 / 1059</v>
          </cell>
          <cell r="AP289" t="str">
            <v>42450209 / 423011605560000007505</v>
          </cell>
          <cell r="AQ289" t="str">
            <v>Servicios para la comunidad, sociales y personales / 7505 - Fortalecimiento de la creación y cocreación de contenidos multiplataforma en ciudadanía, cultura y educación</v>
          </cell>
          <cell r="AR289" t="str">
            <v>1021 / 1020</v>
          </cell>
          <cell r="AS289">
            <v>1049</v>
          </cell>
          <cell r="AT289">
            <v>42450209</v>
          </cell>
          <cell r="AU289" t="str">
            <v>Servicios para la comunidad, sociales y personales</v>
          </cell>
          <cell r="AV289" t="str">
            <v xml:space="preserve"> </v>
          </cell>
          <cell r="AW289">
            <v>1021</v>
          </cell>
          <cell r="AX289">
            <v>45436</v>
          </cell>
          <cell r="AY289">
            <v>45000000</v>
          </cell>
          <cell r="AZ289">
            <v>1059</v>
          </cell>
          <cell r="BA289" t="str">
            <v>423011605560000007505</v>
          </cell>
          <cell r="BB289" t="str">
            <v>7505 - Fortalecimiento de la creación y cocreación de contenidos multiplataforma en ciudadanía, cultura y educación</v>
          </cell>
          <cell r="BC289" t="str">
            <v>7505 FUTIC</v>
          </cell>
          <cell r="BD289">
            <v>1020</v>
          </cell>
          <cell r="BE289">
            <v>45436</v>
          </cell>
          <cell r="BF289">
            <v>30000000</v>
          </cell>
          <cell r="CX289">
            <v>45800</v>
          </cell>
          <cell r="CY289">
            <v>75000000</v>
          </cell>
        </row>
        <row r="290">
          <cell r="A290" t="str">
            <v>0288-2024</v>
          </cell>
          <cell r="B290" t="str">
            <v>17 17. Contrato de Prestación de Servicios</v>
          </cell>
          <cell r="C290" t="str">
            <v>CC</v>
          </cell>
          <cell r="D290">
            <v>53105914</v>
          </cell>
          <cell r="F290">
            <v>1</v>
          </cell>
          <cell r="G290">
            <v>10</v>
          </cell>
          <cell r="H290" t="str">
            <v>LINA MARCELA RICAURTE AGUIRRE</v>
          </cell>
          <cell r="I290" t="str">
            <v>CARRERA 54C #143A 90 TORRE 2 APARTAMENTO 612</v>
          </cell>
          <cell r="J290" t="str">
            <v>lmricaurtea@unal.edu.co</v>
          </cell>
          <cell r="M290" t="str">
            <v>CO1.PCCNTR.6362462</v>
          </cell>
          <cell r="N290" t="str">
            <v>CPT-309-2024</v>
          </cell>
          <cell r="O290" t="str">
            <v>https://community.secop.gov.co/Public/Tendering/OpportunityDetail/Index?noticeUID=CO1.NTC.6172115&amp;isFromPublicArea=True&amp;isModal=False</v>
          </cell>
          <cell r="P290" t="str">
            <v>PROFESIONAL</v>
          </cell>
          <cell r="Q290" t="str">
            <v>UNIVERSITARIO</v>
          </cell>
          <cell r="R290" t="str">
            <v>FEMENINO</v>
          </cell>
          <cell r="S290" t="str">
            <v>NO</v>
          </cell>
          <cell r="T290" t="str">
            <v>CONTRATO DE PRESTACION DE SERVICIOS</v>
          </cell>
          <cell r="U290">
            <v>45436</v>
          </cell>
          <cell r="V290">
            <v>45439</v>
          </cell>
          <cell r="W290">
            <v>45530</v>
          </cell>
          <cell r="X290" t="str">
            <v>ANGELICA MARIA GARZON MUÑOZ</v>
          </cell>
          <cell r="Y290" t="str">
            <v>PROFESIONAL ESPECIALIZADO DE PRODUCCIÓN GRADO 2</v>
          </cell>
          <cell r="Z290">
            <v>52827674</v>
          </cell>
          <cell r="AA290">
            <v>3</v>
          </cell>
          <cell r="AB290">
            <v>8</v>
          </cell>
          <cell r="AC290" t="str">
            <v>DO-424 Proveer, de manera autónoma e independiente, los servicios requeridos para realizar las actividades de diseño gráfico y animación de piezas fijas y audiovisuales de tipo convergente y promocional para las diferentes producciones, coproducciones, eventos especiales, convenios, transmisiones y tejido institucional para las distintas plataformas de Canal Capital.</v>
          </cell>
          <cell r="AD290">
            <v>0</v>
          </cell>
          <cell r="AE290">
            <v>3</v>
          </cell>
          <cell r="AF290">
            <v>90</v>
          </cell>
          <cell r="AG290">
            <v>16500000</v>
          </cell>
          <cell r="AH290">
            <v>5500000</v>
          </cell>
          <cell r="AI290" t="str">
            <v>1. Apoyar la conceptualización de piezas gráficas fijas o animadas para las diferentes pantallas del sistema de comunicación pública y productos transmedia que se planeen para la promoción y circulación de contenidos de Canal Capital. 2. Producir las piezas gráficas fijas o animadas asignadas que cumplan con los requerimientos creativos, técnicos, estéticos y visuales requeridos para su divulgación en las diferentes plataformas de divulgación de Canal Capital. 3. Proponer y desarrollar formatos gráficos innovadores que fortalezcan la línea visual de los contenidos de Canal Capital y que aporten a la construcción de historias en plataformas digitales. 4. Diseñar piezas gráficas para campañas, comunicados de uso interno y externo de Capital, en todo tipo de recurso físico que fortalezcan la promoción de expectativa y sostenimiento de las series y programas de Capital. 5. Realizar la entrega de los productos graficados con los ajustes requeridos y los archivos editables de acuerdo con las especificaciones técnicas requeridas para cada una de las plataformas de divulgación del canal. 6. Cumplir con los parámetros relacionados al tratamiento gráfico según indicaciones del equipo creativo para el desarrollo y entrega de las piezas asignadas. 7. Cumplir con el cronograma y tiempos de entrega planteados para el desarrollo de las piezas propuestas para cada una de las plataformas de divulgación de Canal Capital. 8. Usar adecuada y oportunamente las herramientas de seguridad informática con las que cuenta Canal Capital para evitar virus, malware y otras amenazas que pudieran poner en riesgo la integridad de la información y estar presentes en dispositivos de almacenamiento externo (USB, discos duros externos, etc.). 9. No descargar de internet material, ni utilizar software sin la respectiva licencia; en caso tal, los costos que se deriven de ello deberán ser asumidos en su totalidad por el contratista. 10. Entregar la información de los productos graficados que sea solicitada por el supervisor, la Dirección Operativa, la Gerencia General o quien éstos designen. 11. Asistir a las reuniones que sean convocadas de manera presencial o virtual por el área de producción, la Dirección Operativa, Gerencia General o quien estos designen, en virtud del principio de coordinación. 12. Realizar las demás actividades que resulten necesarias y esenciales para el cumplimiento del objeto contractual.</v>
          </cell>
          <cell r="AJ290" t="str">
            <v>DIRECTA</v>
          </cell>
          <cell r="AK290" t="str">
            <v xml:space="preserve">NO REQUIERE </v>
          </cell>
          <cell r="AL290" t="str">
            <v>NO</v>
          </cell>
          <cell r="AM290" t="str">
            <v>DIRECTOR OPERATIVO</v>
          </cell>
          <cell r="AN290" t="str">
            <v>LEIDY JULIETH CARRANZA SUAREZ</v>
          </cell>
          <cell r="AO290" t="str">
            <v xml:space="preserve">1058 / </v>
          </cell>
          <cell r="AP290" t="str">
            <v xml:space="preserve">42450209 / </v>
          </cell>
          <cell r="AQ290" t="str">
            <v xml:space="preserve">Servicios para la comunidad, sociales y personales / </v>
          </cell>
          <cell r="AR290" t="str">
            <v xml:space="preserve">1023 / </v>
          </cell>
          <cell r="AS290">
            <v>1058</v>
          </cell>
          <cell r="AT290">
            <v>42450209</v>
          </cell>
          <cell r="AU290" t="str">
            <v>Servicios para la comunidad, sociales y personales</v>
          </cell>
          <cell r="AV290" t="str">
            <v xml:space="preserve"> </v>
          </cell>
          <cell r="AW290">
            <v>1023</v>
          </cell>
          <cell r="AX290">
            <v>45439</v>
          </cell>
          <cell r="AY290">
            <v>16500000</v>
          </cell>
          <cell r="BC290" t="str">
            <v xml:space="preserve"> </v>
          </cell>
          <cell r="CX290">
            <v>45530</v>
          </cell>
          <cell r="CY290">
            <v>16500000</v>
          </cell>
        </row>
        <row r="291">
          <cell r="A291" t="str">
            <v>0289-2024</v>
          </cell>
          <cell r="B291" t="str">
            <v>17 17. Contrato de Prestación de Servicios</v>
          </cell>
          <cell r="C291" t="str">
            <v>NIT</v>
          </cell>
          <cell r="D291">
            <v>900205684</v>
          </cell>
          <cell r="F291">
            <v>3</v>
          </cell>
          <cell r="G291">
            <v>8</v>
          </cell>
          <cell r="H291" t="str">
            <v>GRUPO EMPRESARIAL JHS SAS</v>
          </cell>
          <cell r="I291" t="str">
            <v>CARRERA 11 A · 18-54 SUR</v>
          </cell>
          <cell r="J291" t="str">
            <v>colcantorbery@hotmail.com</v>
          </cell>
          <cell r="K291" t="str">
            <v>VIVIANA MARCELA RAMIREZ SOLANO</v>
          </cell>
          <cell r="L291">
            <v>1013612330</v>
          </cell>
          <cell r="M291" t="str">
            <v>CO1.PCCNTR.6365788</v>
          </cell>
          <cell r="N291" t="str">
            <v>CPT-310-2024</v>
          </cell>
          <cell r="O291" t="str">
            <v>https://community.secop.gov.co/Public/Tendering/OpportunityDetail/Index?noticeUID=CO1.NTC.6176329&amp;isFromPublicArea=True&amp;isModal=False</v>
          </cell>
          <cell r="P291" t="str">
            <v>N/A</v>
          </cell>
          <cell r="Q291" t="str">
            <v>N/A</v>
          </cell>
          <cell r="R291" t="str">
            <v>PERSONA JURIDICA</v>
          </cell>
          <cell r="S291" t="str">
            <v>N/A</v>
          </cell>
          <cell r="T291" t="str">
            <v>CONTRATO DE PRESTACION DE SERVICIOS</v>
          </cell>
          <cell r="U291">
            <v>45439</v>
          </cell>
          <cell r="V291">
            <v>45440</v>
          </cell>
          <cell r="W291">
            <v>45653</v>
          </cell>
          <cell r="X291" t="str">
            <v>ANGELICA MARIA GARZON MUÑOZ</v>
          </cell>
          <cell r="Y291" t="str">
            <v>PROFESIONAL ESPECIALIZADO DE PRODUCCIÓN GRADO 2</v>
          </cell>
          <cell r="Z291">
            <v>52827674</v>
          </cell>
          <cell r="AA291">
            <v>3</v>
          </cell>
          <cell r="AB291">
            <v>8</v>
          </cell>
          <cell r="AC291" t="str">
            <v>DO-394 DO-395 Prestar el servicio público de transporte terrestre automotor especial para los traslados de equipos y personal en el perímetro de Bogotá DC y otros destinos, para el cumplimiento de las actividades de Canal Capital incluyendo los proyectos del Plan de inversión financiados a través de la resolución 076 de 2024 del Fondo Único de Tecnologías de la Información y las Comunicaciones (FUTIC).</v>
          </cell>
          <cell r="AD291">
            <v>0</v>
          </cell>
          <cell r="AE291">
            <v>7</v>
          </cell>
          <cell r="AF291">
            <v>210</v>
          </cell>
          <cell r="AG291">
            <v>362966394</v>
          </cell>
          <cell r="AH291" t="str">
            <v>N/A</v>
          </cell>
          <cell r="AI291" t="str">
            <v>1. Prestar los servicios en lo que comprende Bogotá, Bogotá Región, que incluye la Ciudad de Bogotá urbana y rural y los municipios (en sus cascos urbanos y veredas) Sumapaz, Bojacá, Cajicá, Chía, Cota, Facatativá, Funza, La Calera, Madrid, Mosquera, Sibaté, Soacha, Sopó, Tabio, Tenjo, Tocancipá y Zipaquirá. Es decir, los valores a estos municipios deben estar incluidos en la oferta y no generarán ningún sobre costo para CAPITAL. 2. Prestar los servicios requeridos a demanda para el territorio nacional. 3. Contar con una flota fija mínima de 6 mini -vans de 6 pasajeros y 1 camioneta 4x2 para servicio fijo mensual. 4. Contar con disponibilidad vehicular para servicios adicionales a demanda, con un tiempo de respuesta no mayor a las 6 horas. 5. Prestar el servicio público de transporte terrestre automotor especial garantizando el cubrimiento de los siguientes costos vehículos con conductor, combustible, peajes para traslados a Bogotá-Región, el mantenimiento preventivo y correctivo, el aseo, los insumos y demás requerimientos necesarios para el correcto funcionamiento de los vehículos y la seguridad de sus ocupantes. 6. Garantizar la prestación del servicio de forma permanente todos los días de la semana independientemente de las restricciones de pico y placa o, cuando por necesidad del servicio se requiera. 7. Presentar certificaciones de afiliación de EPS, ARL y pensión de los conductores que prestarán servicios solicitados como adicional, mínimo 2 horas previas a la ejecución del servicio; adicional, estos vehículos deberán cumplir con las especificaciones del anexo técnico. 8. Garantizar que los vehículos se encuentren en excelentes condiciones tanto físicas como mecánicas y eléctricas para la prestación del servicio. 9. Todos los vehículos deberán contar con kit de carreteras y maletín de primeros auxilios y cumplir con los criterios establecidos en la normatividad vigente. 10. Presentar a la firma de acta de inicio - Hoja de vida de conductores que evidencia 2 años de experiencia como transportadores, los conductores que presten servicio en los vehículos tipo camioneta 4x2 deberán certificar en su hoja de vida experiencia en servicio a personal ejecutivo. - Hoja de vida del coordinador logístico o ejecutivo de cuenta. - Soporte que certifique la vinculación laboral de este personal con la empresa prestadora del servicio. - Soporte que dé cuenta de que los vehículos dispuestos para prestar el servicio a Canal Capital, son de empresa o están inscritos en la misma. 11. Garantizar el pago oportuno de sueldos o salarios y parafiscales del personal que preste los servicios de conducción conforme a la Ley. 12. Garantizar el pago oportuno de sueldos o salarios y parafiscales del personal que preste los servicios de conducción conforme a la Ley. 13. Marcar mediante imanes, los vehículos que prestan el servicio de transporte al canal con logotipo aprobado del canal y No. de contrato amplio y legible. 14. Realizar capacitación previa al inicio de la operación y/o prestación del servicio a todos los conductores sobre el diligenciamiento de las planillas de los servicios de transporte, la cual debe ser evidenciada con planilla de asistencia y registro fotográfico de la misma. 15. Garantizar que los conductores estén debidamente presentados e identificados con el respectivo carnet de la empresa prestadora del servicio 16. Garantizar la comunicación permanente entre los conductores y Canal durante toda la prestación del servicio, para lo cual deberá disponer de un dispositivo de comunicación móvil por cada vehículo/conductor. 17. Garantizar la comunicación constante entre las áreas de logística del futuro contratista y el Canal con el fin de poder subsanar cualquier inconveniente y/o requerimiento de último momento que sea necesario. 18. Entregar un celular con línea telefónica y plan de datos activo a CAPITAL para la comunicación entre los conductores y el área de logística de Capital. 19. Todo daño a vehículos generado por parte de terceros ajenos a CAPITAL será responsabilidad del futuro contratista. 20. Asumir las sanciones, multas y/o comparendos que la autoridad competente le llegara a imponer durante todo el plazo de la ejecución del contrato. E contratista será el único responsable de las sanciones, multas y comparendos que la autoridad le llegará a imponer durante la prestación de servicio de transporte. 21. Verificar y garantizar que los conductores que presten el servicio al CANAL no tengan comparendos o presenten incumplimiento de acuerdo de pago de comparendos con la Secretaría de Movilidad de Bogotá u otros entes similares. 22. En caso de realizar un reemplazo de conductor, ejecutivo de cuenta y/o vehículo, enviar la documentación de su reemplazo con dos (2) días de antelación para su aprobación sin afectar la prestación del servicio. 23. Delegar un coordinador logístico o ejecutivo de cuenta con exclusividad, el cual requerirá presencialidad en las instalaciones de CAPITAL, todos los días hábiles de la semana durante media jornada. Este deberá contar con experiencia relacionada al cargo y de requerirse por la supervisión de CAPITAL se podrá solicitar su cambio, de no cumplirse con los requerimientos de ejecución del contrato. 24. Cumplir con las siguientes condiciones ambientales y de producción sostenible para la prestación del servicio - Presentar un informe sobre las buenas prácticas corporativas implementadas para reducir el impacto ambiental de los bienes, obras y servicios derivados de los requerimientos realizados por Capital a través de la oferta suministro denominados “compras sostenibles”, dicho informe debe relacionar las diversas acciones que la empresa adelanta en materia de uso eficiente del agua, la energía, gestión de residuos, y fuentes móviles (vehículos). - Promover buenas prácticas corporativas para reducir el impacto ambiental de los bienes, obras y servicios requeridos por capital y para reducir al mínimo el uso de recursos a través de la oferta suministro, para el caso de los servicios de transporte - Cumplir estrictamente con el Código Nacional de Tránsito Terrestre, Decreto 1737 de 1998, Ley 769 de 2002, Ley 1383 de 2010, Decreto 248 de 2016, Decreto 348 de 2015 y demás normatividad que adicione, modifique o derogue la anterior normatividad. -Contar con las pólizas vigentes que amparen todo riesgo de los servicios. - Contar con el Plan de seguridad vial PESV propio o derivado de la contratación con un tercero. -Contar con registro de vertimientos en caso tal de que se realicen descargas de tipo industrial al alcantarillado (no aplica para vertimientos domésticos). -Contar con certificados vigentes de SOAT, revisión tecnomecánica y RUNT de los vehículos. - Contar con la copia licencia de tránsito de todos los vehículos que presten servicio al canal y presentar la misma cada vez que se preste el servicio de transporte a la entidad. - Contar con la copia de la licencia de conducción de los carros que prestan operación durante la ejecución del contrato. - Emitir el certificado de reencauche de las llantas de los vehículos que presten el servicio de transporte a Capital, solo si los mismos tiene rin 15 o superior, en caso de que el contratista tercerice el servicio deberá suministrar un certificado firmado por el representante legal en el cual se informe la procedencia de la flota vehicular y el control que se realiza a los vehículos contratados. - Cada vehículo deberá tener un conductor responsable asignado previamente, y estos deberán contar con las respectivas afiliaciones al sistema de seguridad social de acuerdo con la Ley. 25. Cumplir con los acuerdos de niveles de servicios (ANS) generados para el presente contrato. 26. Mantener los precios ofertados en la propuesta durante la vigencia del contrato y cumplir con las especificaciones técnicas señaladas en el ANEXO TÉCNICO - REQUISITOS TÉCNICOS MÍNIMOS EXIGIDOS, el cual hace parte integral del presente contrato. 27. Brindar oportunamente la información requerida por Canal Capital relacionada con la ejecución del contrato de transporte y sus vehículos. 28. EL CONTRATISTA prestará los servicios objeto del presente contrato, conforme sus cláusulas, las condiciones precontractuales establecidas para la presente contratación, las cuales declara conocer, su propuesta y todos los anexos, los cuales forman parte integral del presente contrato. 29. Realizar las demás actividades que resulten necesarias y esenciales para el cumplimiento del objeto contractual</v>
          </cell>
          <cell r="AJ291" t="str">
            <v>DIRECTA</v>
          </cell>
          <cell r="AK291" t="str">
            <v>REQUIERE LIQUIDACION</v>
          </cell>
          <cell r="AL291" t="str">
            <v>SI</v>
          </cell>
          <cell r="AM291" t="str">
            <v>DIRECTOR OPERATIVO</v>
          </cell>
          <cell r="AN291" t="str">
            <v>LEIDY JULIETH CARRANZA SUAREZ</v>
          </cell>
          <cell r="AO291" t="str">
            <v>1030 / 1036</v>
          </cell>
          <cell r="AP291" t="str">
            <v>42450209 / 423011605560000007505</v>
          </cell>
          <cell r="AQ291" t="str">
            <v>Servicios para la comunidad, sociales y personales / 7505 - Fortalecimiento de la creación y cocreación de contenidos multiplataforma en ciudadanía, cultura y educación</v>
          </cell>
          <cell r="AR291" t="str">
            <v>1024 / 1025</v>
          </cell>
          <cell r="AS291">
            <v>1030</v>
          </cell>
          <cell r="AT291">
            <v>42450209</v>
          </cell>
          <cell r="AU291" t="str">
            <v>Servicios para la comunidad, sociales y personales</v>
          </cell>
          <cell r="AV291" t="str">
            <v xml:space="preserve"> </v>
          </cell>
          <cell r="AW291">
            <v>1024</v>
          </cell>
          <cell r="AX291">
            <v>45436</v>
          </cell>
          <cell r="AY291">
            <v>117704099</v>
          </cell>
          <cell r="AZ291">
            <v>1036</v>
          </cell>
          <cell r="BA291" t="str">
            <v>423011605560000007505</v>
          </cell>
          <cell r="BB291" t="str">
            <v>7505 - Fortalecimiento de la creación y cocreación de contenidos multiplataforma en ciudadanía, cultura y educación</v>
          </cell>
          <cell r="BC291" t="str">
            <v>7505 FUTIC</v>
          </cell>
          <cell r="BD291">
            <v>1025</v>
          </cell>
          <cell r="BE291">
            <v>45436</v>
          </cell>
          <cell r="BF291">
            <v>245262295</v>
          </cell>
          <cell r="CX291">
            <v>45653</v>
          </cell>
          <cell r="CY291">
            <v>362966394</v>
          </cell>
        </row>
        <row r="292">
          <cell r="A292" t="str">
            <v>0290-2024</v>
          </cell>
          <cell r="B292" t="str">
            <v>17 17. Contrato de Prestación de Servicios</v>
          </cell>
          <cell r="C292" t="str">
            <v>CC</v>
          </cell>
          <cell r="D292">
            <v>80756380</v>
          </cell>
          <cell r="F292">
            <v>1</v>
          </cell>
          <cell r="G292">
            <v>1</v>
          </cell>
          <cell r="H292" t="str">
            <v>JORGE ANDRES HOYOS VELASQUEZ</v>
          </cell>
          <cell r="I292" t="str">
            <v>CARRERA 58A # 128 - 78 APTO 405</v>
          </cell>
          <cell r="J292" t="str">
            <v>andreshoyos77@gmail.com</v>
          </cell>
          <cell r="M292" t="str">
            <v>CO1.PCCNTR.6367406</v>
          </cell>
          <cell r="N292" t="str">
            <v>CPT-311-2024</v>
          </cell>
          <cell r="O292" t="str">
            <v>https://community.secop.gov.co/Public/Tendering/OpportunityDetail/Index?noticeUID=CO1.NTC.6167922&amp;isFromPublicArea=True&amp;isModal=False</v>
          </cell>
          <cell r="P292" t="str">
            <v>PROFESIONAL</v>
          </cell>
          <cell r="Q292" t="str">
            <v>UNIVERSITARIO</v>
          </cell>
          <cell r="R292" t="str">
            <v>MASCULINO</v>
          </cell>
          <cell r="S292" t="str">
            <v>NO</v>
          </cell>
          <cell r="T292" t="str">
            <v>CONTRATO DE PRESTACION DE SERVICIOS</v>
          </cell>
          <cell r="U292">
            <v>45439</v>
          </cell>
          <cell r="V292">
            <v>45441</v>
          </cell>
          <cell r="W292">
            <v>45532</v>
          </cell>
          <cell r="X292" t="str">
            <v>PAULA ARENAS CANAL</v>
          </cell>
          <cell r="Y292" t="str">
            <v>GERENTE GENERAL</v>
          </cell>
          <cell r="Z292">
            <v>35503102</v>
          </cell>
          <cell r="AA292">
            <v>1</v>
          </cell>
          <cell r="AB292">
            <v>1</v>
          </cell>
          <cell r="AC292" t="str">
            <v>PE-43 Proveer, de manera autónoma e independiente, los servicios profesionales para llevar a cabo actividades de producción conceptual, ejecutiva y general proyectos y demás acciones requeridas por la gerencia de Canal Capital.</v>
          </cell>
          <cell r="AD292">
            <v>0</v>
          </cell>
          <cell r="AE292">
            <v>3</v>
          </cell>
          <cell r="AF292">
            <v>90</v>
          </cell>
          <cell r="AG292">
            <v>39000000</v>
          </cell>
          <cell r="AH292">
            <v>13000000</v>
          </cell>
          <cell r="AI292" t="str">
            <v>1. Diseñar, implementar y hacer seguimiento de los modelos de producción y fichas técnicas para llevar a cabo las acciones requeridas en el marco de las alianzas, convenios y/o contratos nacionales o internacionales que respondan a las necesidades editoriales, comerciales y/o de presencia de marca de Canal Capital. 2. Diseñar, presentar y ejecutar los cronogramas, presupuestos, procedimientos, manuales de estilo y manuales de funciones de los proyectos que le sean asignados. 3. Realizar las actividades relacionadas con la coordinación para la ejecución y seguimiento operativo de la estrategia convergente de los proyectos que se le asignen, garantizando el diseño y seguimiento de un plan de acción al respecto junto con el área digital del Canal. 4. Apoyar el control de calidad editorial, técnica y estética de los contenidos que conforman los proyectos que se le asignen. 5. Apoyar el diseño, implementación y seguimiento de los procesos de gestión que le asigne la gerencia 6. Apoyar la supervisión de las alianzas, contratos y/o convenios realizados en el marco de las acciones estratégicas implementadas respecto a comercialización y gestión de alianzas de Canal Capital. 7. Apoyar el diseño y seguimiento de los indicadores de gestión e impacto de los proyectos que se le asignen y sus contenidos. 8. Realizar las actividades relacionadas con el liderazgo en el proceso de ingesta y tráfico para los contenidos de los proyectos que se le asignen y garantizar que se ejecute de acuerdo a los parámetros establecidos por la entidad. 9. Realizar las actividades relacionadas con el apoyo en el diseño y seguimiento de los procedimientos y actividades de los equipos asociados a las transmisiones para televisión y/o web derivadas de alianzas, convenios y/o contratos nacionales o internacionales que se le asignen. 10. Ejercer el apoyo a la supervisión de los contratos asignados por la Gerencia. 11. Asistir a las reuniones que sean necesarias para la realización de sus actividades, en virtud del principio de coordinación. 12. Realizar los informes de gestión y generales de los proyectos y relacionados con su prestación de servicios. 13. Atender las directrices, circulares y demás documentos que profieran la Gerencia, la Secretaria General o la Dirección Operativa referente a los procedimientos administrativos y operativos en desarrollo de la misión del Canal. 14. Realizar las demás actividades que resulten necesarias y esenciales para el cumplimiento del objeto contractual..</v>
          </cell>
          <cell r="AJ292" t="str">
            <v>DIRECTA</v>
          </cell>
          <cell r="AK292" t="str">
            <v xml:space="preserve">NO REQUIERE </v>
          </cell>
          <cell r="AL292" t="str">
            <v>SI</v>
          </cell>
          <cell r="AM292" t="str">
            <v>GERENTE GENERAL</v>
          </cell>
          <cell r="AN292" t="str">
            <v>EDWIN ROLANDO SANCHEZ PORRAS</v>
          </cell>
          <cell r="AO292" t="str">
            <v>1087 / 109</v>
          </cell>
          <cell r="AP292" t="str">
            <v>42120202008 / 423011605560000007505</v>
          </cell>
          <cell r="AQ292" t="str">
            <v>Servicios prestados a las empresas y servicios de producción / 7505 - Fortalecimiento de la creación y cocreación de contenidos multiplataforma en ciudadanía, cultura y educación</v>
          </cell>
          <cell r="AR292" t="str">
            <v>1029 / 1048</v>
          </cell>
          <cell r="AS292">
            <v>1087</v>
          </cell>
          <cell r="AT292">
            <v>42120202008</v>
          </cell>
          <cell r="AU292" t="str">
            <v>Servicios prestados a las empresas y servicios de producción</v>
          </cell>
          <cell r="AV292" t="str">
            <v xml:space="preserve"> </v>
          </cell>
          <cell r="AW292">
            <v>1029</v>
          </cell>
          <cell r="AX292">
            <v>45440</v>
          </cell>
          <cell r="AY292">
            <v>39000000</v>
          </cell>
          <cell r="AZ292">
            <v>109</v>
          </cell>
          <cell r="BA292" t="str">
            <v>423011605560000007505</v>
          </cell>
          <cell r="BB292" t="str">
            <v>7505 - Fortalecimiento de la creación y cocreación de contenidos multiplataforma en ciudadanía, cultura y educación</v>
          </cell>
          <cell r="BC292" t="str">
            <v>7505 FUTIC</v>
          </cell>
          <cell r="BD292">
            <v>1048</v>
          </cell>
          <cell r="BE292">
            <v>45442</v>
          </cell>
          <cell r="BF292">
            <v>28560000</v>
          </cell>
          <cell r="CX292">
            <v>45532</v>
          </cell>
          <cell r="CY292">
            <v>39000000</v>
          </cell>
        </row>
        <row r="293">
          <cell r="A293" t="str">
            <v>0291-2024</v>
          </cell>
          <cell r="B293" t="str">
            <v>17 17. Contrato de Prestación de Servicios</v>
          </cell>
          <cell r="C293" t="str">
            <v>CC</v>
          </cell>
          <cell r="D293">
            <v>55250008</v>
          </cell>
          <cell r="F293">
            <v>0</v>
          </cell>
          <cell r="G293">
            <v>0</v>
          </cell>
          <cell r="H293" t="str">
            <v>KAREN MARÌA ACERO PATERNINA</v>
          </cell>
          <cell r="I293" t="str">
            <v>CARRERA 6 # 55-52 APTO 602</v>
          </cell>
          <cell r="J293" t="str">
            <v>kacero85@hotmail.com</v>
          </cell>
          <cell r="M293" t="str">
            <v>CO1.PCCNTR.6371641</v>
          </cell>
          <cell r="N293" t="str">
            <v>CPT-312-2024</v>
          </cell>
          <cell r="O293" t="str">
            <v>https://community.secop.gov.co/Public/Tendering/OpportunityDetail/Index?noticeUID=CO1.NTC.6183410&amp;isFromPublicArea=True&amp;isModal=False</v>
          </cell>
          <cell r="P293" t="str">
            <v>PROFESIONAL</v>
          </cell>
          <cell r="Q293" t="str">
            <v>UNIVERSITARIO</v>
          </cell>
          <cell r="R293" t="str">
            <v>FEMENINO</v>
          </cell>
          <cell r="S293" t="str">
            <v>NO</v>
          </cell>
          <cell r="T293" t="str">
            <v>CONTRATO DE PRESTACION DE SERVICIOS</v>
          </cell>
          <cell r="U293">
            <v>45439</v>
          </cell>
          <cell r="V293">
            <v>45440</v>
          </cell>
          <cell r="W293">
            <v>45626</v>
          </cell>
          <cell r="X293" t="str">
            <v>ALBA JANETTE GOMEZ ARIAS</v>
          </cell>
          <cell r="Y293" t="str">
            <v>PROFESIONAL ESPECIALIZADA DE PRODUCCIÓN GRADO 3</v>
          </cell>
          <cell r="Z293">
            <v>51904355</v>
          </cell>
          <cell r="AA293">
            <v>5</v>
          </cell>
          <cell r="AB293">
            <v>6</v>
          </cell>
          <cell r="AC293" t="str">
            <v>DO-430 Proveer, de manera autónoma e independiente, los servicios profesionales requeridos para la realización y presentación de contenido del Proyecto Periodístico convergente y especiales noticiosos de Canal Capital, financiado a través de la resolución 076 del 2024 del Fondo Único de Tecnologías de la Información y las Comunicaciones (FUTIC).</v>
          </cell>
          <cell r="AD293">
            <v>3</v>
          </cell>
          <cell r="AE293">
            <v>6</v>
          </cell>
          <cell r="AF293">
            <v>183</v>
          </cell>
          <cell r="AG293">
            <v>67466664</v>
          </cell>
          <cell r="AH293">
            <v>11000000</v>
          </cell>
          <cell r="AI293" t="str">
            <v>1. Realizar las actividades de presentación del proyecto periodístico de Capital, así como, de los especiales determinados por la dirección general del proyecto. 2. Proponer temas y enfoques periodísticos para ser tratados en el Proyecto Periodístico de actualidad y de los especiales definidos por la Dirección General del proyecto. 3. Asistir a los consejos de redacción que le sean necesarios para la correcta ejecución del objeto contractual. 4. Apoyar en la construcción y aprobación de la continuidad y los libretos verificando la calidad de redacción, estilo, tono que corresponda al enfoque editorial del proyecto. 5. Hacer uso adecuado del lenguaje en la redacción de los textos. 6. Participar activamente en la preproducción de los contenidos que harán parte del Proyecto Periodístico de actualidad con el propósito de garantizar un conocimiento completo y adecuado de los temas que serán tratados en las emisiones. 7. Participar en las campañas de mercadeo que tengan como propósito promocionar y/o circular los contenidos asignados y que requieran el uso de su imagen/voz. 8. Asistir al set o locación de grabación, con el tiempo de antelación necesario para cumplir con la preproducción. 9. Asistir a las reuniones necesarias para la correcta ejecución del contrato. 10. Realizar las demás actividades que resulten necesarias y esenciales para el cumplimiento del objeto contractual.</v>
          </cell>
          <cell r="AJ293" t="str">
            <v>DIRECTA</v>
          </cell>
          <cell r="AK293" t="str">
            <v xml:space="preserve">NO REQUIERE </v>
          </cell>
          <cell r="AL293" t="str">
            <v>SI</v>
          </cell>
          <cell r="AM293" t="str">
            <v>DIRECTOR OPERATIVO</v>
          </cell>
          <cell r="AN293" t="str">
            <v>EDWIN ROLANDO SANCHEZ PORRAS</v>
          </cell>
          <cell r="AO293" t="str">
            <v xml:space="preserve">1081 / </v>
          </cell>
          <cell r="AP293" t="str">
            <v xml:space="preserve">423011605560000007505 / </v>
          </cell>
          <cell r="AQ293" t="str">
            <v xml:space="preserve">7505 - Fortalecimiento de la creación y cocreación de contenidos multiplataforma en ciudadanía, cultura y educación / </v>
          </cell>
          <cell r="AR293" t="str">
            <v xml:space="preserve">1026 / </v>
          </cell>
          <cell r="AS293">
            <v>1081</v>
          </cell>
          <cell r="AT293" t="str">
            <v>423011605560000007505</v>
          </cell>
          <cell r="AU293" t="str">
            <v>7505 - Fortalecimiento de la creación y cocreación de contenidos multiplataforma en ciudadanía, cultura y educación</v>
          </cell>
          <cell r="AV293" t="str">
            <v>7505 FUTIC</v>
          </cell>
          <cell r="AW293">
            <v>1026</v>
          </cell>
          <cell r="AX293">
            <v>45439</v>
          </cell>
          <cell r="AY293">
            <v>67466664</v>
          </cell>
          <cell r="CI293" t="str">
            <v>ADICION 1 Y PRORROGA 1</v>
          </cell>
          <cell r="CJ293">
            <v>45622</v>
          </cell>
          <cell r="CK293">
            <v>0</v>
          </cell>
          <cell r="CL293">
            <v>2</v>
          </cell>
          <cell r="CM293">
            <v>22000000</v>
          </cell>
          <cell r="CX293">
            <v>45688</v>
          </cell>
          <cell r="CY293">
            <v>89466664</v>
          </cell>
        </row>
        <row r="294">
          <cell r="A294" t="str">
            <v>0292-2024</v>
          </cell>
          <cell r="B294" t="str">
            <v>17 17. Contrato de Prestación de Servicios</v>
          </cell>
          <cell r="C294" t="str">
            <v>NIT</v>
          </cell>
          <cell r="D294">
            <v>900378086</v>
          </cell>
          <cell r="F294">
            <v>0</v>
          </cell>
          <cell r="G294">
            <v>0</v>
          </cell>
          <cell r="H294" t="str">
            <v>WEB SOLUTION TI SAS</v>
          </cell>
          <cell r="I294" t="str">
            <v>CR 35 10 47</v>
          </cell>
          <cell r="J294" t="str">
            <v>contacto@websolution.com.co</v>
          </cell>
          <cell r="K294" t="str">
            <v>RUBIELA HERNANDEZ PARDO</v>
          </cell>
          <cell r="L294">
            <v>51809577</v>
          </cell>
          <cell r="M294" t="str">
            <v>CO1.PCCNTR.6372028</v>
          </cell>
          <cell r="N294" t="str">
            <v>CPT-313-2024</v>
          </cell>
          <cell r="O294" t="str">
            <v>https://community.secop.gov.co/Public/Tendering/OpportunityDetail/Index?noticeUID=CO1.NTC.6184068&amp;isFromPublicArea=True&amp;isModal=False</v>
          </cell>
          <cell r="P294" t="str">
            <v>N/A</v>
          </cell>
          <cell r="Q294" t="str">
            <v>N/A</v>
          </cell>
          <cell r="R294" t="str">
            <v>PERSONA JURIDICA</v>
          </cell>
          <cell r="S294" t="str">
            <v>N/A</v>
          </cell>
          <cell r="T294" t="str">
            <v>CONTRATO DE PRESTACION DE SERVICIOS</v>
          </cell>
          <cell r="U294">
            <v>45440</v>
          </cell>
          <cell r="V294">
            <v>45450</v>
          </cell>
          <cell r="W294">
            <v>45632</v>
          </cell>
          <cell r="X294" t="str">
            <v>MAURIS ANTONIO AVILA VELASQUEZ</v>
          </cell>
          <cell r="Y294" t="str">
            <v>PROFESIONAL ESPECIALIZADO GRADO 2 DE SISTEMAS</v>
          </cell>
          <cell r="Z294">
            <v>79976558</v>
          </cell>
          <cell r="AA294">
            <v>3</v>
          </cell>
          <cell r="AB294">
            <v>8</v>
          </cell>
          <cell r="AC294" t="str">
            <v>SA-236 Proveer servicios para gestionar el monitoreo y administración del protocolo de internet IPV6 en convivencia con el protocolo de internet IPV4 de conformidad con las especificaciones contenidas en el anexo técnico.</v>
          </cell>
          <cell r="AD294">
            <v>0</v>
          </cell>
          <cell r="AE294">
            <v>6</v>
          </cell>
          <cell r="AF294">
            <v>180</v>
          </cell>
          <cell r="AG294">
            <v>60343500</v>
          </cell>
          <cell r="AH294">
            <v>10057250</v>
          </cell>
          <cell r="AI294" t="str">
            <v>1. Dar estricto cumplimiento a las condiciones establecidas en el anexo técnico, los estudios previos y la oferta presentada. 2. Adoptar todas las medidas preventivas necesarias para la correcta ejecución de las actividades acordadas en el marco del objeto del contrato y tendientes a minimizar cualquier menoscabo a la información, equipos, enseres y bienes en general. En caso de presentarse daño alguno, el contratista está en la obligación de repararlo. 3. Hacer entrega de la documentación técnica de las implementaciones, conforme a lo señalado en el documento anexo técnico. 4. Cumplir con los soportes y el período de garantía del servicio, conforme a lo señalado en el documento anexo técnico. 5. Actualizar la información referente a la infraestructura TI requerida para dar continuidad al servicio de administración y monitoreo para el protocolo IPv4/IPv6. 6. Suministrar el soporte y mantenimiento para la aplicación de monitoreo sobre el protocolo IPv4/IPv6. 7. Dar continuidad a la membrecía del pool adquirido con LACNIC, fecha de facturación octubre 2024 a nombre de Canal Capital. 8. Actualizar el diseño del servicio de Monitoreo para la entidad, siguiendo las recomendaciones de MINTIC y LACNIC. 9. Actualizar el servidor de monitoreo acogiendo el licenciamiento de la entidad. 10. Realizar el monitoreo de la funcionalidad de los protocolos IPv4/IPv6 en los sistemas de información, granja de servidores, sistemas de almacenamiento, sistemas de comunicaciones y demás servicios de la entidad en un ambiente que permita empezar a ver tráfico de IPv4/IPv6 de la entidad hacia Internet y viceversa. 11. Monitorear mínimo 1000 ítems de configuración (CI), los cuales serán definidos por la entidad. 12. Efectuar la parametrización de la aplicación de monitoreo para el protocolo IPv4/IPv6. 13. Afinar las configuraciones para los ítems de configuración (CI) que se definan en el monitoreo. 14. Garantizar la disponibilidad del servicio de monitoreo por el periodo de publicación del Prefijo IPv6 frente a LACNIC. 15. Presentar los Informes de monitoreo de acuerdo con los requerimientos de MINTIC y Canal Capital. 16. Realizar el afinamiento de las configuraciones de hardware, software y servicios, en el momento de las pruebas de funcionalidad . 17. Elaborar un nuevo inventario final de servicios en monitoreo, aplicaciones y sistemas de comunicaciones, granja de servidores, bajo el nuevo esquema de funcionamiento de IPv4/IPv6. 18. Administrar número de sistema autónomo ASN adquirido a LACNIC. 19. Publicar tráfico sobre el protocolo IPv4/IPv6, realizar la gestión y administración del ASN de Capital y su despliegue con los ISP contratados, si la entidad tiene la necesidad de interconexión con otros sistemas autónomos de los proveedores de conectividad . 20. Detallar la política de ruteo de la organización Canal Capital, indicando los ASN con los que se interconectan y las direcciones IP que serán anunciadas a través del ASN solicitado. 21. Realizar el diseño y/o actualización del direccionamiento IPv4/IPV6 que se publicará a través del ASN adquirido. 22. Realizar pruebas de la política de ruteo sobre el protocolo IPv4/IPv6 y sistemas autónomos (ASN) en conjunto de los proveedores de conectividad. 23. Implementar la política de ruteo sobre el protocolo IPv4/IPv6 a través del número de sistema autónomo (ASN) adquirido, con el apoyo y recomendaciones de los proveedores de conectividad. 24. Guardar absoluta reserva de toda la información a la que tenga acceso en cumplimiento de las actividades propias de la ejecución del contrato suscrito, para lo cual deberá suscribir el acuerdo de confidencialidad que se anexa y hace parte integral del contrato. 25. Las demás que, por la naturaleza y esencia del contrato, sean necesarias para su ejecución.</v>
          </cell>
          <cell r="AJ294" t="str">
            <v>DIRECTA</v>
          </cell>
          <cell r="AK294" t="str">
            <v xml:space="preserve">NO REQUIERE </v>
          </cell>
          <cell r="AL294" t="str">
            <v>SI</v>
          </cell>
          <cell r="AM294" t="str">
            <v>SECRETARIA GENERAL</v>
          </cell>
          <cell r="AN294" t="str">
            <v>NATHALY ACOSTA DIAZ</v>
          </cell>
          <cell r="AO294" t="str">
            <v xml:space="preserve">1076 / </v>
          </cell>
          <cell r="AP294" t="str">
            <v xml:space="preserve">423011605560000007511 / </v>
          </cell>
          <cell r="AQ294" t="str">
            <v xml:space="preserve">Fortalecimiento de la capacidad administrativa y tecnológica para la gestión institucional de Capital / </v>
          </cell>
          <cell r="AR294" t="str">
            <v xml:space="preserve">1028 / </v>
          </cell>
          <cell r="AS294">
            <v>1076</v>
          </cell>
          <cell r="AT294" t="str">
            <v>423011605560000007511</v>
          </cell>
          <cell r="AU294" t="str">
            <v>Fortalecimiento de la capacidad administrativa y tecnológica para la gestión institucional de Capital</v>
          </cell>
          <cell r="AV294" t="str">
            <v xml:space="preserve"> </v>
          </cell>
          <cell r="AW294">
            <v>1028</v>
          </cell>
          <cell r="AX294">
            <v>45440</v>
          </cell>
          <cell r="AY294">
            <v>60343500</v>
          </cell>
          <cell r="CX294">
            <v>45632</v>
          </cell>
          <cell r="CY294">
            <v>60343500</v>
          </cell>
        </row>
        <row r="295">
          <cell r="A295" t="str">
            <v>0293-2024</v>
          </cell>
          <cell r="B295" t="str">
            <v>17 17. Contrato de Prestación de Servicios</v>
          </cell>
          <cell r="C295" t="str">
            <v>CC</v>
          </cell>
          <cell r="D295">
            <v>73122163</v>
          </cell>
          <cell r="F295">
            <v>1</v>
          </cell>
          <cell r="G295">
            <v>10</v>
          </cell>
          <cell r="H295" t="str">
            <v>MAURICIO RENE PICHOT ELLES</v>
          </cell>
          <cell r="I295" t="str">
            <v>CRA 89 N° 19A -49 INT 9 APTO 103</v>
          </cell>
          <cell r="J295" t="str">
            <v>mrpichot1@gmail.com</v>
          </cell>
          <cell r="M295" t="str">
            <v>CO1.PCCNTR.6377943</v>
          </cell>
          <cell r="N295" t="str">
            <v>CPT-314-2024</v>
          </cell>
          <cell r="O295" t="str">
            <v>https://community.secop.gov.co/Public/Tendering/OpportunityDetail/Index?noticeUID=CO1.NTC.6192273&amp;isFromPublicArea=True&amp;isModal=False</v>
          </cell>
          <cell r="P295" t="str">
            <v>PROFESIONAL</v>
          </cell>
          <cell r="Q295" t="str">
            <v>UNIVERSITARIO</v>
          </cell>
          <cell r="R295" t="str">
            <v>MASCULINO</v>
          </cell>
          <cell r="S295" t="str">
            <v>SI</v>
          </cell>
          <cell r="T295" t="str">
            <v>CONTRATO DE PRESTACION DE SERVICIOS</v>
          </cell>
          <cell r="U295">
            <v>45441</v>
          </cell>
          <cell r="V295">
            <v>45448</v>
          </cell>
          <cell r="W295">
            <v>45626</v>
          </cell>
          <cell r="X295" t="str">
            <v>ALBA JANETTE GOMEZ ARIAS</v>
          </cell>
          <cell r="Y295" t="str">
            <v>PROFESIONAL ESPECIALIZADA DE PRODUCCIÓN GRADO 3</v>
          </cell>
          <cell r="Z295">
            <v>51904355</v>
          </cell>
          <cell r="AA295">
            <v>5</v>
          </cell>
          <cell r="AB295">
            <v>6</v>
          </cell>
          <cell r="AC295" t="str">
            <v>DO-438 Proveer, de manera autónoma e independiente, los servicios de investigación de temas para informes periodísticos de Canal Capital, financiado a través de la resolución 076 del 2024 del Fondo Único de Tecnologías de la Información y las Comunicaciones (FUTIC), en cumplimiento de la sentencia de la Sala Primera de Revisión de la Corte constitucional del 7 de marzo de 2017, radicado 2016-00057.</v>
          </cell>
          <cell r="AD295">
            <v>26</v>
          </cell>
          <cell r="AE295">
            <v>5</v>
          </cell>
          <cell r="AF295">
            <v>176</v>
          </cell>
          <cell r="AG295">
            <v>43253304</v>
          </cell>
          <cell r="AH295">
            <v>7090706</v>
          </cell>
          <cell r="AI295" t="str">
            <v>1. Asistir y participar en las reuniones editoriales programadas en las que se definirá el enfoque periodístico mensual. 2. Presentar por escrito, cada mes, un listado de por lo menos doce (12) Propuestas que desarrollen el tema central acordado en las reuniones editoriales y que sean susceptibles de convertirse en contenidos audiovisuales para aprobación de la dirección operativa. 3. Presentar de manera mensual un listado de doce (12) temas como mínimo que desarrollen los temas acordados en las reuniones editoriales que sean susceptibles de convertirse en productos audiovisuales, para la aprobación de la Dirección Operativa. 4. Desarrollar y entregar de manera mensual, con base en las propuestas aprobadas por la dirección operativa, la investigación de ocho (8) temas que sean susceptibles de convertirse en contenidos audiovisuales, de acuerdo al formato ficha de investigación entregado por el supervisor. 5. Presentar de manera formal la investigación en los formatos solicitados por el supervisor del contrato para tal fin. 6. Hacer uso adecuado del lenguaje en la redacción de los textos. 7. Cumplir con los estándares de calidad que respondan a la rigurosidad periodística. 8. Realizar las demás actividades que resulten necesarias y esenciales para el cumplimiento del objeto contractual.</v>
          </cell>
          <cell r="AJ295" t="str">
            <v>DIRECTA</v>
          </cell>
          <cell r="AK295" t="str">
            <v xml:space="preserve">NO REQUIERE </v>
          </cell>
          <cell r="AL295" t="str">
            <v>SI</v>
          </cell>
          <cell r="AM295" t="str">
            <v>DIRECTOR OPERATIVO</v>
          </cell>
          <cell r="AN295" t="str">
            <v>CAMILO ANDRES PORRAS GALINDO</v>
          </cell>
          <cell r="AO295" t="str">
            <v xml:space="preserve">1092 / </v>
          </cell>
          <cell r="AP295" t="str">
            <v xml:space="preserve">423011605560000007505 / </v>
          </cell>
          <cell r="AQ295" t="str">
            <v xml:space="preserve">7505 - Fortalecimiento de la creación y cocreación de contenidos multiplataforma en ciudadanía, cultura y educación / </v>
          </cell>
          <cell r="AR295" t="str">
            <v xml:space="preserve">1033 / </v>
          </cell>
          <cell r="AS295">
            <v>1092</v>
          </cell>
          <cell r="AT295" t="str">
            <v>423011605560000007505</v>
          </cell>
          <cell r="AU295" t="str">
            <v>7505 - Fortalecimiento de la creación y cocreación de contenidos multiplataforma en ciudadanía, cultura y educación</v>
          </cell>
          <cell r="AV295" t="str">
            <v>7505 FUTIC</v>
          </cell>
          <cell r="AW295">
            <v>1033</v>
          </cell>
          <cell r="AX295">
            <v>45442</v>
          </cell>
          <cell r="AY295">
            <v>43253304</v>
          </cell>
          <cell r="CX295">
            <v>45626</v>
          </cell>
          <cell r="CY295">
            <v>43253304</v>
          </cell>
        </row>
        <row r="296">
          <cell r="A296" t="str">
            <v>0294-2024</v>
          </cell>
          <cell r="B296" t="str">
            <v>17 17. Contrato de Prestación de Servicios</v>
          </cell>
          <cell r="C296" t="str">
            <v>NIT</v>
          </cell>
          <cell r="D296">
            <v>830057393</v>
          </cell>
          <cell r="F296">
            <v>6</v>
          </cell>
          <cell r="G296">
            <v>5</v>
          </cell>
          <cell r="H296" t="str">
            <v>BABILLA CINE SAS</v>
          </cell>
          <cell r="I296" t="str">
            <v>CRA 4 N. 79 B-36 APT 201</v>
          </cell>
          <cell r="J296" t="str">
            <v>contabilidad@babillacine.com</v>
          </cell>
          <cell r="K296" t="str">
            <v>FEDERICO MEJIA GUINAND</v>
          </cell>
          <cell r="L296">
            <v>80424617</v>
          </cell>
          <cell r="M296" t="str">
            <v>CO1.PCCNTR.6383112</v>
          </cell>
          <cell r="N296" t="str">
            <v>CPT-315-2024</v>
          </cell>
          <cell r="O296" t="str">
            <v>https://community.secop.gov.co/Public/Tendering/OpportunityDetail/Index?noticeUID=CO1.NTC.6199756&amp;isFromPublicArea=True&amp;isModal=False</v>
          </cell>
          <cell r="P296" t="str">
            <v>N/A</v>
          </cell>
          <cell r="Q296" t="str">
            <v>N/A</v>
          </cell>
          <cell r="R296" t="str">
            <v>PERSONA JURIDICA</v>
          </cell>
          <cell r="S296" t="str">
            <v>N/A</v>
          </cell>
          <cell r="T296" t="str">
            <v>CONTRATO DE LICENCIAMIENTO</v>
          </cell>
          <cell r="U296">
            <v>45441</v>
          </cell>
          <cell r="V296">
            <v>45443</v>
          </cell>
          <cell r="W296">
            <v>45990</v>
          </cell>
          <cell r="X296" t="str">
            <v>LUIS CARLOS URRUTIA PARRA</v>
          </cell>
          <cell r="Y296" t="str">
            <v>PROFESIONAL ESPECIALIZADO GRADO 03 DE PROGRAMACIÓN</v>
          </cell>
          <cell r="Z296">
            <v>79555310</v>
          </cell>
          <cell r="AA296">
            <v>8</v>
          </cell>
          <cell r="AB296">
            <v>3</v>
          </cell>
          <cell r="AC296" t="str">
            <v>DO-437 Suministrar las licencias de uso de obras audiovisuales de titularidad del proveedor o en representación del titular, de acuerdo con el Anexo Técnico, para su reproducción y comunicación pública.</v>
          </cell>
          <cell r="AD296">
            <v>0</v>
          </cell>
          <cell r="AE296">
            <v>18</v>
          </cell>
          <cell r="AF296">
            <v>540</v>
          </cell>
          <cell r="AG296">
            <v>23800000</v>
          </cell>
          <cell r="AH296" t="str">
            <v>N/A</v>
          </cell>
          <cell r="AI296" t="str">
            <v>1. Licenciar a CANAL CAPITAL la reproducción y comunicación pública de los contenidos en su canal principal y su señal streaming en simultánea, de acuerdo con la propuesta comercial presentada, las condiciones técnicas relacionadas en el anexo técnico y el número de emisiones establecidos para cada título. Las emisiones a través de la página web de Capital tendrán geobloqueo, para que solo sean vistas en territorio colombiano. 2. Proveer a Canal Capital el material audiovisual licenciado con los parámetros técnicos establecidos en el anexo técnico a través de disco duro, drive o cualquier medio de transferencia digital con los parámetros técnicos establecidos. 3. Entregar el contenido doblado o subtitulado al español neutro, si su idioma original es otro. 4. Proveer la licencia de uso de la obra audiovisual y del material promocional de los contenidos adquiridos para las plataformas análogas y digitales a que haya lugar según el anexo técnico. 5. Entregar la ficha técnica, de cada película, tráiler y demás materiales o insumos para la promoción de las obras audiovisuales para comunicación pública mediante emisión y para la puesta a disposición a través de los canales digitales permitidos. 6. Asumir los costos que puedan generarse en el marco del cumplimiento del objeto contractual. 7. Garantizar que es el titular de los derechos sobre el contenido licenciado o, en su defecto, que se encuentra autorizado por el titular para otorgar la presente licencia; para ello, deberá adjuntar el documento idóneo que permita comprobar su calidad de titular del derecho o que cuenta con las facultades legales para actuar a nombre del titular, el cual debe estar vigente durante toda la ejecuciòn del contrato. 8. Garantizar que el contenido licenciado cuenta con todas las autorizaciones de derechos de autor y conexos, uso de imagen y demás asociadas al uso del material audiovisual licenciado, incluida la sincronización musical. En ese sentido, el proveedor declara indemne a Canal Capital frente a cualquier reclamación o exigencia de pago proveniente de terceros, autoridades administrativas o judiciales, titulares de derechos o sociedades de gestión colectiva y/o individual que los representen. 9. Autorizar a Canal Capital el uso gratuito de fragmentos publicitarios, imágenes o distintivos del material, comunicación por internet u otros medios y para realizar la producción de piezas promocionales audiovisuales o impresas con fines exclusivos de promoción del canal y su programación. 10. Realizar las demás actividades que resulten necesarias y esenciales para el cumplimiento del objeto contractual.</v>
          </cell>
          <cell r="AJ296" t="str">
            <v>DIRECTA</v>
          </cell>
          <cell r="AK296" t="str">
            <v xml:space="preserve">NO REQUIERE </v>
          </cell>
          <cell r="AL296" t="str">
            <v>SI</v>
          </cell>
          <cell r="AM296" t="str">
            <v>DIRECTOR OPERATIVO</v>
          </cell>
          <cell r="AN296" t="str">
            <v>EDWIN ROLANDO SANCHEZ PORRAS</v>
          </cell>
          <cell r="AO296" t="str">
            <v xml:space="preserve">1090 / </v>
          </cell>
          <cell r="AP296" t="str">
            <v xml:space="preserve">42450209 / </v>
          </cell>
          <cell r="AQ296" t="str">
            <v xml:space="preserve">Servicios para la comunidad, sociales y personales / </v>
          </cell>
          <cell r="AR296" t="str">
            <v xml:space="preserve">1034 / </v>
          </cell>
          <cell r="AS296">
            <v>1090</v>
          </cell>
          <cell r="AT296">
            <v>42450209</v>
          </cell>
          <cell r="AU296" t="str">
            <v>Servicios para la comunidad, sociales y personales</v>
          </cell>
          <cell r="AV296" t="str">
            <v xml:space="preserve"> </v>
          </cell>
          <cell r="AW296">
            <v>1034</v>
          </cell>
          <cell r="AX296">
            <v>45442</v>
          </cell>
          <cell r="AY296">
            <v>23800000</v>
          </cell>
          <cell r="CX296">
            <v>45990</v>
          </cell>
          <cell r="CY296">
            <v>23800000</v>
          </cell>
        </row>
        <row r="297">
          <cell r="A297" t="str">
            <v>0295-2024</v>
          </cell>
          <cell r="B297" t="str">
            <v>17 17. Contrato de Prestación de Servicios</v>
          </cell>
          <cell r="C297" t="str">
            <v>NIT</v>
          </cell>
          <cell r="D297">
            <v>901410723</v>
          </cell>
          <cell r="F297">
            <v>4</v>
          </cell>
          <cell r="G297">
            <v>7</v>
          </cell>
          <cell r="H297" t="str">
            <v>DELTATECH SAS</v>
          </cell>
          <cell r="I297" t="str">
            <v>CARRERA 10 ESTE NO. 43A-53 SUR</v>
          </cell>
          <cell r="J297" t="str">
            <v>contacto@deltatech.com.co</v>
          </cell>
          <cell r="K297" t="str">
            <v>INGRID JOHANNA MORALES BELTRAN</v>
          </cell>
          <cell r="L297">
            <v>1023893130</v>
          </cell>
          <cell r="M297" t="str">
            <v>CO1.PCCNTR.6384154</v>
          </cell>
          <cell r="N297" t="str">
            <v>CPT-316-2024</v>
          </cell>
          <cell r="O297" t="str">
            <v>https://community.secop.gov.co/Public/Tendering/OpportunityDetail/Index?noticeUID=CO1.NTC.6201481&amp;isFromPublicArea=True&amp;isModal=False</v>
          </cell>
          <cell r="P297" t="str">
            <v>N/A</v>
          </cell>
          <cell r="Q297" t="str">
            <v>N/A</v>
          </cell>
          <cell r="R297" t="str">
            <v>PERSONA JURIDICA</v>
          </cell>
          <cell r="S297" t="str">
            <v>N/A</v>
          </cell>
          <cell r="T297" t="str">
            <v>CONTRATO DE COMPRAVENTA</v>
          </cell>
          <cell r="U297">
            <v>45442</v>
          </cell>
          <cell r="V297">
            <v>45456</v>
          </cell>
          <cell r="W297">
            <v>45516</v>
          </cell>
          <cell r="X297" t="str">
            <v>MAURIS ANTONIO AVILA VELASQUEZ</v>
          </cell>
          <cell r="Y297" t="str">
            <v>PROFESIONAL ESPECIALIZADO GRADO 2 DE SISTEMAS</v>
          </cell>
          <cell r="Z297">
            <v>79976558</v>
          </cell>
          <cell r="AA297">
            <v>3</v>
          </cell>
          <cell r="AB297">
            <v>8</v>
          </cell>
          <cell r="AC297" t="str">
            <v>SA-264 Proveer los componentes de hardware requeridos para la actualización del sistema de almacenamiento (SAN), conectividad inalámbrica (wifi) y dispositivos finales de la infraestructura tecnológica de Canal Capital de conformidad con las especificaciones contenidas en el anexo técnico.</v>
          </cell>
          <cell r="AD297">
            <v>0</v>
          </cell>
          <cell r="AE297">
            <v>2</v>
          </cell>
          <cell r="AF297">
            <v>60</v>
          </cell>
          <cell r="AG297">
            <v>125177290</v>
          </cell>
          <cell r="AH297" t="str">
            <v>N/A</v>
          </cell>
          <cell r="AI297" t="str">
            <v>1. Efectuar la entrega e instalación de los elementos, equipos, en las cantidades y condiciones específicas estipuladas en el anexo técnico que hace parte integral del contrato. 2. Brindar garantía en caso de daño, si algún equipo presenta fallos o daño dentro de los ocho (8) días siguientes a la entrega, el contratista se obliga a reemplazarlo en un lapso no mayor a tres (3) días a partir de la fecha de solicitud por parte del supervisor del contrato. 3. Si se presenta una falla o daño en los equipos tecnológicos posterior a lo estipulado en la obligación 2, el contratista se obliga a tramitar la garantía o reparación del equipo afectado en un lapso no mayor a cinco (5) días a partir de la fecha de solicitud por parte del supervisor del contrato. 4. Entregar las garantías de fábrica por 12 meses, de los equipos correspondientes, indicando los datos de contacto para hacerlas efectivas. 5. Entregar los manuales de uso de cada uno de los equipos tecnológicos suministrados por parte del contratista. 6. Entregar licencia de software de administración de virtualización con las características estipuladas en el anexo técnico que hace parte integral del contratol, la cual debe quedar a nombre de Canal Capital. 7. Entregar todos los documentos de orden legal y técnico de la licencia adquirida (licencias, manuales entre otros). 8. Cumplir con todas las disposiciones, especificaciones y requerimientos técnicos detallados en el Anexo Técnico, el cual describe con precisión los servicios o productos a ser entregados bajo este contrato y dentro del cronograma que señale el supervisor de contrato. 9. Entregar un cronograma e informe de actividades para la instalación y configuración de los dispositivos de acceso inalámbrico AP, en las sedes de la calle 26 y Quinta Camacho. 10. Entregar un cronograma e informe de actividades para la instalación y configuración de los discos en la unidad de almacenamiento MSA 2050 de HP y creación de LUM y arreglos de discos según las condiciones técnicas descritas en el anexo técnico. 11. Asumir los gastos de transporte y/o cualquier otra erogación necesaria para el cabal cumplimiento de sus obligaciones legales y contractuales. 12. Informar al supervisor del contrato cualquier evento inesperado que surja en el marco de la ejecución del objeto contractual. 13. Mantener los precios ofertados en su propuesta durante la ejecución del contrato. 14. Realizar las demás actividades que resulten necesarias y esenciales para el cumplimiento del objeto contractual.</v>
          </cell>
          <cell r="AJ297" t="str">
            <v>DIRECTA</v>
          </cell>
          <cell r="AK297" t="str">
            <v xml:space="preserve">NO REQUIERE </v>
          </cell>
          <cell r="AL297" t="str">
            <v>SI</v>
          </cell>
          <cell r="AM297" t="str">
            <v>SECRETARIA GENERAL</v>
          </cell>
          <cell r="AN297" t="str">
            <v>NATHALY ACOSTA DIAZ</v>
          </cell>
          <cell r="AO297" t="str">
            <v xml:space="preserve">1102 / </v>
          </cell>
          <cell r="AP297" t="str">
            <v xml:space="preserve">423011605560000007511 / </v>
          </cell>
          <cell r="AQ297" t="str">
            <v xml:space="preserve">Fortalecimiento de la capacidad administrativa y tecnológica para la gestión institucional de Capital / </v>
          </cell>
          <cell r="AR297" t="str">
            <v xml:space="preserve">1037 / </v>
          </cell>
          <cell r="AS297">
            <v>1102</v>
          </cell>
          <cell r="AT297" t="str">
            <v>423011605560000007511</v>
          </cell>
          <cell r="AU297" t="str">
            <v>Fortalecimiento de la capacidad administrativa y tecnológica para la gestión institucional de Capital</v>
          </cell>
          <cell r="AV297" t="str">
            <v xml:space="preserve"> </v>
          </cell>
          <cell r="AW297">
            <v>1037</v>
          </cell>
          <cell r="AX297">
            <v>45442</v>
          </cell>
          <cell r="AY297">
            <v>125177290</v>
          </cell>
          <cell r="CX297">
            <v>45516</v>
          </cell>
          <cell r="CY297">
            <v>125177290</v>
          </cell>
        </row>
        <row r="298">
          <cell r="A298" t="str">
            <v>0296-2024</v>
          </cell>
          <cell r="B298" t="str">
            <v>17 17. Contrato de Prestación de Servicios</v>
          </cell>
          <cell r="C298" t="str">
            <v>CC</v>
          </cell>
          <cell r="D298">
            <v>1098672367</v>
          </cell>
          <cell r="F298">
            <v>8</v>
          </cell>
          <cell r="G298">
            <v>3</v>
          </cell>
          <cell r="H298" t="str">
            <v>JOSE GABRIEL ROJAS MANRIQUE</v>
          </cell>
          <cell r="I298" t="str">
            <v>CL 120 # 11B 11</v>
          </cell>
          <cell r="J298" t="str">
            <v>gabrielrojasmanrique@hotmail.com</v>
          </cell>
          <cell r="M298" t="str">
            <v>CO1.PCCNTR.6385021</v>
          </cell>
          <cell r="N298" t="str">
            <v>CPT-317-2024</v>
          </cell>
          <cell r="O298" t="str">
            <v>https://community.secop.gov.co/Public/Tendering/OpportunityDetail/Index?noticeUID=CO1.NTC.6202545&amp;isFromPublicArea=True&amp;isModal=False</v>
          </cell>
          <cell r="P298" t="str">
            <v>PROFESIONAL</v>
          </cell>
          <cell r="Q298" t="str">
            <v>UNIVERSITARIO</v>
          </cell>
          <cell r="R298" t="str">
            <v>MASCULINO</v>
          </cell>
          <cell r="S298" t="str">
            <v>NO</v>
          </cell>
          <cell r="T298" t="str">
            <v>CONTRATO DE PRESTACION DE SERVICIOS</v>
          </cell>
          <cell r="U298">
            <v>45442</v>
          </cell>
          <cell r="V298">
            <v>45447</v>
          </cell>
          <cell r="W298">
            <v>45626</v>
          </cell>
          <cell r="X298" t="str">
            <v>LUIS CARLOS URRUTIA PARRA</v>
          </cell>
          <cell r="Y298" t="str">
            <v>PROFESIONAL ESPECIALIZADO GRADO 03 DE PROGRAMACIÓN</v>
          </cell>
          <cell r="Z298">
            <v>79555310</v>
          </cell>
          <cell r="AA298">
            <v>8</v>
          </cell>
          <cell r="AB298">
            <v>3</v>
          </cell>
          <cell r="AC298" t="str">
            <v>DO-439 Proveer, de manera autónoma e independiente, los servicios para el diseño, realización, presentación y edición de contenidos audiovisuales para la estrategia digital de eureka y/o Capital en todas sus plataformas, incluyendo los proyectos del Plan de inversión financiados a través de la resolución 076 de 2024 del Fondo Único de Tecnologías de la Información y las comunicaciones.</v>
          </cell>
          <cell r="AD298">
            <v>27</v>
          </cell>
          <cell r="AE298">
            <v>5</v>
          </cell>
          <cell r="AF298">
            <v>177</v>
          </cell>
          <cell r="AG298">
            <v>35694982</v>
          </cell>
          <cell r="AH298">
            <v>6050000</v>
          </cell>
          <cell r="AI298" t="str">
            <v>1. Realizar, presentar y grabar las piezas de microcontenidos a partir de la planeación semanal de grabación y parrilla, así como los contenidos audiovisuales de eureka y/o Canal Capital para las plataformas digitales, de acuerdo con las campañas, alianzas, eventos, actividades en territorio y estrategias de participación a los lenguajes narrativos propios de cada red social, según las necesidades establecidas por el equipo creativo. 2. Realizar la preedición de los microcontenidos de acuerdo con la parrilla de programación, así como la edición y finalización de las piezas audiovisuales de eureka para las plataformas digitales, estructuradas coherente y creativamente, en concordancia con los requerimientos creativos, técnicos, estéticos y visuales acordados con el equipo creativo. 3. Participar activamente en el diseño y elaboración de la campaña anual de Ciudadanía Digital del Canal. 4. Plantear con el equipo creativo de eureka los parámetros y criterios estéticos y conceptuales de la realización de cada pieza audiovisual digital. 5. Diseñar insumos gráficos según las necesidades de las piezas audiovisuales de eureka. 6. Garantizar la calidad conceptual, creativa y técnica de las piezas audiovisuales de eureka a partir del concepto aprobado. 7. Apoyar la conceptualización y el desarrollo de estrategias y actividades de participación de eureka de acuerdo con lo establecido por el equipo creativo. 8. Fortalecer la audiencia de eureka por medio de su presencia como representante del canal en los eventos y alianzas dirigidas a público infantil y adolescente que acuerde Canal Capital y/o eureka. 9. Acoger las consideraciones y realizar los ajustes a los contenidos que solicite el equipo creativo de eureka y/o Canal Capital. 10. Asegurar la organización y clasificación de todas las piezas de eureka terminadas y aprobadas según los protocolos de producción para la clara y eficiente búsqueda y consulta actual y posterior. 11. Poner a disposición del proyecto los equipos necesarios para la grabación y edición de las piezas audiovisuales digitales para las plataformas de eureka y/o Canal Capital. 12. Entregar informes de los avances del proyecto cuando sean solicitados por el supervisor del contrato. 13. Asistir en virtud del principio de coordinación a las reuniones necesarias para la correcta ejecución del contrato. 14. Realizar los informes necesarios relacionados con la prestación de servicios. 15. Realizar las demás actividades que resulten necesarias y esenciales para el cumplimiento del objeto contractual.</v>
          </cell>
          <cell r="AJ298" t="str">
            <v>DIRECTA</v>
          </cell>
          <cell r="AK298" t="str">
            <v xml:space="preserve">NO REQUIERE </v>
          </cell>
          <cell r="AL298" t="str">
            <v>SI</v>
          </cell>
          <cell r="AM298" t="str">
            <v>DIRECTOR OPERATIVO</v>
          </cell>
          <cell r="AN298" t="str">
            <v>CAMILO ANDRES PORRAS GALINDO</v>
          </cell>
          <cell r="AO298" t="str">
            <v xml:space="preserve">1093 / </v>
          </cell>
          <cell r="AP298" t="str">
            <v xml:space="preserve">423011605560000007505 / </v>
          </cell>
          <cell r="AQ298" t="str">
            <v xml:space="preserve">7505 - Fortalecimiento de la creación y cocreación de contenidos multiplataforma en ciudadanía, cultura y educación / </v>
          </cell>
          <cell r="AR298" t="str">
            <v xml:space="preserve">1035 / </v>
          </cell>
          <cell r="AS298">
            <v>1093</v>
          </cell>
          <cell r="AT298" t="str">
            <v>423011605560000007505</v>
          </cell>
          <cell r="AU298" t="str">
            <v>7505 - Fortalecimiento de la creación y cocreación de contenidos multiplataforma en ciudadanía, cultura y educación</v>
          </cell>
          <cell r="AV298" t="str">
            <v>7505 FUTIC</v>
          </cell>
          <cell r="AW298">
            <v>1035</v>
          </cell>
          <cell r="AX298">
            <v>12569</v>
          </cell>
          <cell r="AY298">
            <v>35694982</v>
          </cell>
          <cell r="CI298" t="str">
            <v>ADICION 1 Y PRORROGA 1</v>
          </cell>
          <cell r="CJ298">
            <v>45625</v>
          </cell>
          <cell r="CK298">
            <v>15</v>
          </cell>
          <cell r="CL298">
            <v>0</v>
          </cell>
          <cell r="CM298">
            <v>3025000</v>
          </cell>
          <cell r="CX298">
            <v>45641</v>
          </cell>
          <cell r="CY298">
            <v>38719982</v>
          </cell>
        </row>
        <row r="299">
          <cell r="A299" t="str">
            <v>0297-2024</v>
          </cell>
          <cell r="B299" t="str">
            <v>17 17. Contrato de Prestación de Servicios</v>
          </cell>
          <cell r="C299" t="str">
            <v>CC</v>
          </cell>
          <cell r="D299">
            <v>79918406</v>
          </cell>
          <cell r="F299">
            <v>5</v>
          </cell>
          <cell r="G299">
            <v>6</v>
          </cell>
          <cell r="H299" t="str">
            <v>CARLOS EDUARDO CETINA ALFONSO</v>
          </cell>
          <cell r="I299" t="str">
            <v>CARRERA 5 BIS 22 A 18 SUR</v>
          </cell>
          <cell r="J299" t="str">
            <v>karlos.eduardo007@gmail.com</v>
          </cell>
          <cell r="M299" t="str">
            <v>CO1.PCCNTR.6384925</v>
          </cell>
          <cell r="N299" t="str">
            <v>CPT-318-2024</v>
          </cell>
          <cell r="O299" t="str">
            <v>https://community.secop.gov.co/Public/Tendering/OpportunityDetail/Index?noticeUID=CO1.NTC.6202253&amp;isFromPublicArea=True&amp;isModal=False</v>
          </cell>
          <cell r="P299" t="str">
            <v>PROFESIONAL</v>
          </cell>
          <cell r="Q299" t="str">
            <v>UNIVERSITARIO</v>
          </cell>
          <cell r="R299" t="str">
            <v>MASCULINO</v>
          </cell>
          <cell r="S299" t="str">
            <v>NO</v>
          </cell>
          <cell r="T299" t="str">
            <v>CONTRATO DE PRESTACION DE SERVICIOS</v>
          </cell>
          <cell r="U299">
            <v>45442</v>
          </cell>
          <cell r="V299">
            <v>45444</v>
          </cell>
          <cell r="W299">
            <v>45626</v>
          </cell>
          <cell r="X299" t="str">
            <v>LUIS CARLOS URRUTIA PARRA</v>
          </cell>
          <cell r="Y299" t="str">
            <v>PROFESIONAL ESPECIALIZADO GRADO 03 DE PROGRAMACIÓN</v>
          </cell>
          <cell r="Z299">
            <v>79555310</v>
          </cell>
          <cell r="AA299">
            <v>8</v>
          </cell>
          <cell r="AB299">
            <v>3</v>
          </cell>
          <cell r="AC299" t="str">
            <v>DO-435 Proveer, de manera autónoma e independiente, los servicios requeridos para llevar a cabo el soporte, mantenimiento, administración, seguridad y gestión de bases de datos de los ambientes de infraestructura y de los entornos de preproducción y producción de las plataformas web de la entidad, incluyendo los proyectos del Plan de inversión financiados a través de la resolución 076 de 2024 del Fondo Único de Tecnologías de la Información y las comunicaciones (FUTIC).</v>
          </cell>
          <cell r="AD299">
            <v>0</v>
          </cell>
          <cell r="AE299">
            <v>6</v>
          </cell>
          <cell r="AF299">
            <v>180</v>
          </cell>
          <cell r="AG299">
            <v>19958400</v>
          </cell>
          <cell r="AH299">
            <v>3326400</v>
          </cell>
          <cell r="AI299" t="str">
            <v>1. Apoyar el soporte de infraestructura digital para los espacios web de Canal Capital a partir de las herramientas disponibles de AWS. 2. Apoyar la gestión de recursos de infraestructura disponibles para Canal Capital desde Amazon Services. 3. Velar por la optimización de los recursos de AWS disponibles para las páginas web de Canal Capital. 4. Gestionar e informar al equipo Digital sobre los costos de funcionamiento en demanda en cuanto a infraestructura digital de Canal Capital con Amazon. 5. Apoyar al equipo de desarrollo web de Canal Capital en los requerimientos necesarios de infraestructura de las páginas web de Capital. 6. Apoyar la realización de pruebas de carga, velocidad y accesibilidad, de cara a garantizar la disponibilidad y usabilidad de los sitios web de Canal Capital. 7. Gestionar y crear los ambientes de desarrollo y producción web de las páginas de Canal Capital. 8. Velar por la seguridad tecnológica de las páginas web de Canal Capital desde la infraestructura digital. 9. Establecer y apoyar la gestión de la infraestructura de las páginas web de Canal Capital a través de los servicios de Amazon adquiridos. 10. Mantener los servicios de infraestructura actualizados de acuerdo con las necesidades de Canal Capital y a la evolución tecnológica requerida. 11. Realizar las demás actividades que resulten necesarias y esenciales para el cumplimiento del objeto contractual.</v>
          </cell>
          <cell r="AJ299" t="str">
            <v>DIRECTA</v>
          </cell>
          <cell r="AK299" t="str">
            <v xml:space="preserve">NO REQUIERE </v>
          </cell>
          <cell r="AL299" t="str">
            <v>NO</v>
          </cell>
          <cell r="AM299" t="str">
            <v>DIRECTOR OPERATIVO</v>
          </cell>
          <cell r="AN299" t="str">
            <v>NATHALY ACOSTA DIAZ</v>
          </cell>
          <cell r="AO299" t="str">
            <v xml:space="preserve">1091 / </v>
          </cell>
          <cell r="AP299" t="str">
            <v xml:space="preserve">423011605560000007505 / </v>
          </cell>
          <cell r="AQ299" t="str">
            <v xml:space="preserve">7505 - Fortalecimiento de la creación y cocreación de contenidos multiplataforma en ciudadanía, cultura y educación / </v>
          </cell>
          <cell r="AR299" t="str">
            <v xml:space="preserve">1036 / </v>
          </cell>
          <cell r="AS299">
            <v>1091</v>
          </cell>
          <cell r="AT299" t="str">
            <v>423011605560000007505</v>
          </cell>
          <cell r="AU299" t="str">
            <v>7505 - Fortalecimiento de la creación y cocreación de contenidos multiplataforma en ciudadanía, cultura y educación</v>
          </cell>
          <cell r="AV299" t="str">
            <v>7505 FUTIC</v>
          </cell>
          <cell r="AW299">
            <v>1036</v>
          </cell>
          <cell r="AX299">
            <v>45442</v>
          </cell>
          <cell r="AY299">
            <v>19958400</v>
          </cell>
          <cell r="CI299" t="str">
            <v>ADICION 1 Y PRORROGA 1</v>
          </cell>
          <cell r="CJ299">
            <v>45625</v>
          </cell>
          <cell r="CK299">
            <v>0</v>
          </cell>
          <cell r="CL299">
            <v>1</v>
          </cell>
          <cell r="CM299">
            <v>3326400</v>
          </cell>
          <cell r="CX299">
            <v>45647</v>
          </cell>
          <cell r="CY299">
            <v>23284800</v>
          </cell>
        </row>
        <row r="300">
          <cell r="A300" t="str">
            <v>0298-2024</v>
          </cell>
          <cell r="B300" t="str">
            <v>17 17. Contrato de Prestación de Servicios</v>
          </cell>
          <cell r="C300" t="str">
            <v>CC</v>
          </cell>
          <cell r="D300">
            <v>46453074</v>
          </cell>
          <cell r="F300">
            <v>6</v>
          </cell>
          <cell r="G300">
            <v>5</v>
          </cell>
          <cell r="H300" t="str">
            <v>ALEJANDRA MARÍA MANRIQUE PUERTO</v>
          </cell>
          <cell r="I300" t="str">
            <v>CARRERA 13 NO. 155-51 CASA 31</v>
          </cell>
          <cell r="J300" t="str">
            <v>alejamanrique@hotmail.es</v>
          </cell>
          <cell r="M300" t="str">
            <v>CO1.PCCNTR.6386871</v>
          </cell>
          <cell r="N300" t="str">
            <v>CPT-319-2024</v>
          </cell>
          <cell r="O300" t="str">
            <v>https://community.secop.gov.co/Public/Tendering/OpportunityDetail/Index?noticeUID=CO1.NTC.6205129&amp;isFromPublicArea=True&amp;isModal=False</v>
          </cell>
          <cell r="P300" t="str">
            <v>PROFESIONAL</v>
          </cell>
          <cell r="Q300" t="str">
            <v>UNIVERSITARIO</v>
          </cell>
          <cell r="R300" t="str">
            <v>FEMENINO</v>
          </cell>
          <cell r="S300" t="str">
            <v>SI</v>
          </cell>
          <cell r="T300" t="str">
            <v>CONTRATO DE PRESTACION DE SERVICIOS</v>
          </cell>
          <cell r="U300">
            <v>45442</v>
          </cell>
          <cell r="V300">
            <v>45447</v>
          </cell>
          <cell r="W300">
            <v>45641</v>
          </cell>
          <cell r="X300" t="str">
            <v>PAULA ARENAS CANAL</v>
          </cell>
          <cell r="Y300" t="str">
            <v>GERENTE GENERAL</v>
          </cell>
          <cell r="Z300">
            <v>35503102</v>
          </cell>
          <cell r="AA300">
            <v>1</v>
          </cell>
          <cell r="AB300">
            <v>1</v>
          </cell>
          <cell r="AC300" t="str">
            <v>DO-443 DO-448 Proveer, de manera autónoma e independiente, los servicios jurídicos profesionales requeridos para asesorar a la Dirección Operativa en los asuntos contractuales y legales de la dependencia, en el marco del plan de inversión 2024 financiado a través de la resolución 076 de 2024 del Fondo Único de las Tecnologías de la Información y las Comunicaciones FUTIC.</v>
          </cell>
          <cell r="AD300">
            <v>12</v>
          </cell>
          <cell r="AE300">
            <v>6</v>
          </cell>
          <cell r="AF300">
            <v>192</v>
          </cell>
          <cell r="AG300">
            <v>44799941</v>
          </cell>
          <cell r="AH300">
            <v>7000000</v>
          </cell>
          <cell r="AI300" t="str">
            <v>1. Prestar asesoría y apoyo jurídico a la Dirección Operativa en la revisión desde el punto de vista legal y normativo de procesos de contratación en cada una de sus etapas, precontractual, contractual y postcontractual realizando revisión de estudios previos, estudios de mercado, evaluaciones, condiciones contractuales y demás, acorde con las recomendaciones del Comité́ de Contratación, las políticas de la entidad establecidas en el Manual de Contratación y demás procedimientos del área jurídica relacionados con la contratación del Canal. 2. Realizar la estructuración de análisis del sector, inteligencias de mercado y demás herramientas del mercado, estudios previos de la Dirección Operativa. 3. Proyectar y apoyar la revisión de todos los documentos jurídicos necesarios para adelantar los procesos de contratación de Canal Capital, en todas las modalidades de selección contempladas en el Manual de Contratación. 4. Revisar la documentación soporte para la estructuración de contratos con personas naturales y jurídicas, guardando coherencia con lo dispuesto en el Manual de Contratación de la entidad. 5. Hacer seguimiento a la publicación de los procesos contractuales en las diferentes modalidades de selección dispuestas por el Manual de Contratación de Canal Capital, mediante la plataforma de SECOP II, en los procesos de la Dirección Operativa. 6. Hacer parte de comités evaluadores para la verificación y calificación de las propuestas presentadas dentro de los procesos de contratación que adelante la Dirección Operativa. 7. Verificar que las garantías contractuales estén acordes a lo solicitado en los contratos de la Dirección Operativa. 8. Apoyar la supervisión y seguimiento de la ejecución de los contratos que están a cargo del área de la Dirección Operativa, cuando se requiera. 9. Asistir y participar cuando haya lugar, a las reuniones y mesas de trabajo que se realicen en desarrollo de los procesos de selección, convenios y demás asuntos contractuales y legales propios de la Dirección Operativa que requieran de apoyo jurídico. 10. Realizar las demás actividades que resulten necesarias y esenciales para el cumplimiento del objeto contractual.</v>
          </cell>
          <cell r="AJ300" t="str">
            <v>DIRECTA</v>
          </cell>
          <cell r="AK300" t="str">
            <v xml:space="preserve">NO REQUIERE </v>
          </cell>
          <cell r="AL300" t="str">
            <v>SI</v>
          </cell>
          <cell r="AM300" t="str">
            <v>DIRECTOR OPERATIVO</v>
          </cell>
          <cell r="AN300" t="str">
            <v>JAVIER ROLANDO DELGADO FLORES</v>
          </cell>
          <cell r="AO300" t="str">
            <v>1114 / 1108</v>
          </cell>
          <cell r="AP300" t="str">
            <v>42450209 / 423011605560000007505</v>
          </cell>
          <cell r="AQ300" t="str">
            <v>Servicios para la comunidad, sociales y personales / 7505 - Fortalecimiento de la creación y cocreación de contenidos multiplataforma en ciudadanía, cultura y educación</v>
          </cell>
          <cell r="AR300" t="str">
            <v>1043 / 1042</v>
          </cell>
          <cell r="AS300">
            <v>1114</v>
          </cell>
          <cell r="AT300">
            <v>42450209</v>
          </cell>
          <cell r="AU300" t="str">
            <v>Servicios para la comunidad, sociales y personales</v>
          </cell>
          <cell r="AV300" t="str">
            <v xml:space="preserve"> </v>
          </cell>
          <cell r="AW300">
            <v>1043</v>
          </cell>
          <cell r="AX300">
            <v>45442</v>
          </cell>
          <cell r="AY300">
            <v>3500000</v>
          </cell>
          <cell r="AZ300">
            <v>1108</v>
          </cell>
          <cell r="BA300" t="str">
            <v>423011605560000007505</v>
          </cell>
          <cell r="BB300" t="str">
            <v>7505 - Fortalecimiento de la creación y cocreación de contenidos multiplataforma en ciudadanía, cultura y educación</v>
          </cell>
          <cell r="BC300" t="str">
            <v>7505 FUTIC</v>
          </cell>
          <cell r="BD300">
            <v>1042</v>
          </cell>
          <cell r="BE300">
            <v>38137</v>
          </cell>
          <cell r="BF300">
            <v>41299941</v>
          </cell>
          <cell r="CX300">
            <v>45641</v>
          </cell>
          <cell r="CY300">
            <v>44799941</v>
          </cell>
        </row>
        <row r="301">
          <cell r="A301" t="str">
            <v>0299-2024</v>
          </cell>
          <cell r="B301" t="str">
            <v>17 17. Contrato de Prestación de Servicios</v>
          </cell>
          <cell r="C301" t="str">
            <v>CC</v>
          </cell>
          <cell r="D301">
            <v>52253462</v>
          </cell>
          <cell r="F301">
            <v>4</v>
          </cell>
          <cell r="G301">
            <v>7</v>
          </cell>
          <cell r="H301" t="str">
            <v>ERIKA SALAZAR BERDUGO</v>
          </cell>
          <cell r="I301" t="str">
            <v xml:space="preserve">CARRERA 7 G # 152 A – 51 APTO 201 </v>
          </cell>
          <cell r="J301" t="str">
            <v xml:space="preserve">ericksa11@gmail.com </v>
          </cell>
          <cell r="M301" t="str">
            <v>CO1.PCCNTR.6385191</v>
          </cell>
          <cell r="N301" t="str">
            <v>CPT-320-2024</v>
          </cell>
          <cell r="O301" t="str">
            <v>https://community.secop.gov.co/Public/Tendering/OpportunityDetail/Index?noticeUID=CO1.NTC.6203372&amp;isFromPublicArea=True&amp;isModal=False</v>
          </cell>
          <cell r="P301" t="str">
            <v>PROFESIONAL</v>
          </cell>
          <cell r="Q301" t="str">
            <v>UNIVERSITARIO</v>
          </cell>
          <cell r="R301" t="str">
            <v>FEMENINO</v>
          </cell>
          <cell r="S301" t="str">
            <v>NO</v>
          </cell>
          <cell r="T301" t="str">
            <v>CONTRATO DE PRESTACION DE SERVICIOS</v>
          </cell>
          <cell r="U301">
            <v>45442</v>
          </cell>
          <cell r="V301">
            <v>45447</v>
          </cell>
          <cell r="W301">
            <v>45626</v>
          </cell>
          <cell r="X301" t="str">
            <v>PAULA ARENAS CANAL</v>
          </cell>
          <cell r="Y301" t="str">
            <v>GERENTE GENERAL</v>
          </cell>
          <cell r="Z301">
            <v>35503102</v>
          </cell>
          <cell r="AA301">
            <v>1</v>
          </cell>
          <cell r="AB301">
            <v>1</v>
          </cell>
          <cell r="AC301" t="str">
            <v>DO-450 Proveer, de manera autónoma e independiente los servicios profesionales para realizar la producción estratégica de procesos transversales de la Dirección Operativa, en el marco del plan de inversión 2024 financiado a través de la resolución 076 de 2024 del Fondo Único de las Tecnologías de la Información y las Comunicaciones FUTIC.</v>
          </cell>
          <cell r="AD301">
            <v>27</v>
          </cell>
          <cell r="AE301">
            <v>5</v>
          </cell>
          <cell r="AF301">
            <v>177</v>
          </cell>
          <cell r="AG301">
            <v>58999991</v>
          </cell>
          <cell r="AH301">
            <v>10000000</v>
          </cell>
          <cell r="AI301" t="str">
            <v>1. Realizar acompañamiento y monitoreo de la estructuración y puesta en marcha de los diseños de producción, incluyendo presupuesto y cronogramas, de los proyectos asociados al plan de inversión, a los contratos, convenios y acuerdos interadministrativos de Canal Capital. 2. Apoyar el reporte, monitoreo y consolidación de los informes de gestión, ejecución y resultados de los indicadores del plan de inversión asociados a de la Dirección Operativa. 3. Desarrollar y gestionar matrices que permitan el seguimiento y articulación integrada de los proyectos audiovisuales que desarrolle Canal Capital. 4. Apoyar la elaboración y el seguimiento a los procesos precontractuales, contractuales y poscontractuales de los contratos suscritos en el marco de la producción de contenidos audiovisuales, entre estos, los derivados de contratos, convenios y acuerdos interadministrativos y los financiados a través del Fondo Único de las Tecnologías de la Información y las Comunicaciones FUTIC. 5. Apoyar y conocer el seguimiento del cumplimiento de la reglamentación establecida en las resoluciones normativas y de asignación de recursos del Fondo Único de las Tecnologías de la Información y las Comunicaciones FUTIC, en lo que se refiere particularmente a la ejecución de la línea “Contenido de programación educativa y cultural multiplataforma”. 6. Apoyar en el monitoreo y aplicación de las observaciones de los entes de control en el marco de las auditorías a los procesos de producción audiovisual de contenidos que desarrolle Capital, derivados de contratos, convenios y acuerdos interadministrativos y los financiados a través del Fondo Único de las Tecnologías de la Información y las Comunicaciones FUTIC. 7. Asistir a las reuniones que sean necesarias para la prestación del servicio en virtud del principio de coordinación. 8. Elaborar los informes de gestión que sean encargados. 9. Realizar las demás actividades que resulten necesarias y esenciales para el cumplimiento del objeto contractual.</v>
          </cell>
          <cell r="AJ301" t="str">
            <v>DIRECTA</v>
          </cell>
          <cell r="AK301" t="str">
            <v xml:space="preserve">NO REQUIERE </v>
          </cell>
          <cell r="AL301" t="str">
            <v>SI</v>
          </cell>
          <cell r="AM301" t="str">
            <v>DIRECTOR OPERATIVO</v>
          </cell>
          <cell r="AN301" t="str">
            <v>JAVIER ROLANDO DELGADO FLORES</v>
          </cell>
          <cell r="AO301" t="str">
            <v xml:space="preserve">1110 / </v>
          </cell>
          <cell r="AP301" t="str">
            <v xml:space="preserve">423011605560000007505 / </v>
          </cell>
          <cell r="AQ301" t="str">
            <v xml:space="preserve">7505 - Fortalecimiento de la creación y cocreación de contenidos multiplataforma en ciudadanía, cultura y educación / </v>
          </cell>
          <cell r="AR301" t="str">
            <v xml:space="preserve">1047 / </v>
          </cell>
          <cell r="AS301">
            <v>1110</v>
          </cell>
          <cell r="AT301" t="str">
            <v>423011605560000007505</v>
          </cell>
          <cell r="AU301" t="str">
            <v>7505 - Fortalecimiento de la creación y cocreación de contenidos multiplataforma en ciudadanía, cultura y educación</v>
          </cell>
          <cell r="AV301" t="str">
            <v>7505 FUTIC</v>
          </cell>
          <cell r="AW301">
            <v>1047</v>
          </cell>
          <cell r="AX301">
            <v>45442</v>
          </cell>
          <cell r="AY301">
            <v>58999991</v>
          </cell>
          <cell r="CX301">
            <v>45626</v>
          </cell>
          <cell r="CY301">
            <v>58999991</v>
          </cell>
        </row>
        <row r="302">
          <cell r="A302" t="str">
            <v>0300-2024</v>
          </cell>
          <cell r="B302" t="str">
            <v>17 17. Contrato de Prestación de Servicios</v>
          </cell>
          <cell r="C302" t="str">
            <v>CC</v>
          </cell>
          <cell r="D302">
            <v>52340785</v>
          </cell>
          <cell r="F302">
            <v>0</v>
          </cell>
          <cell r="G302">
            <v>0</v>
          </cell>
          <cell r="H302" t="str">
            <v>PAULA JIMENA LÓPEZ GÓMEZ.</v>
          </cell>
          <cell r="I302" t="str">
            <v>CRA 97 146D-32</v>
          </cell>
          <cell r="J302" t="str">
            <v>lopezgomezpaula@gmail.com</v>
          </cell>
          <cell r="M302" t="str">
            <v>CO1.PCCNTR.6386214</v>
          </cell>
          <cell r="N302" t="str">
            <v>CPT-321-2024</v>
          </cell>
          <cell r="O302" t="str">
            <v>https://community.secop.gov.co/Public/Tendering/OpportunityDetail/Index?noticeUID=CO1.NTC.6204246&amp;isFromPublicArea=True&amp;isModal=False</v>
          </cell>
          <cell r="P302" t="str">
            <v>PROFESIONAL</v>
          </cell>
          <cell r="Q302" t="str">
            <v>UNIVERSITARIO</v>
          </cell>
          <cell r="R302" t="str">
            <v>FEMENINO</v>
          </cell>
          <cell r="S302" t="str">
            <v>NO</v>
          </cell>
          <cell r="T302" t="str">
            <v>CONTRATO DE PRESTACION DE SERVICIOS</v>
          </cell>
          <cell r="U302">
            <v>45442</v>
          </cell>
          <cell r="V302">
            <v>45444</v>
          </cell>
          <cell r="W302">
            <v>45596</v>
          </cell>
          <cell r="X302" t="str">
            <v>ANGELICA MARIA GARZON MUÑOZ</v>
          </cell>
          <cell r="Y302" t="str">
            <v>PROFESIONAL ESPECIALIZADO DE PRODUCCIÓN GRADO 2</v>
          </cell>
          <cell r="Z302">
            <v>52827674</v>
          </cell>
          <cell r="AA302">
            <v>3</v>
          </cell>
          <cell r="AB302">
            <v>8</v>
          </cell>
          <cell r="AC302" t="str">
            <v>DO-432 DO-433 Proveer, de manera autónoma e independiente, sus servicios para la investigación de los contenidos y piezas audiovisuales que se generen para programación, promoción, participación y circulación digital para eureka, la franja infantil de Capital y canal Capital en todas sus plataformas, incluyendo los proyectos del Plan de inversión financiados a través de la resolución 076 de 2024 del Fondo Único de Tecnologías de la Información y las comunicaciones (FUTIC).</v>
          </cell>
          <cell r="AD302">
            <v>0</v>
          </cell>
          <cell r="AE302">
            <v>5</v>
          </cell>
          <cell r="AF302">
            <v>150</v>
          </cell>
          <cell r="AG302">
            <v>22841280</v>
          </cell>
          <cell r="AH302">
            <v>4568256</v>
          </cell>
          <cell r="AI302" t="str">
            <v>1. Proponer temáticas, personajes que correspondan al contenido y necesidades de los contenidos a producir y a las estrategias de comunicación del canal, de acuerdo a la cantidad de micro contenidos que deben producirse mensualmente. 2. Contactar personajes y realizar las respectivas entrevistas para alimentar las reseñas de investigación para los diferentes contenidos, las piezas audiovisuales diseñadas para programación, promoción, participación, circulación digital, estrategias convergentes online y en territorio para la franja infantil de los Canales Capital y Eureka, en todas sus plataformas. 3. Realizar la presentación y sustentación de personajes y enfoques en las reuniones creativas. 4. Escribir las reseñas y/o fichas de investigación de cada uno de los contenidos, con su respectivo enfoque, propuesta de personajes, locaciones, material audiovisual o archivo, etc. 5. Vigilar que las temáticas y enfoques propuesto dentro de las reseñas de investigación correspondan a los temas planteados y el enfoque dado a cada uno. 6. Apoyar la producción de las actividades del consejo asesor de niños y niñas, Generación eureka y demás actividades de participación de las estrategias convergentes online y en territorio. 7. Mantener comunicación con el equipo de promoción, digital, participación y producción de contenidos para cumplir con las especificaciones de los productos y solucionar inquietudes sobre el enfoque de las piezas. 8. Participar en la actualización de los sistemas de información y las bases de datos del canal, bajo los criterios establecidos en política de tratamiento de protección de datos de Canal Capital. 9. Asistir a las reuniones necesarias para la correcta ejecución del contrato. 10. Realizar las demás actividades que resulten necesarias y esenciales para el cumplimiento del objeto contractual.</v>
          </cell>
          <cell r="AJ302" t="str">
            <v>DIRECTA</v>
          </cell>
          <cell r="AK302" t="str">
            <v xml:space="preserve">NO REQUIERE </v>
          </cell>
          <cell r="AL302" t="str">
            <v>SI</v>
          </cell>
          <cell r="AM302" t="str">
            <v>DIRECTOR OPERATIVO</v>
          </cell>
          <cell r="AN302" t="str">
            <v>LEIDY JULIETH CARRANZA SUAREZ</v>
          </cell>
          <cell r="AO302" t="str">
            <v>1083 / 1084</v>
          </cell>
          <cell r="AP302" t="str">
            <v>42450209 / 423011605560000007505</v>
          </cell>
          <cell r="AQ302" t="str">
            <v>Servicios para la comunidad, sociales y personales / 7505 - Fortalecimiento de la creación y cocreación de contenidos multiplataforma en ciudadanía, cultura y educación</v>
          </cell>
          <cell r="AR302" t="str">
            <v>1039 / 1040</v>
          </cell>
          <cell r="AS302">
            <v>1083</v>
          </cell>
          <cell r="AT302">
            <v>42450209</v>
          </cell>
          <cell r="AU302" t="str">
            <v>Servicios para la comunidad, sociales y personales</v>
          </cell>
          <cell r="AV302" t="str">
            <v xml:space="preserve"> </v>
          </cell>
          <cell r="AW302">
            <v>1039</v>
          </cell>
          <cell r="AX302">
            <v>45442</v>
          </cell>
          <cell r="AY302">
            <v>4568256</v>
          </cell>
          <cell r="AZ302">
            <v>1084</v>
          </cell>
          <cell r="BA302" t="str">
            <v>423011605560000007505</v>
          </cell>
          <cell r="BB302" t="str">
            <v>7505 - Fortalecimiento de la creación y cocreación de contenidos multiplataforma en ciudadanía, cultura y educación</v>
          </cell>
          <cell r="BC302" t="str">
            <v>7505 FUTIC</v>
          </cell>
          <cell r="BD302">
            <v>1040</v>
          </cell>
          <cell r="BE302">
            <v>45442</v>
          </cell>
          <cell r="BF302">
            <v>18273024</v>
          </cell>
          <cell r="CX302">
            <v>45596</v>
          </cell>
          <cell r="CY302">
            <v>22841280</v>
          </cell>
        </row>
        <row r="303">
          <cell r="A303" t="str">
            <v>0301-2024</v>
          </cell>
          <cell r="B303" t="str">
            <v>17 17. Contrato de Prestación de Servicios</v>
          </cell>
          <cell r="C303" t="str">
            <v>NIT</v>
          </cell>
          <cell r="D303">
            <v>900346479</v>
          </cell>
          <cell r="F303">
            <v>4</v>
          </cell>
          <cell r="G303">
            <v>7</v>
          </cell>
          <cell r="H303" t="str">
            <v>ADTEL LATAM S.A.S.</v>
          </cell>
          <cell r="I303" t="str">
            <v>CALLE 86A # 22A-32</v>
          </cell>
          <cell r="J303" t="str">
            <v>adtel@adtel.com.co</v>
          </cell>
          <cell r="K303" t="str">
            <v>CHRISTIAN FERNANDO CARVAJAL GROSS</v>
          </cell>
          <cell r="L303">
            <v>13740926</v>
          </cell>
          <cell r="M303" t="str">
            <v>CO1.PCCNTR.6386147</v>
          </cell>
          <cell r="N303" t="str">
            <v>CPT-322-2024</v>
          </cell>
          <cell r="O303" t="str">
            <v>https://community.secop.gov.co/Public/Tendering/OpportunityDetail/Index?noticeUID=CO1.NTC.6204091&amp;isFromPublicArea=True&amp;isModal=False</v>
          </cell>
          <cell r="P303" t="str">
            <v>N/A</v>
          </cell>
          <cell r="Q303" t="str">
            <v>N/A</v>
          </cell>
          <cell r="R303" t="str">
            <v>PERSONA JURIDICA</v>
          </cell>
          <cell r="S303" t="str">
            <v>N/A</v>
          </cell>
          <cell r="T303" t="str">
            <v>CONTRATO DE PRESTACION DE SERVICIOS</v>
          </cell>
          <cell r="U303">
            <v>45442</v>
          </cell>
          <cell r="V303">
            <v>45450</v>
          </cell>
          <cell r="W303">
            <v>45814</v>
          </cell>
          <cell r="X303" t="str">
            <v>JOSE MIGUEL AYALA DURAN</v>
          </cell>
          <cell r="Y303" t="str">
            <v>PROFESIONAL ESPECIALIZADO GRADO 3 DEL ÁREA TÉCNICA</v>
          </cell>
          <cell r="Z303">
            <v>74186482</v>
          </cell>
          <cell r="AA303">
            <v>4</v>
          </cell>
          <cell r="AB303">
            <v>7</v>
          </cell>
          <cell r="AC303" t="str">
            <v>DO-431 Proveer los servicios de soporte técnico Premium especializado en modalidad de SLA (Service Level Agreement - Acuerdo de Nivel de Servicio) para el sistema de transmisión y recepción Haivision, propiedad de Canal Capital e incluir dentro del SLA dos (2) licencias MojoPro para el uso de los dispositivos móviles</v>
          </cell>
          <cell r="AD303">
            <v>0</v>
          </cell>
          <cell r="AE303">
            <v>12</v>
          </cell>
          <cell r="AF303">
            <v>360</v>
          </cell>
          <cell r="AG303">
            <v>29461604</v>
          </cell>
          <cell r="AH303" t="str">
            <v>N/A</v>
          </cell>
          <cell r="AI303" t="str">
            <v>1. Proveer soporte especializado por un período de doce (12) meses, para el Sistema de transmisión/recepción, de señales de video y audio digital marca Haivision correspondientes a los equipos Transmisor PRO380 y al servidor StreamHub 2. Proveer soporte especializado por un período de doce (12) meses, sobre los servicios adquiridos e instalados (Recording e Intercom) en el servidor StreamHub. 3. Entregar un Documento que contenga el directorio de todos los contactos y descripción de los métodos de escalamiento para cada uno de los equipos y sistemas objeto de soporte, una vez iniciada la ejecución del contrato, en un tiempo no mayor a quince (15) días calendario. 4. Entregar un cronograma dentro de los quince (15) días siguientes al inicio de la ejecución del contrato, que contenga dos (2) visitas técnicas en sitio (la primera en el primer semestre de ejecución y la segunda en el segundo semestre de ejecución). 5. Capacitar y actualizar al equipo técnico y operativo del área, en el uso operativo de los Sistema de transmisión/recepción marca Haivision correspondientes a Transmisor PRO380 y servidor StreamHub, con el fin de realizar la correcta operación de los equipos anteriormente mencionados. 6. Realizar dos (2) visitas técnicas en sitio con el fin de llevar a cabo el mantenimiento preventivo a los equipos contemplados en el numeral uno (1) de las obligaciones específicas; Estas visitas deben contemplar evaluación técnica tanto a nivel de hardware como de software y entrega de los respectivos reportes, incluyendo estado general del sistema con análisis de desempeño. 7. Entregar en un tiempo no mayor a tres (3) días hábiles los informes de las actividades desarrolladas, cada vez que se intervenga alguno de los sistemas de transmisión y recepción Haivision. 8. Instalar todas las actualizaciones y/o versiones de firmware/software en el sistema de transmisión/recepción, una vez sean liberadas y aprobadas oficialmente por Haivision, durante la vigencia del contrato. 9. Instalar, activar y probar las dos (2) licencias MojoPro adquiridas para el uso de los dispositivos móviles propiedad de Canal Capital. 10. Cumplir con la configuración oportuna de los equipos bajo las especificaciones requeridas de acuerdo con el flujo de trabajo de Canal Capital. 11. Asesorar oportunamente a Canal Capital en términos de mejoras a los procesos efectuados con los sistemas y equipos objeto de soporte, con el fin de optimizar recursos, tiempos de respuesta y flujos de trabajo. 12. Atender las sugerencias que presente Canal Capital en relación con ajustes al sistema de transmisión/recepción. 13. Cumplir con lo establecido en el anexo técnico y los ANS adjuntos al contrato los cuales hacen parte integral del mismo. 14. Solicitar autorización al supervisor del contrato, cuando por motivos de falla correctiva se deban retirar equipos de las instalaciones de Canal Capital, utilizando para ello, el formato que la Entidad proporcione para este fin. En caso de reconfiguraciones y reemplazos a nivel de hardware, el contratista se compromete a monitorear, hacer seguimiento y efectuar los ajustes a que haya lugar con base en las pruebas y los resultados observados en la respectiva implementación. 15. Guardar la confidencialidad de la información de carácter reservado, que en ejecución del contrato le sea entregado, y responder patrimonialmente por los perjuicios de su divulgación y/o utilización indebida que por sí o por un tercero cause a la administración y/oa terceros. 16. Mantener los precios ofertados en la propuesta durante toda la vigencia del contrato. 17. Realizar las demás actividades que resulten necesarias y esenciales para el cumplimiento del objeto contractual.</v>
          </cell>
          <cell r="AJ303" t="str">
            <v>DIRECTA</v>
          </cell>
          <cell r="AK303" t="str">
            <v xml:space="preserve">NO REQUIERE </v>
          </cell>
          <cell r="AL303" t="str">
            <v>SI</v>
          </cell>
          <cell r="AM303" t="str">
            <v>DIRECTOR OPERATIVO</v>
          </cell>
          <cell r="AN303" t="str">
            <v>LEIDY JULIETH CARRANZA SUAREZ</v>
          </cell>
          <cell r="AO303" t="str">
            <v xml:space="preserve">1082 / </v>
          </cell>
          <cell r="AP303" t="str">
            <v xml:space="preserve">42450209 / </v>
          </cell>
          <cell r="AQ303" t="str">
            <v xml:space="preserve">Servicios para la comunidad, sociales y personales / </v>
          </cell>
          <cell r="AR303" t="str">
            <v xml:space="preserve">1038 / </v>
          </cell>
          <cell r="AS303">
            <v>1082</v>
          </cell>
          <cell r="AT303">
            <v>42450209</v>
          </cell>
          <cell r="AU303" t="str">
            <v>Servicios para la comunidad, sociales y personales</v>
          </cell>
          <cell r="AV303" t="str">
            <v xml:space="preserve"> </v>
          </cell>
          <cell r="AW303">
            <v>1038</v>
          </cell>
          <cell r="AX303">
            <v>45442</v>
          </cell>
          <cell r="AY303">
            <v>29461604</v>
          </cell>
          <cell r="BC303" t="str">
            <v xml:space="preserve"> </v>
          </cell>
          <cell r="CX303">
            <v>45814</v>
          </cell>
          <cell r="CY303">
            <v>29461604</v>
          </cell>
        </row>
        <row r="304">
          <cell r="A304" t="str">
            <v>0302-2024</v>
          </cell>
          <cell r="B304" t="str">
            <v>17 17. Contrato de Prestación de Servicios</v>
          </cell>
          <cell r="C304" t="str">
            <v>CC</v>
          </cell>
          <cell r="D304">
            <v>1018450062</v>
          </cell>
          <cell r="F304">
            <v>3</v>
          </cell>
          <cell r="G304">
            <v>8</v>
          </cell>
          <cell r="H304" t="str">
            <v>ANGELICA MILENA RONCANCIO CORTES</v>
          </cell>
          <cell r="I304" t="str">
            <v>CARRERA 111 A # 88B 51</v>
          </cell>
          <cell r="J304" t="str">
            <v xml:space="preserve">angelicasiclaro@gmail.com </v>
          </cell>
          <cell r="M304" t="str">
            <v>CO1.PCCNTR.6386399</v>
          </cell>
          <cell r="N304" t="str">
            <v>CPT-323-2024</v>
          </cell>
          <cell r="O304" t="str">
            <v>https://community.secop.gov.co/Public/Tendering/OpportunityDetail/Index?noticeUID=CO1.NTC.6204863&amp;isFromPublicArea=True&amp;isModal=False</v>
          </cell>
          <cell r="P304" t="str">
            <v>PROFESIONAL</v>
          </cell>
          <cell r="Q304" t="str">
            <v>PROFESIONAL</v>
          </cell>
          <cell r="R304" t="str">
            <v>FEMENINO</v>
          </cell>
          <cell r="S304" t="str">
            <v>NO</v>
          </cell>
          <cell r="T304" t="str">
            <v>CONTRATO DE PRESTACION DE SERVICIOS</v>
          </cell>
          <cell r="U304">
            <v>45442</v>
          </cell>
          <cell r="V304">
            <v>45444</v>
          </cell>
          <cell r="W304">
            <v>45535</v>
          </cell>
          <cell r="X304" t="str">
            <v>PAULA ANDREA FONSECA ORTIZ</v>
          </cell>
          <cell r="Y304" t="str">
            <v>PROFESIONAL 1 DEL ÁREA DE VENTAS Y MERCADEO</v>
          </cell>
          <cell r="Z304">
            <v>1136884820</v>
          </cell>
          <cell r="AA304">
            <v>0</v>
          </cell>
          <cell r="AB304">
            <v>0</v>
          </cell>
          <cell r="AC304" t="str">
            <v>PE-41 Proveer, de manera autónoma e independiente, los servicios profesionales para llevar a cabo el diseño creativo de proyectos de comunicación pública y la producción ejecutiva de los mismos.</v>
          </cell>
          <cell r="AD304">
            <v>0</v>
          </cell>
          <cell r="AE304">
            <v>3</v>
          </cell>
          <cell r="AF304">
            <v>90</v>
          </cell>
          <cell r="AG304">
            <v>25299360</v>
          </cell>
          <cell r="AH304">
            <v>8433120</v>
          </cell>
          <cell r="AI304" t="str">
            <v>1. Participar en reuniones técnicas con los clientes para conocer sus necesidades de comunicación, identificar las oportunidades de proyectos, y tratar temas de producción y características de las propuestas. 2. Realizar la presentación y argumentación de los diseños creativos, y atender sugerencias y ajustes para adecuar una versión final de los proyectos de comunicación. 3. Investigar y analizar las características, líneas de trabajo y condición actual del aliado para, en conjunto con sus necesidades de comunicación, diseñar una propuesta creativa relevante, pertinente y coherente. 4. Diseñar propuestas creativas de comunicación a partir de elementos conceptuales, metodológicos y normativos, delimitados por parámetros viables de producción, coherentes con una investigación práctica, que respondan a la política editorial del aliado y a sus necesidades de comunicación, y que constituyan una oportunidad para Capital. 5. Realizar el diseño de la propuesta operativa teniendo como punto de partida el cronograma y el presupuesto, y considerando todos los aspectos de producción en todas sus fases, en coherencia con los lineamientos de la propuesta creativa. 6. Considerar durante el proceso de diseño producción todos los aspectos que sean necesarios para la futura ejecución de propuestas de comunicación pública de acuerdo a los parámetros de producción de Capital. 7. Hacer parte de los comités evaluadores y de los procesos de selección de convocatorias públicas que se adelanten en Capital. 8. Apoyar las actividades pertinentes para la formalización y supervisión de los convenios, alianzas y contratos suscritos por Capital. 9. Realizar las reuniones de empalme con el equipo ejecutor y productor, para articular con ellos todos los elementos conceptuales, prácticos y operativos de los proyectos, para su correcta puesta en marcha. 10. Apoyar el seguimiento que sea necesario en la ejecución contractual de alianzas, convenios y contratos, para el correcto desarrollo de los proyectos que le sean asignados. 11. Aportar continuamente en los procesos administrativos, de diseño, producción y demás labores correspondientes a Ventas y Mercadeo, y a su línea de Comunicación Pública. 12. Apoyar y participar en el desarrollo y la ejecución de los indicadores y metas establecidas de Ventas y Mercadeo asignados. 13. Realizar las demás actividades que resulten necesarias y esenciales para el cumplimiento del objeto contractual.</v>
          </cell>
          <cell r="AJ304" t="str">
            <v>DIRECTA</v>
          </cell>
          <cell r="AK304" t="str">
            <v xml:space="preserve">NO REQUIERE </v>
          </cell>
          <cell r="AL304" t="str">
            <v>SI</v>
          </cell>
          <cell r="AM304" t="str">
            <v>GERENTE GENERAL</v>
          </cell>
          <cell r="AN304" t="str">
            <v>JAVIER ROLANDO DELGADO FLORES</v>
          </cell>
          <cell r="AO304" t="str">
            <v xml:space="preserve">1086 / </v>
          </cell>
          <cell r="AP304" t="str">
            <v xml:space="preserve">42450208 / </v>
          </cell>
          <cell r="AQ304" t="str">
            <v xml:space="preserve">Servicios prestados a las empresas y servicios de producción / </v>
          </cell>
          <cell r="AR304" t="str">
            <v xml:space="preserve">1041 / </v>
          </cell>
          <cell r="AS304">
            <v>1086</v>
          </cell>
          <cell r="AT304">
            <v>42450208</v>
          </cell>
          <cell r="AU304" t="str">
            <v>Servicios prestados a las empresas y servicios de producción</v>
          </cell>
          <cell r="AV304" t="str">
            <v xml:space="preserve"> </v>
          </cell>
          <cell r="AW304">
            <v>1041</v>
          </cell>
          <cell r="AX304">
            <v>45442</v>
          </cell>
          <cell r="AY304">
            <v>25299360</v>
          </cell>
          <cell r="BC304" t="str">
            <v xml:space="preserve"> </v>
          </cell>
          <cell r="CX304">
            <v>45535</v>
          </cell>
          <cell r="CY304">
            <v>25299360</v>
          </cell>
        </row>
        <row r="305">
          <cell r="A305" t="str">
            <v>0303-2024</v>
          </cell>
          <cell r="B305" t="str">
            <v>17 17. Contrato de Prestación de Servicios</v>
          </cell>
          <cell r="C305" t="str">
            <v>CC</v>
          </cell>
          <cell r="D305">
            <v>1013619322</v>
          </cell>
          <cell r="F305">
            <v>3</v>
          </cell>
          <cell r="G305">
            <v>8</v>
          </cell>
          <cell r="H305" t="str">
            <v>LINA CRISTINA ORTIZ ORTIZ</v>
          </cell>
          <cell r="I305" t="str">
            <v>CRA 5 7A -44</v>
          </cell>
          <cell r="J305" t="str">
            <v>liniscristi@gmail.com</v>
          </cell>
          <cell r="M305" t="str">
            <v>CO1.PCCNTR.6392879</v>
          </cell>
          <cell r="N305" t="str">
            <v>CPT-324-2024</v>
          </cell>
          <cell r="O305" t="str">
            <v>https://community.secop.gov.co/Public/Tendering/OpportunityDetail/Index?noticeUID=CO1.NTC.6211606&amp;isFromPublicArea=True&amp;isModal=False</v>
          </cell>
          <cell r="P305" t="str">
            <v>APOYO A LA GESTIÓN PROFESIONAL</v>
          </cell>
          <cell r="Q305" t="str">
            <v>N/A</v>
          </cell>
          <cell r="R305" t="str">
            <v>FEMENINO</v>
          </cell>
          <cell r="S305" t="str">
            <v>NO</v>
          </cell>
          <cell r="T305" t="str">
            <v>CONTRATO DE PRESTACION DE SERVICIOS</v>
          </cell>
          <cell r="U305">
            <v>45443</v>
          </cell>
          <cell r="V305">
            <v>45448</v>
          </cell>
          <cell r="W305">
            <v>45539</v>
          </cell>
          <cell r="X305" t="str">
            <v>YIVY KATHERINE GOMEZ PARDO</v>
          </cell>
          <cell r="Y305" t="str">
            <v>JEFE OFICINA JURIDICA</v>
          </cell>
          <cell r="Z305">
            <v>1010171134</v>
          </cell>
          <cell r="AA305">
            <v>9</v>
          </cell>
          <cell r="AB305">
            <v>2</v>
          </cell>
          <cell r="AC305" t="str">
            <v>SG-60 Proveer, de manera autónoma e independiente, los servicios requeridos para el desarrollo de actividades asociadas a la organización y revisión de documentos contractuales y judiciales del Área Jurídica de Canal Capital.</v>
          </cell>
          <cell r="AD305">
            <v>0</v>
          </cell>
          <cell r="AE305">
            <v>3</v>
          </cell>
          <cell r="AF305">
            <v>90</v>
          </cell>
          <cell r="AG305">
            <v>8250000</v>
          </cell>
          <cell r="AH305">
            <v>2750000</v>
          </cell>
          <cell r="AI305" t="str">
            <v>1. Realizar la organización, clasificación, ordenación interna, depuración, realmacenamiento, rotulación e ingreso de registros en las bases de datos del archivo del área Jurídica y de la Secretaría General del Canal. 2. Diligenciar el Formato Único de Inventario Documental - FUID y todos aquellos documentos asociados a las actividades de archivo, atendiendo para el efecto, las directrices entregadas sobre el particular. 3. Realizar las actividades pertinentes para el diligenciamiento de las hojas de control de los expedientes contractuales del área Jurídica. 4. Realizar el proceso de digitalización de los expedientes que se custodian en el archivo de gestión del área jurídica. 5. Dar estricto cumplimiento a la normativa vigente sobre las reglas y los principios generales que regulan la actividad archivística y de gestión documental, velando por el adecuado uso, cuidado y confidencialidad de los documentos manejados. 6. Conocer y aplicar el Manual de Gestión Documental de Canal Capital. 7. Apoyar en la revisión de las hojas de vida del SIDEAP para el adelantamiento de procesos de contratación. 8. Apoyar la revisión de todos los soportes relacionados con las hojas de vida de los contratistas del Canal, en particular para validar el cumplimiento de los perfiles establecidos en los estudios previos de la contratación respectiva. 9. Realizar acompañamiento en la gestión y correcto diligenciamiento de hojas de vida en la plataforma de SIDEAP. 10. Aplicar las Tablas de Retención Documental en la organización de los documentos contractuales y judiciales del área jurídica del Canal. 11. Realizar las demás actividades que resulten necesarias y esenciales para el cumplimiento del objeto contractual.</v>
          </cell>
          <cell r="AJ305" t="str">
            <v>DIRECTA</v>
          </cell>
          <cell r="AK305" t="str">
            <v xml:space="preserve">NO REQUIERE </v>
          </cell>
          <cell r="AL305" t="str">
            <v>SI</v>
          </cell>
          <cell r="AM305" t="str">
            <v>SECRETARIA GENERAL</v>
          </cell>
          <cell r="AN305" t="str">
            <v>CAMILO ANDRES PORRAS GALINDO</v>
          </cell>
          <cell r="AO305" t="str">
            <v xml:space="preserve">1097 / </v>
          </cell>
          <cell r="AP305" t="str">
            <v xml:space="preserve">42120202008 / </v>
          </cell>
          <cell r="AQ305" t="str">
            <v xml:space="preserve">Servicios prestados a las empresas y servicios de producción / </v>
          </cell>
          <cell r="AR305" t="str">
            <v xml:space="preserve">1054 / </v>
          </cell>
          <cell r="AS305">
            <v>1097</v>
          </cell>
          <cell r="AT305">
            <v>42120202008</v>
          </cell>
          <cell r="AU305" t="str">
            <v>Servicios prestados a las empresas y servicios de producción</v>
          </cell>
          <cell r="AV305" t="str">
            <v xml:space="preserve"> </v>
          </cell>
          <cell r="AW305">
            <v>1054</v>
          </cell>
          <cell r="AX305">
            <v>45448</v>
          </cell>
          <cell r="AY305">
            <v>8250000</v>
          </cell>
          <cell r="BC305" t="str">
            <v xml:space="preserve"> </v>
          </cell>
          <cell r="CX305">
            <v>45539</v>
          </cell>
          <cell r="CY305">
            <v>8250000</v>
          </cell>
        </row>
        <row r="306">
          <cell r="A306" t="str">
            <v>0304-2024</v>
          </cell>
          <cell r="B306" t="str">
            <v>17 17. Contrato de Prestación de Servicios</v>
          </cell>
          <cell r="C306" t="str">
            <v>CC</v>
          </cell>
          <cell r="D306">
            <v>52998469</v>
          </cell>
          <cell r="F306">
            <v>2</v>
          </cell>
          <cell r="G306">
            <v>9</v>
          </cell>
          <cell r="H306" t="str">
            <v>EDNA JUDITH PADILLA GALINDO</v>
          </cell>
          <cell r="I306" t="str">
            <v xml:space="preserve">TRANSVERSAL 24B # 33-217 TORRE 12 APTO 702 </v>
          </cell>
          <cell r="J306" t="str">
            <v xml:space="preserve">ednapad@hotmail.com </v>
          </cell>
          <cell r="M306" t="str">
            <v>CO1.PCCNTR.6394471</v>
          </cell>
          <cell r="N306" t="str">
            <v>CPT-327-2024</v>
          </cell>
          <cell r="O306" t="str">
            <v>https://community.secop.gov.co/Public/Tendering/OpportunityDetail/Index?noticeUID=CO1.NTC.6213353&amp;isFromPublicArea=True&amp;isModal=False</v>
          </cell>
          <cell r="P306" t="str">
            <v>APOYO A LA GESTIÓN PROFESIONAL</v>
          </cell>
          <cell r="Q306" t="str">
            <v>UNIVERSITARIO</v>
          </cell>
          <cell r="R306" t="str">
            <v>FEMENINO</v>
          </cell>
          <cell r="S306" t="str">
            <v>NO</v>
          </cell>
          <cell r="T306" t="str">
            <v>CONTRATO DE PRESTACION DE SERVICIOS</v>
          </cell>
          <cell r="U306">
            <v>45447</v>
          </cell>
          <cell r="V306">
            <v>45448</v>
          </cell>
          <cell r="W306">
            <v>45539</v>
          </cell>
          <cell r="X306" t="str">
            <v>ANDREA PAOLA SANCHEZ GARCIA</v>
          </cell>
          <cell r="Y306" t="str">
            <v>SECRETARIA GENERAL</v>
          </cell>
          <cell r="Z306">
            <v>1082897124</v>
          </cell>
          <cell r="AA306">
            <v>3</v>
          </cell>
          <cell r="AB306">
            <v>8</v>
          </cell>
          <cell r="AC306" t="str">
            <v>SG-59 Proveer, de manera autónoma e independiente, los servicios requeridos para el desarrollo de actividades asociadas a la revisión de documentos contractuales y organización administrativa de la gestión contractual de Canal Capital.</v>
          </cell>
          <cell r="AD306">
            <v>0</v>
          </cell>
          <cell r="AE306">
            <v>3</v>
          </cell>
          <cell r="AF306">
            <v>90</v>
          </cell>
          <cell r="AG306">
            <v>10560000</v>
          </cell>
          <cell r="AH306">
            <v>3520000</v>
          </cell>
          <cell r="AI306" t="str">
            <v>1. Realizar la organización, clasificación, ordenación interna, depuración, realmacenamiento, rotulación e ingreso de registros documentales de las bases de datos del archivo físico y digital del canal. 2. Brindar apoyo en la implementación de las Tablas de Retención Documental, foliación y demás actividades para la organización de archivos contractuales relacionados con la operación del Canal. 3. Diligenciar el Formato Único de Inventario Documental – FUID y todos aquellos documentos atendiendo las directrices que sobre el particular entregue la entidad. 4. Realizar la revisión de los documentos entregados al área jurídica y a la Secretaría General, para el adelantamiento de procesos de contratación de Canal Capital. 5. Apoyar la revisión de todos los soportes relacionados con las hojas de vida de los contratistas del Canal, en particular para validar el cumplimiento de los perfiles establecidos en los estudios previos de la contratación respectiva. 6. Realizar acompañamiento en la gestión y correcto diligenciamiento de hojas de vida en la plataforma de SIDEAP. 7. Realizar el acompañamiento y orientación a las áreas del canal, en el diligenciamiento de los formatos contractuales de la entidad y de los soportes que se deben requerir al contratista. 8. Velar por el adecuado uso y confidencialidad de los documentos que maneja durante la ejecución de las actividades objeto del contrato. 9. Dar estricto cumplimiento a la normatividad vigente sobre las reglas y los principios generales que regulan la actividad archivística, así como el Manual de Gestión Documental de Canal Capital. 10. Apoyar en la atención de los usuarios internos y externos que solicitan los servicios del área jurídica y/o la Secretaría General, en materia documental. 11. Apoyar las capacitaciones que se adelanten al interior de la entidad sobre la organización documental de los expedientes contractuales. 12. Realizar las demás actividades que resulten necesarias y esenciales para el cumplimiento del objeto contractual.</v>
          </cell>
          <cell r="AJ306" t="str">
            <v>DIRECTA</v>
          </cell>
          <cell r="AK306" t="str">
            <v xml:space="preserve">NO REQUIERE </v>
          </cell>
          <cell r="AL306" t="str">
            <v>SI</v>
          </cell>
          <cell r="AM306" t="str">
            <v>SECRETARIA GENERAL</v>
          </cell>
          <cell r="AN306" t="str">
            <v>NATHALY ACOSTA DIAZ</v>
          </cell>
          <cell r="AO306" t="str">
            <v xml:space="preserve">1096 / </v>
          </cell>
          <cell r="AP306" t="str">
            <v xml:space="preserve">42120202008 / </v>
          </cell>
          <cell r="AQ306" t="str">
            <v xml:space="preserve">Servicios prestados a las empresas y servicios de producción / </v>
          </cell>
          <cell r="AR306" t="str">
            <v xml:space="preserve">1055 / </v>
          </cell>
          <cell r="AS306">
            <v>1096</v>
          </cell>
          <cell r="AT306">
            <v>42120202008</v>
          </cell>
          <cell r="AU306" t="str">
            <v>Servicios prestados a las empresas y servicios de producción</v>
          </cell>
          <cell r="AV306" t="str">
            <v xml:space="preserve"> </v>
          </cell>
          <cell r="AW306">
            <v>1055</v>
          </cell>
          <cell r="AX306">
            <v>45448</v>
          </cell>
          <cell r="AY306">
            <v>10560000</v>
          </cell>
          <cell r="BC306" t="str">
            <v xml:space="preserve"> </v>
          </cell>
          <cell r="CX306">
            <v>45539</v>
          </cell>
          <cell r="CY306">
            <v>10560000</v>
          </cell>
        </row>
        <row r="307">
          <cell r="A307" t="str">
            <v>0305-2024</v>
          </cell>
          <cell r="B307" t="str">
            <v>17 17. Contrato de Prestación de Servicios</v>
          </cell>
          <cell r="C307" t="str">
            <v>CC</v>
          </cell>
          <cell r="D307">
            <v>52856351</v>
          </cell>
          <cell r="F307">
            <v>3</v>
          </cell>
          <cell r="G307">
            <v>8</v>
          </cell>
          <cell r="H307" t="str">
            <v>JOHANA MARCELA CAMACHO ESCOBAR</v>
          </cell>
          <cell r="I307" t="str">
            <v>CARRERA 128 N. 146-49 BL 5 APTO 603</v>
          </cell>
          <cell r="J307" t="str">
            <v>jmarcelitacamacho@hotmail.com</v>
          </cell>
          <cell r="M307" t="str">
            <v>CO1.PCCNTR.6400847</v>
          </cell>
          <cell r="N307" t="str">
            <v>CPT-331-2024</v>
          </cell>
          <cell r="O307" t="str">
            <v>https://community.secop.gov.co/Public/Tendering/OpportunityDetail/Index?noticeUID=CO1.NTC.6221410&amp;isFromPublicArea=True&amp;isModal=False</v>
          </cell>
          <cell r="P307" t="str">
            <v>PROFESIONAL</v>
          </cell>
          <cell r="Q307" t="str">
            <v>UNIVERSITARIO</v>
          </cell>
          <cell r="R307" t="str">
            <v>FEMENINO</v>
          </cell>
          <cell r="S307" t="str">
            <v>NO</v>
          </cell>
          <cell r="T307" t="str">
            <v>CONTRATO DE PRESTACION DE SERVICIOS</v>
          </cell>
          <cell r="U307">
            <v>45447</v>
          </cell>
          <cell r="V307">
            <v>45448</v>
          </cell>
          <cell r="W307">
            <v>45539</v>
          </cell>
          <cell r="X307" t="str">
            <v>ANDREA PAOLA SANCHEZ GARCIA</v>
          </cell>
          <cell r="Y307" t="str">
            <v>SECRETARIA GENERAL</v>
          </cell>
          <cell r="Z307">
            <v>1082897124</v>
          </cell>
          <cell r="AA307">
            <v>3</v>
          </cell>
          <cell r="AB307">
            <v>8</v>
          </cell>
          <cell r="AC307" t="str">
            <v>SG-58 Proveer, de manera autónoma e independiente, los servicios profesionales requeridos para el apoyo en los procedimientos administrativos, contables y financieros de la Secretaría General de Canal Capital.</v>
          </cell>
          <cell r="AD307">
            <v>0</v>
          </cell>
          <cell r="AE307">
            <v>3</v>
          </cell>
          <cell r="AF307">
            <v>90</v>
          </cell>
          <cell r="AG307">
            <v>15000000</v>
          </cell>
          <cell r="AH307">
            <v>5000000</v>
          </cell>
          <cell r="AI307" t="str">
            <v>1. Apoyar a la Secretaría General en materia administrativa, contable y financiera, teniendo en cuenta la normatividad vigente. 2. Realizar el análisis de los procesos que requieren seguimiento, revisión administrativa, contable y financiera. 3. Aplicar los procedimientos necesarios a los procesos administrativos, contables y financieros de la Secretaría General. 4. realizar un análisis y depuración de los posibles casos que se encuentre para revisión en materia administrativa, contable y financiera. 5. Apoyar en la elaboración de documentos y/o formatos administrativos y/o contables que sean requeridos por la Secretaría General. 6. Emitir conceptos en materia contable y financiera. 7. Participar en las reuniones a las que sea citada, para tratar los temas relacionados con el objeto contractual. 8. Realizar planes de mejoramiento de las actividades que en materia administrativa, contable y financiera requiera la Secretaría General. 9. Realizar la estructuración financiera de los contratos y/o adiciones que requiera la Secretaría General y la radicación de los procesos contractuales de la Secretaría General en el software de la entidad, así como hacer el seguimiento de los mismos. 10. Realizar las demás actividades que resulten necesarias y esenciales para el cumplimiento del objeto contractual.</v>
          </cell>
          <cell r="AJ307" t="str">
            <v>DIRECTA</v>
          </cell>
          <cell r="AK307" t="str">
            <v xml:space="preserve">NO REQUIERE </v>
          </cell>
          <cell r="AL307" t="str">
            <v>NO</v>
          </cell>
          <cell r="AM307" t="str">
            <v>SECRETARIA GENERAL</v>
          </cell>
          <cell r="AN307" t="str">
            <v>JAVIER ROLANDO DELGADO FLORES</v>
          </cell>
          <cell r="AO307" t="str">
            <v xml:space="preserve">1095 / </v>
          </cell>
          <cell r="AP307" t="str">
            <v xml:space="preserve">42120202008 / </v>
          </cell>
          <cell r="AQ307" t="str">
            <v xml:space="preserve">Servicios prestados a las empresas y servicios de producción / </v>
          </cell>
          <cell r="AR307" t="str">
            <v xml:space="preserve">1053 / </v>
          </cell>
          <cell r="AS307">
            <v>1095</v>
          </cell>
          <cell r="AT307">
            <v>42120202008</v>
          </cell>
          <cell r="AU307" t="str">
            <v>Servicios prestados a las empresas y servicios de producción</v>
          </cell>
          <cell r="AV307" t="str">
            <v xml:space="preserve"> </v>
          </cell>
          <cell r="AW307">
            <v>1053</v>
          </cell>
          <cell r="AX307">
            <v>45448</v>
          </cell>
          <cell r="AY307">
            <v>15000000</v>
          </cell>
          <cell r="BC307" t="str">
            <v xml:space="preserve"> </v>
          </cell>
          <cell r="CX307">
            <v>45539</v>
          </cell>
          <cell r="CY307">
            <v>15000000</v>
          </cell>
        </row>
        <row r="308">
          <cell r="A308" t="str">
            <v>0306-2024</v>
          </cell>
          <cell r="B308" t="str">
            <v>17 17. Contrato de Prestación de Servicios</v>
          </cell>
          <cell r="C308" t="str">
            <v>CC</v>
          </cell>
          <cell r="D308">
            <v>1010192686</v>
          </cell>
          <cell r="F308">
            <v>2</v>
          </cell>
          <cell r="G308">
            <v>9</v>
          </cell>
          <cell r="H308" t="str">
            <v>LEIDY JULIETH CARRANZA SUÁREZ</v>
          </cell>
          <cell r="I308" t="str">
            <v>CARRERA 110 C BIS 73 23</v>
          </cell>
          <cell r="J308" t="str">
            <v>juliethk1018@gmail.com</v>
          </cell>
          <cell r="M308" t="str">
            <v>CO1.PCCNTR.6399525</v>
          </cell>
          <cell r="N308" t="str">
            <v>CPT-328-2024</v>
          </cell>
          <cell r="O308" t="str">
            <v>https://community.secop.gov.co/Public/Tendering/OpportunityDetail/Index?noticeUID=CO1.NTC.6219372&amp;isFromPublicArea=True&amp;isModal=False</v>
          </cell>
          <cell r="P308" t="str">
            <v>PROFESIONAL</v>
          </cell>
          <cell r="Q308" t="str">
            <v>ESPECIALIZADO</v>
          </cell>
          <cell r="R308" t="str">
            <v>FEMENINO</v>
          </cell>
          <cell r="S308" t="str">
            <v>SI</v>
          </cell>
          <cell r="T308" t="str">
            <v>CONTRATO DE PRESTACION DE SERVICIOS</v>
          </cell>
          <cell r="U308">
            <v>45447</v>
          </cell>
          <cell r="V308">
            <v>45448</v>
          </cell>
          <cell r="W308">
            <v>45539</v>
          </cell>
          <cell r="X308" t="str">
            <v>ANDREA PAOLA SANCHEZ GARCIA</v>
          </cell>
          <cell r="Y308" t="str">
            <v>SECRETARIA GENERAL</v>
          </cell>
          <cell r="Z308">
            <v>1082897124</v>
          </cell>
          <cell r="AA308">
            <v>3</v>
          </cell>
          <cell r="AB308">
            <v>8</v>
          </cell>
          <cell r="AC308" t="str">
            <v>SG-61 Proveer, de manera autónoma e independiente, los servicios jurídicos profesionales para apoyar en todo lo relacionado con la gestión contractual y demás asuntos legales de Canal Capital.</v>
          </cell>
          <cell r="AD308">
            <v>0</v>
          </cell>
          <cell r="AE308">
            <v>3</v>
          </cell>
          <cell r="AF308">
            <v>90</v>
          </cell>
          <cell r="AG308">
            <v>18150000</v>
          </cell>
          <cell r="AH308">
            <v>6050000</v>
          </cell>
          <cell r="AI308" t="str">
            <v>1. Realizar todas las actividades precontractuales, contractuales y poscontractuales que se requieran dentro de las modalidades de selección, y en general todas aquellas actuaciones jurídicas que se asignen para su asesoría, conocimiento y seguimiento. 2. Realizar la publicación de los procesos contractuales a su cargo en la plataforma SECOP II. 3. Revisar la documentación soporte para la estructuración de contratos con personas naturales y jurídicas guardando coherencia con lo dispuesto en el Manual de Contratación de la entidad. 4. Verificar que las garantías contractuales estén acordes a lo solicitado en los contratos proyectados. 5. Remitir las pólizas que amparan los contratos a su cargo, a la profesional especializada grado 2 área Jurídica, para aprobación en la plataforma de SECOP II. 6. Realizar las modificaciones contractuales y actas de liquidación que se requieran. 7. Realizar diariamente la actualización del software de gestión contractual dispuesto por el Canal. 8. Emitir los conceptos jurídicos que le sean solicitados dentro de los términos de Ley. 9. Proyectar los actos administrativos que le sean requeridos por el supervisor del contrato. 10. Realizar las demás actividades que resulten necesarias y esenciales para el cumplimiento del objeto contractual.</v>
          </cell>
          <cell r="AJ308" t="str">
            <v>DIRECTA</v>
          </cell>
          <cell r="AK308" t="str">
            <v xml:space="preserve">NO REQUIERE </v>
          </cell>
          <cell r="AL308" t="str">
            <v>NO</v>
          </cell>
          <cell r="AM308" t="str">
            <v>SECRETARIA GENERAL</v>
          </cell>
          <cell r="AN308" t="str">
            <v>JAVIER ROLANDO DELGADO FLORES</v>
          </cell>
          <cell r="AO308" t="str">
            <v xml:space="preserve">1098 / </v>
          </cell>
          <cell r="AP308" t="str">
            <v xml:space="preserve">42120202008 / </v>
          </cell>
          <cell r="AQ308" t="str">
            <v xml:space="preserve">Servicios prestados a las empresas y servicios de producción / </v>
          </cell>
          <cell r="AR308" t="str">
            <v xml:space="preserve">1056 / </v>
          </cell>
          <cell r="AS308">
            <v>1098</v>
          </cell>
          <cell r="AT308">
            <v>42120202008</v>
          </cell>
          <cell r="AU308" t="str">
            <v>Servicios prestados a las empresas y servicios de producción</v>
          </cell>
          <cell r="AV308" t="str">
            <v xml:space="preserve"> </v>
          </cell>
          <cell r="AW308">
            <v>1056</v>
          </cell>
          <cell r="AX308">
            <v>45448</v>
          </cell>
          <cell r="AY308">
            <v>18150000</v>
          </cell>
          <cell r="BC308" t="str">
            <v xml:space="preserve"> </v>
          </cell>
          <cell r="CX308">
            <v>45539</v>
          </cell>
          <cell r="CY308">
            <v>18150000</v>
          </cell>
        </row>
        <row r="309">
          <cell r="A309" t="str">
            <v>0307-2024</v>
          </cell>
          <cell r="B309" t="str">
            <v>17 17. Contrato de Prestación de Servicios</v>
          </cell>
          <cell r="C309" t="str">
            <v>CC</v>
          </cell>
          <cell r="D309">
            <v>1018467839</v>
          </cell>
          <cell r="F309">
            <v>3</v>
          </cell>
          <cell r="G309">
            <v>8</v>
          </cell>
          <cell r="H309" t="str">
            <v>EDWIN ROLANDO SÁNCHEZ PORRAS</v>
          </cell>
          <cell r="I309" t="str">
            <v>CARRERA 71D # 73A-48</v>
          </cell>
          <cell r="J309" t="str">
            <v xml:space="preserve">rolandosp94@gmail.com </v>
          </cell>
          <cell r="M309" t="str">
            <v>CO1.PCCNTR.6399625</v>
          </cell>
          <cell r="N309" t="str">
            <v>CPT-329-2024</v>
          </cell>
          <cell r="O309" t="str">
            <v>https://community.secop.gov.co/Public/Tendering/OpportunityDetail/Index?noticeUID=CO1.NTC.6219582&amp;isFromPublicArea=True&amp;isModal=False</v>
          </cell>
          <cell r="P309" t="str">
            <v>PROFESIONAL</v>
          </cell>
          <cell r="Q309" t="str">
            <v>UNIVERSITARIO</v>
          </cell>
          <cell r="R309" t="str">
            <v>MASCULINO</v>
          </cell>
          <cell r="S309" t="str">
            <v>SI</v>
          </cell>
          <cell r="T309" t="str">
            <v>CONTRATO DE PRESTACION DE SERVICIOS</v>
          </cell>
          <cell r="U309">
            <v>45447</v>
          </cell>
          <cell r="V309">
            <v>45448</v>
          </cell>
          <cell r="W309">
            <v>45539</v>
          </cell>
          <cell r="X309" t="str">
            <v>ANDREA PAOLA SANCHEZ GARCIA</v>
          </cell>
          <cell r="Y309" t="str">
            <v>SECRETARIA GENERAL</v>
          </cell>
          <cell r="Z309">
            <v>1082897124</v>
          </cell>
          <cell r="AA309">
            <v>3</v>
          </cell>
          <cell r="AB309">
            <v>8</v>
          </cell>
          <cell r="AC309" t="str">
            <v>SG-57 Proveer, de manera autónoma e independiente, los servicios jurídicos profesionales para apoyar en todo lo relacionado con la gestión contractual y demás asuntos legales de Canal Capital.</v>
          </cell>
          <cell r="AD309">
            <v>0</v>
          </cell>
          <cell r="AE309">
            <v>3</v>
          </cell>
          <cell r="AF309">
            <v>90</v>
          </cell>
          <cell r="AG309">
            <v>17416974</v>
          </cell>
          <cell r="AH309">
            <v>5805658</v>
          </cell>
          <cell r="AI309" t="str">
            <v>1. Realizar todas las actividades precontractuales, contractuales y postcontractuales que se requieran dentro de las modalidades de selección, y en general todas aquellas actuaciones jurídicas que se asignen para su asesoría, conocimiento y seguimiento. 2. Realizar la publicación de los procesos contractuales a su cargo en la plataforma SECOP II. 3. Revisar la documentación soporte para la estructuración de contratos con personas naturales y jurídicas guardando coherencia con lo dispuesto en el Manual de Contratación de la entidad. 4. Verificar que las garantías contractuales estén acordes a lo solicitado en los contratos proyectados. 5. Remitir las pólizas que amparan los contratos a su cargo, a la profesional especializada grado 2 área Jurídica, para aprobación en la plataforma de SECOP II. 6. Realizar las modificaciones contractuales y actas de liquidación que se requieran. 7. Realizar diariamente la actualización del software de gestión contractual dispuesto por el Canal. 8. Emitir los conceptos jurídicos que le sean solicitados dentro de los términos de Ley. 9. Proyectar los actos administrativos que le sean requeridos por el supervisor del contrato. 10. Realizar las demás actividades que resulten necesarias y esenciales para el cumplimiento del objeto contractual.</v>
          </cell>
          <cell r="AJ309" t="str">
            <v>DIRECTA</v>
          </cell>
          <cell r="AK309" t="str">
            <v xml:space="preserve">NO REQUIERE </v>
          </cell>
          <cell r="AL309" t="str">
            <v>NO</v>
          </cell>
          <cell r="AM309" t="str">
            <v>SECRETARIA GENERAL</v>
          </cell>
          <cell r="AN309" t="str">
            <v>LEIDY JULIETH CARRANZA SUAREZ</v>
          </cell>
          <cell r="AO309" t="str">
            <v xml:space="preserve">1094 / </v>
          </cell>
          <cell r="AP309" t="str">
            <v xml:space="preserve">42120202008 / </v>
          </cell>
          <cell r="AQ309" t="str">
            <v xml:space="preserve">Servicios prestados a las empresas y servicios de producción / </v>
          </cell>
          <cell r="AR309" t="str">
            <v xml:space="preserve">1057 / </v>
          </cell>
          <cell r="AS309">
            <v>1094</v>
          </cell>
          <cell r="AT309">
            <v>42120202008</v>
          </cell>
          <cell r="AU309" t="str">
            <v>Servicios prestados a las empresas y servicios de producción</v>
          </cell>
          <cell r="AV309" t="str">
            <v xml:space="preserve"> </v>
          </cell>
          <cell r="AW309">
            <v>1057</v>
          </cell>
          <cell r="AX309">
            <v>45448</v>
          </cell>
          <cell r="AY309">
            <v>17416974</v>
          </cell>
          <cell r="BC309" t="str">
            <v xml:space="preserve"> </v>
          </cell>
          <cell r="CX309">
            <v>45539</v>
          </cell>
          <cell r="CY309">
            <v>17416974</v>
          </cell>
        </row>
        <row r="310">
          <cell r="A310" t="str">
            <v>0308-2024</v>
          </cell>
          <cell r="B310" t="str">
            <v>17 17. Contrato de Prestación de Servicios</v>
          </cell>
          <cell r="C310" t="str">
            <v>CC</v>
          </cell>
          <cell r="D310">
            <v>80099682</v>
          </cell>
          <cell r="F310">
            <v>1</v>
          </cell>
          <cell r="G310">
            <v>1</v>
          </cell>
          <cell r="H310" t="str">
            <v>CARLOS ALBERTO ORTÍZ LÓPEZ</v>
          </cell>
          <cell r="I310" t="str">
            <v>CALLE 155 NO. 14-80 INT. 3 APTO 101</v>
          </cell>
          <cell r="J310" t="str">
            <v>carlosortiz476@gmail.com</v>
          </cell>
          <cell r="M310" t="str">
            <v>CO1.PCCNTR.6401050</v>
          </cell>
          <cell r="N310" t="str">
            <v>CPT-330-2024</v>
          </cell>
          <cell r="O310" t="str">
            <v>https://community.secop.gov.co/Public/Tendering/OpportunityDetail/Index?noticeUID=CO1.NTC.6221374&amp;isFromPublicArea=True&amp;isModal=False</v>
          </cell>
          <cell r="P310" t="str">
            <v>PROFESIONAL</v>
          </cell>
          <cell r="Q310" t="str">
            <v>UNIVERSITARIO</v>
          </cell>
          <cell r="R310" t="str">
            <v>MASCULINO</v>
          </cell>
          <cell r="S310" t="str">
            <v>SI</v>
          </cell>
          <cell r="T310" t="str">
            <v>CONTRATO DE PRESTACION DE SERVICIOS</v>
          </cell>
          <cell r="U310">
            <v>45447</v>
          </cell>
          <cell r="V310">
            <v>45448</v>
          </cell>
          <cell r="W310">
            <v>45630</v>
          </cell>
          <cell r="X310" t="str">
            <v>ANDREA PAOLA SANCHEZ GARCIA</v>
          </cell>
          <cell r="Y310" t="str">
            <v>SECRETARIA GENERAL</v>
          </cell>
          <cell r="Z310">
            <v>1082897124</v>
          </cell>
          <cell r="AA310">
            <v>3</v>
          </cell>
          <cell r="AB310">
            <v>8</v>
          </cell>
          <cell r="AC310" t="str">
            <v>SG-62 Proveer, de manera autónoma e independiente, los servicios jurídicos profesionales en materia de propiedad intelectual y especialmente en derechos de autor, licenciamiento, derechos conexos y propiedad industrial, requeridos para el aseguramiento de los procesos y actividades misionales del Canal.</v>
          </cell>
          <cell r="AD310">
            <v>0</v>
          </cell>
          <cell r="AE310">
            <v>6</v>
          </cell>
          <cell r="AF310">
            <v>180</v>
          </cell>
          <cell r="AG310">
            <v>46200000</v>
          </cell>
          <cell r="AH310">
            <v>7700000</v>
          </cell>
          <cell r="AI310" t="str">
            <v>1. Prestar los servicios de asesoría y realizar las recomendaciones pertinentes a la Secretaria General, la Dirección Operativa y las diferentes áreas del canal en los temas relacionados con propiedad intelectual, derechos de autor, derechos conexos y propiedad industrial. 2. Prestar los servicios de asesoría en la elaboración de licencias de uso, cesiones de derechos de autor y conexos y administración de derechos de autor y conexos derivados de la explotación de las obras y contenidos propiedad del canal. 3. Prestar los servicios de asesoría en derecho de autor y conexos, así como en la elaboración y revisión de licencias de uso de contenido a la Coordinación de Programación del Canal. 4. Prestar los servicios de asesoría en derecho de autor y propiedad industrial en lo relacionado a la segunda señal del Canal. 5. Elaborar los conceptos que le sean solicitados por la Secretaría General sobre temas relacionados con propiedad intelectual, derechos de autor, derechos conexos y propiedad industrial. 6. Prestar los servicios de acompañamiento en reuniones internas y externas para tratar asuntos relacionados con propiedad intelectual, derechos de autor, derechos conexos y propiedad industrial, así como de acompañar los Comités citados por la Secretaría General. 7. Apoyar al canal en la obtención de licencias y en las negociaciones con sociedades de gestión colectiva e individual de derechos de autor y derechos conexos. 8. Apoyar la elaboración de respuestas a los derechos de petición, reclamaciones, efectuadas al Canal en lo referente a derechos de autor, derechos conexos y propiedad industrial. 9. Realizar las capacitaciones necesarias a las diferentes áreas del canal respecto de la protección y cumplimiento de la normatividad legal sobre propiedad intelectual, derechos de autor, derechos conexos y propiedad industrial. 10. Prestar los servicios de asesoría y apoyo en los procesos conciliatorios ante las autoridades correspondientes. 11. Adelantar las acciones pertinentes para la búsqueda de antecedentes marcarios, el trámite y registro de las diferentes marcas del Canal ante la Superintendencia de Industria y Comercio y asesorar al Canal en la presentación y contestación de oposiciones a los registros de marca. 12. Reportar las actuaciones realizadas en el software de gestión contractual y mantenerlo actualizado. 13. Realizar las demás actividades que resulten necesarias y esenciales para el cumplimiento del objeto contractual.</v>
          </cell>
          <cell r="AJ310" t="str">
            <v>DIRECTA</v>
          </cell>
          <cell r="AK310" t="str">
            <v xml:space="preserve">NO REQUIERE </v>
          </cell>
          <cell r="AL310" t="str">
            <v>SI</v>
          </cell>
          <cell r="AM310" t="str">
            <v>SECRETARIA GENERAL</v>
          </cell>
          <cell r="AN310" t="str">
            <v>LEIDY JULIETH CARRANZA SUAREZ</v>
          </cell>
          <cell r="AO310" t="str">
            <v xml:space="preserve">1099 / </v>
          </cell>
          <cell r="AP310" t="str">
            <v xml:space="preserve">42120202008 / </v>
          </cell>
          <cell r="AQ310" t="str">
            <v xml:space="preserve">Servicios prestados a las empresas y servicios de producción / </v>
          </cell>
          <cell r="AR310" t="str">
            <v xml:space="preserve">1058 / </v>
          </cell>
          <cell r="AS310">
            <v>1099</v>
          </cell>
          <cell r="AT310">
            <v>42120202008</v>
          </cell>
          <cell r="AU310" t="str">
            <v>Servicios prestados a las empresas y servicios de producción</v>
          </cell>
          <cell r="AV310" t="str">
            <v xml:space="preserve"> </v>
          </cell>
          <cell r="AW310">
            <v>1058</v>
          </cell>
          <cell r="AX310">
            <v>45448</v>
          </cell>
          <cell r="AY310">
            <v>46200000</v>
          </cell>
          <cell r="BC310" t="str">
            <v xml:space="preserve"> </v>
          </cell>
          <cell r="CX310">
            <v>45630</v>
          </cell>
          <cell r="CY310">
            <v>46200000</v>
          </cell>
        </row>
        <row r="311">
          <cell r="A311" t="str">
            <v>0309-2024</v>
          </cell>
          <cell r="B311" t="str">
            <v>17 17. Contrato de Prestación de Servicios</v>
          </cell>
          <cell r="C311" t="str">
            <v>CC</v>
          </cell>
          <cell r="D311">
            <v>1018459024</v>
          </cell>
          <cell r="F311">
            <v>4</v>
          </cell>
          <cell r="G311">
            <v>7</v>
          </cell>
          <cell r="H311" t="str">
            <v>CAMILO ANDRES PORRAS GALINDO</v>
          </cell>
          <cell r="I311" t="str">
            <v>CALLE 74 # 71-40</v>
          </cell>
          <cell r="J311" t="str">
            <v xml:space="preserve">camilojumper@hotmail.com </v>
          </cell>
          <cell r="M311" t="str">
            <v>CO1.PCCNTR.6401426</v>
          </cell>
          <cell r="N311" t="str">
            <v>CPT-333-2024</v>
          </cell>
          <cell r="O311" t="str">
            <v>https://community.secop.gov.co/Public/Tendering/OpportunityDetail/Index?noticeUID=CO1.NTC.6221961&amp;isFromPublicArea=True&amp;isModal=False</v>
          </cell>
          <cell r="P311" t="str">
            <v>PROFESIONAL</v>
          </cell>
          <cell r="Q311" t="str">
            <v>UNIVERSITARIO</v>
          </cell>
          <cell r="R311" t="str">
            <v>MASCULINO</v>
          </cell>
          <cell r="S311" t="str">
            <v>SI</v>
          </cell>
          <cell r="T311" t="str">
            <v>CONTRATO DE PRESTACION DE SERVICIOS</v>
          </cell>
          <cell r="U311">
            <v>45447</v>
          </cell>
          <cell r="V311">
            <v>45448</v>
          </cell>
          <cell r="W311">
            <v>45477</v>
          </cell>
          <cell r="X311" t="str">
            <v>ANDREA PAOLA SANCHEZ GARCIA</v>
          </cell>
          <cell r="Y311" t="str">
            <v>SECRETARIA GENERAL</v>
          </cell>
          <cell r="Z311">
            <v>1082897124</v>
          </cell>
          <cell r="AA311">
            <v>3</v>
          </cell>
          <cell r="AB311">
            <v>8</v>
          </cell>
          <cell r="AC311" t="str">
            <v>SG-63 Proveer, de manera autónoma e independiente, los servicios jurídicos profesionales para apoyar en todo lo relacionado con la gestión contractual y demás asuntos legales de Canal Capital.</v>
          </cell>
          <cell r="AD311">
            <v>0</v>
          </cell>
          <cell r="AE311">
            <v>1</v>
          </cell>
          <cell r="AF311">
            <v>30</v>
          </cell>
          <cell r="AG311">
            <v>4400000</v>
          </cell>
          <cell r="AH311">
            <v>4400000</v>
          </cell>
          <cell r="AI311" t="str">
            <v>1. Realizar las actividades precontractuales, contractuales y postcontractuales asignadas, así como realizar la publicación de procesos contractuales mediante la plataforma SECOP II. 2. Revisar la documentación soporte para la estructuración de procesos contractuales con personas naturales y jurídicas. 3. Verificar la concordancia entre las garantías aportadas en los procesos contractuales y los términos de la contratación. 4. Remitir para aprobación, las pólizas que amparen los contratos de Canal Capital, previamente verificadas. 5. Revisar y proyectar las prórrogas, modificaciones y actas de liquidación remitidas para su asesoría, conocimiento y seguimiento. 6. Emitir los conceptos jurídicos que le sean solicitados dentro de los términos de Ley. 7. Proyectar los actos administrativos que le sean requeridos. 8. Actualizar el software de gestión contractual de Canal Capital. 9. Elaborar las actas, soportes, reportes y demás documentos que sean requeridos. 10. Realizar las demás actividades que resulten necesarias y esenciales para el cumplimiento del objeto contractual.</v>
          </cell>
          <cell r="AJ311" t="str">
            <v>DIRECTA</v>
          </cell>
          <cell r="AK311" t="str">
            <v xml:space="preserve">NO REQUIERE </v>
          </cell>
          <cell r="AL311" t="str">
            <v>NO</v>
          </cell>
          <cell r="AM311" t="str">
            <v>SECRETARIA GENERAL</v>
          </cell>
          <cell r="AN311" t="str">
            <v>EDWIN ROLANDO SANCHEZ PORRAS</v>
          </cell>
          <cell r="AO311" t="str">
            <v xml:space="preserve">1117 / </v>
          </cell>
          <cell r="AP311" t="str">
            <v xml:space="preserve">42120202008 / </v>
          </cell>
          <cell r="AQ311" t="str">
            <v xml:space="preserve">Servicios prestados a las empresas y servicios de producción / </v>
          </cell>
          <cell r="AR311" t="str">
            <v xml:space="preserve">1059 / </v>
          </cell>
          <cell r="AS311">
            <v>1117</v>
          </cell>
          <cell r="AT311">
            <v>42120202008</v>
          </cell>
          <cell r="AU311" t="str">
            <v>Servicios prestados a las empresas y servicios de producción</v>
          </cell>
          <cell r="AV311" t="str">
            <v xml:space="preserve"> </v>
          </cell>
          <cell r="AW311">
            <v>1059</v>
          </cell>
          <cell r="AX311">
            <v>45448</v>
          </cell>
          <cell r="AY311">
            <v>4400000</v>
          </cell>
          <cell r="BC311" t="str">
            <v xml:space="preserve"> </v>
          </cell>
          <cell r="CX311">
            <v>45477</v>
          </cell>
          <cell r="CY311">
            <v>4400000</v>
          </cell>
        </row>
        <row r="312">
          <cell r="A312" t="str">
            <v>0310-2024</v>
          </cell>
          <cell r="B312" t="str">
            <v>17 17. Contrato de Prestación de Servicios</v>
          </cell>
          <cell r="C312" t="str">
            <v>CC</v>
          </cell>
          <cell r="D312">
            <v>53136212</v>
          </cell>
          <cell r="F312">
            <v>2</v>
          </cell>
          <cell r="G312">
            <v>9</v>
          </cell>
          <cell r="H312" t="str">
            <v>NELLY MARIA GUZMAN NEUTA</v>
          </cell>
          <cell r="I312" t="str">
            <v>CRA 89A BIS 8A 65</v>
          </cell>
          <cell r="J312" t="str">
            <v>nellymagu@hotmail.com</v>
          </cell>
          <cell r="M312" t="str">
            <v>CO1.PCCNTR.6401890</v>
          </cell>
          <cell r="N312" t="str">
            <v>CPT-332-2024</v>
          </cell>
          <cell r="O312" t="str">
            <v>https://community.secop.gov.co/Public/Tendering/OpportunityDetail/Index?noticeUID=CO1.NTC.6223079&amp;isFromPublicArea=True&amp;isModal=False</v>
          </cell>
          <cell r="P312" t="str">
            <v>APOYO A LA GESTIÓN PROFESIONAL</v>
          </cell>
          <cell r="Q312" t="str">
            <v>UNIVERSITARIO</v>
          </cell>
          <cell r="R312" t="str">
            <v>FEMENINO</v>
          </cell>
          <cell r="S312" t="str">
            <v>NO</v>
          </cell>
          <cell r="T312" t="str">
            <v>CONTRATO DE PRESTACION DE SERVICIOS</v>
          </cell>
          <cell r="U312">
            <v>45448</v>
          </cell>
          <cell r="V312">
            <v>45448</v>
          </cell>
          <cell r="W312">
            <v>45687</v>
          </cell>
          <cell r="X312" t="str">
            <v>JORGE ENRIQUE ANGARITA LOPEZ</v>
          </cell>
          <cell r="Y312" t="str">
            <v>SUBDIRECTOR FINANCIERO</v>
          </cell>
          <cell r="Z312">
            <v>80093324</v>
          </cell>
          <cell r="AA312">
            <v>0</v>
          </cell>
          <cell r="AB312">
            <v>0</v>
          </cell>
          <cell r="AC312" t="str">
            <v>SF-28 Proveer, de manera autónoma e independiente los servicios requeridos para el apoyo profesional al área de presupuesto de la Subdirección Financiera de Canal Capital.</v>
          </cell>
          <cell r="AD312">
            <v>26</v>
          </cell>
          <cell r="AE312">
            <v>7</v>
          </cell>
          <cell r="AF312">
            <v>236</v>
          </cell>
          <cell r="AG312">
            <v>53016346</v>
          </cell>
          <cell r="AH312">
            <v>6739368</v>
          </cell>
          <cell r="AI312" t="str">
            <v>1. Apoyar al Subdirector financiero en los temas administrativos y financieros requeridos por éste. 2. Apoyar en la preparación de informes del área financiera para los diferentes entes de control. 3. Realizar mensualmente las conciliaciones de la Subdirección Financiera y en especial las del área de presupuesto. 4. Apoyar la gestión documental de la Subdirección Financiera. 5. Apoyar la revisión y actualización de los procedimientos a cargo de la Subdirección Financiera en especial los relacionados con el área de presupuesto. 6. Realizar seguimiento al plan de acción del área y demás informes que requiera el sistema integrado de gestión. 7. Apoyar las actividades del área de presupuesto cuando el supervisor del contrato lo requiera. 8. Elaborar los certificados de disponibilidad presupuestal (CDP) en el sistema BogDATA. 9. Elaborar los certificados de registros presupuestales (CRP) en el sistema BogDATA 10. Elaborar los movimientos presupuestales solicitados por las diferentes áreas de la entidad 11. Realizar el descargue de las órdenes de pago (planillas) en el sistema presupuestal. 12. Apoyar en los trámites administrativos necesarios correspondientes a los pagos de los contratistas cuya supervisión está a cargo de la Subdirección Financiera. 13. Realizar el seguimiento financiero a los contratos que se encuentren a cargo de la Subdirección Financiera, con el fin de realizar, si hay lugar a ello, el reporte de novedades al Supervisor de los mismos 14. Realizar el seguimiento y verificar el cumplimiento de las acciones planteadas en los Planes de Mejoramiento de las actividades a desarrollar por el área de presupuesto y actividades solicitadas por las diferentes áreas del Canal como son acuerdos de gestión, plan anticorrupción, plan de fortalecimiento, plan estratégico Institucional entre otros. 15. Realizar las demás actividades que resulten necesarias y esenciales para el cumplimiento del objeto contractual.</v>
          </cell>
          <cell r="AJ312" t="str">
            <v>DIRECTA</v>
          </cell>
          <cell r="AK312" t="str">
            <v xml:space="preserve">NO REQUIERE </v>
          </cell>
          <cell r="AL312" t="str">
            <v>SI</v>
          </cell>
          <cell r="AM312" t="str">
            <v>SECRETARIA GENERAL</v>
          </cell>
          <cell r="AN312" t="str">
            <v>EDWIN ROLANDO SANCHEZ PORRAS</v>
          </cell>
          <cell r="AO312" t="str">
            <v xml:space="preserve">1089 / </v>
          </cell>
          <cell r="AP312" t="str">
            <v xml:space="preserve">42120202008 / </v>
          </cell>
          <cell r="AQ312" t="str">
            <v xml:space="preserve">Servicios prestados a las empresas y servicios de producción / </v>
          </cell>
          <cell r="AR312" t="str">
            <v xml:space="preserve">1063 / </v>
          </cell>
          <cell r="AS312">
            <v>1089</v>
          </cell>
          <cell r="AT312">
            <v>42120202008</v>
          </cell>
          <cell r="AU312" t="str">
            <v>Servicios prestados a las empresas y servicios de producción</v>
          </cell>
          <cell r="AV312" t="str">
            <v xml:space="preserve"> </v>
          </cell>
          <cell r="AW312">
            <v>1063</v>
          </cell>
          <cell r="AX312">
            <v>45448</v>
          </cell>
          <cell r="AY312">
            <v>53016346</v>
          </cell>
          <cell r="BC312" t="str">
            <v xml:space="preserve"> </v>
          </cell>
          <cell r="CX312">
            <v>45687</v>
          </cell>
          <cell r="CY312">
            <v>53016346</v>
          </cell>
        </row>
        <row r="313">
          <cell r="A313" t="str">
            <v>0311-2024</v>
          </cell>
          <cell r="B313" t="str">
            <v>17 17. Contrato de Prestación de Servicios</v>
          </cell>
          <cell r="C313" t="str">
            <v>NIT</v>
          </cell>
          <cell r="D313">
            <v>891700037</v>
          </cell>
          <cell r="F313">
            <v>9</v>
          </cell>
          <cell r="G313">
            <v>2</v>
          </cell>
          <cell r="H313" t="str">
            <v>MAPFRE SEGUROS GENERALES COLOMBIA SA</v>
          </cell>
          <cell r="I313" t="str">
            <v>CRA 14 # 96-34</v>
          </cell>
          <cell r="J313" t="str">
            <v>sprussi@mapfre.com.co</v>
          </cell>
          <cell r="M313" t="str">
            <v>CO1.PCCNTR.6376606</v>
          </cell>
          <cell r="N313" t="str">
            <v>CP-02-2024</v>
          </cell>
          <cell r="O313" t="str">
            <v>https://community.secop.gov.co/Public/Tendering/OpportunityDetail/Index?noticeUID=CO1.NTC.6035247&amp;isFromPublicArea=True&amp;isModal=False</v>
          </cell>
          <cell r="P313" t="str">
            <v>N/A</v>
          </cell>
          <cell r="Q313" t="str">
            <v>N/A</v>
          </cell>
          <cell r="R313" t="str">
            <v>PERSONA JURIDICA</v>
          </cell>
          <cell r="S313" t="str">
            <v>N/A</v>
          </cell>
          <cell r="T313" t="str">
            <v>CONTRATO DE PRESTACION DE SERVICIOS</v>
          </cell>
          <cell r="U313">
            <v>45448</v>
          </cell>
          <cell r="V313">
            <v>45449</v>
          </cell>
          <cell r="W313">
            <v>45782</v>
          </cell>
          <cell r="X313" t="str">
            <v>JAVIER AUGUSTO MEDINA PARRA</v>
          </cell>
          <cell r="Y313" t="str">
            <v>SUBDIRECTOR ADMINISTRATIVO</v>
          </cell>
          <cell r="Z313">
            <v>79568473</v>
          </cell>
          <cell r="AA313">
            <v>6</v>
          </cell>
          <cell r="AB313">
            <v>5</v>
          </cell>
          <cell r="AC313" t="str">
            <v>SA-83 SA-168 Proveer el plan de seguros para Canal Capital, para lo cual deberá expedir las pólizas que amparen los bienes muebles o inmuebles e intereses patrimoniales asegurables de propiedad de la entidad y de aquellos que sea o llegue a ser legalmente responsable, ubicados a nivel nacional y en el exterior.</v>
          </cell>
          <cell r="AD313">
            <v>334</v>
          </cell>
          <cell r="AE313">
            <v>0</v>
          </cell>
          <cell r="AF313">
            <v>334</v>
          </cell>
          <cell r="AG313">
            <v>709814217</v>
          </cell>
          <cell r="AH313" t="str">
            <v>N/A</v>
          </cell>
          <cell r="AI313" t="str">
            <v>1. Cumplir con todas las obligaciones establecidas en el plan de seguros, para lo cual deberá expedir las pólizas que amparen los bienes muebles, inmuebles e intereses. 2. Cumplir con el objeto contractual dentro de las especificaciones técnicas y condiciones contractuales requeridas. 3. Obrar con lealtad y buena fe en las distintas etapas contractuales, evitando dilaciones y Trabas. 4. No acceder a peticiones o amenazas de quienes actúen por fuera de la Ley con el fin de hacer u omitir algún hecho. 5. El contratista será responsable ante las autoridades de los actos u omisiones en el ejercicio de las actividades que desarrolle en virtud de la contratación, cuando con ellos cause perjuicio a Capital o a terceros. 6. Expedir las pólizas objeto del contrato y demás documentos a que esté obligada de manera pronta y oportuna, cumpliendo con las condiciones técnicas, jurídicas, económicas, financieras y comerciales presentadas en a propuesta. 7. Pagar el valor de las indemnizaciones dentro del plazo legal o el convenido contractualmente. 8. Dar respuesta a las inquietudes que se presenten, ya sea de manera directa o a través del intermediario, en un plazo no mayor a cinco (5) días hábiles. 9. Cumplir con los requerimientos contenidos en el Anexo de condiciones Técnicas básicas obligatorias de la CP-02-2024, las cuales hacen parte integral del presente contrato. 10. Informar inmediatamente a Canal Capital y demás autoridades competentes cuando se presenten peticiones o amenazas de quienes actúan por fuera de la ley con el fin de obligar al ASEGURADOR a omitir algún acto o hecho que le competa o que resulte determinante para el adecuado cumplimiento del presente contrato. Mantener la reserva profesional sobre la información que le sea suministrada o a la que tenga acceso para el desarrollo del objeto del contrato. 11. Realizar comités técnicos y de siniestros en conjunto con el intermediario de seguros cuando lo requiera Canal Capital. 12. Las demás que se le asignen, relacionadas con el cumplimiento de las obligaciones derivadas del contrato de seguro y con la póliza que lo instrumenta.</v>
          </cell>
          <cell r="AJ313" t="str">
            <v>PROCESO PUBLICO</v>
          </cell>
          <cell r="AK313" t="str">
            <v>REQUIERE LIQUIDACION</v>
          </cell>
          <cell r="AL313" t="str">
            <v>SI</v>
          </cell>
          <cell r="AM313" t="str">
            <v>SECRETARIA GENERAL</v>
          </cell>
          <cell r="AN313" t="str">
            <v>NATHALY ACOSTA DIAZ</v>
          </cell>
          <cell r="AO313" t="str">
            <v>743 / 930</v>
          </cell>
          <cell r="AP313" t="str">
            <v>42450207 / 42450207</v>
          </cell>
          <cell r="AQ313" t="str">
            <v>Servicios financieros y servicios conexos, servicios inmobiliarios y servicios de leasing / Servicios financieros y servicios conexos, servicios inmobiliarios y servicios de leasing</v>
          </cell>
          <cell r="AR313" t="str">
            <v>1064 / 1065</v>
          </cell>
          <cell r="AS313">
            <v>743</v>
          </cell>
          <cell r="AT313">
            <v>42450207</v>
          </cell>
          <cell r="AU313" t="str">
            <v>Servicios financieros y servicios conexos, servicios inmobiliarios y servicios de leasing</v>
          </cell>
          <cell r="AV313" t="str">
            <v xml:space="preserve"> </v>
          </cell>
          <cell r="AW313">
            <v>1064</v>
          </cell>
          <cell r="AX313">
            <v>45448</v>
          </cell>
          <cell r="AY313">
            <v>673662171</v>
          </cell>
          <cell r="AZ313">
            <v>930</v>
          </cell>
          <cell r="BA313">
            <v>42450207</v>
          </cell>
          <cell r="BB313" t="str">
            <v>Servicios financieros y servicios conexos, servicios inmobiliarios y servicios de leasing</v>
          </cell>
          <cell r="BC313" t="str">
            <v xml:space="preserve"> </v>
          </cell>
          <cell r="BD313">
            <v>1065</v>
          </cell>
          <cell r="BE313">
            <v>45448</v>
          </cell>
          <cell r="BF313">
            <v>38703109</v>
          </cell>
          <cell r="CX313">
            <v>45782</v>
          </cell>
          <cell r="CY313">
            <v>709814217</v>
          </cell>
        </row>
        <row r="314">
          <cell r="A314" t="str">
            <v>0312-2024</v>
          </cell>
          <cell r="B314" t="str">
            <v>17 17. Contrato de Prestación de Servicios</v>
          </cell>
          <cell r="C314" t="str">
            <v>CC</v>
          </cell>
          <cell r="D314">
            <v>1018514285</v>
          </cell>
          <cell r="F314">
            <v>5</v>
          </cell>
          <cell r="G314">
            <v>6</v>
          </cell>
          <cell r="H314" t="str">
            <v>JUAN SEBASTIÁN URQUIJO ESPINOSA</v>
          </cell>
          <cell r="I314" t="str">
            <v>CALLE 111 # 13-08 TORRE 4 APTO. 502</v>
          </cell>
          <cell r="J314" t="str">
            <v>jurquijoespinosa@gmail.com</v>
          </cell>
          <cell r="M314" t="str">
            <v>CO1.PCCNTR.6403815</v>
          </cell>
          <cell r="N314" t="str">
            <v>CPT-334-2024</v>
          </cell>
          <cell r="O314" t="str">
            <v>https://community.secop.gov.co/Public/Tendering/OpportunityDetail/Index?noticeUID=CO1.NTC.6225656&amp;isFromPublicArea=True&amp;isModal=False</v>
          </cell>
          <cell r="P314" t="str">
            <v>APOYO A LA GESTIÓN PROFESIONAL</v>
          </cell>
          <cell r="Q314" t="str">
            <v>N/A</v>
          </cell>
          <cell r="R314" t="str">
            <v>MASCULINO</v>
          </cell>
          <cell r="S314" t="str">
            <v>NO</v>
          </cell>
          <cell r="T314" t="str">
            <v>CONTRATO DE PRESTACION DE SERVICIOS</v>
          </cell>
          <cell r="U314">
            <v>45448</v>
          </cell>
          <cell r="V314">
            <v>45449</v>
          </cell>
          <cell r="W314">
            <v>45509</v>
          </cell>
          <cell r="X314" t="str">
            <v>JAVIER AUGUSTO MEDINA PARRA</v>
          </cell>
          <cell r="Y314" t="str">
            <v>SUBDIRECTOR ADMINISTRATIVO</v>
          </cell>
          <cell r="Z314">
            <v>79568473</v>
          </cell>
          <cell r="AA314">
            <v>6</v>
          </cell>
          <cell r="AB314">
            <v>5</v>
          </cell>
          <cell r="AC314" t="str">
            <v>SA-265 Proveer sus servicios de manera autónoma e independiente para realizar apoyo en las actividades técnico archivísticas para el proceso de gestión documental y el sistema Interno de Gestión Documental y Archivo -SIGA.</v>
          </cell>
          <cell r="AD314">
            <v>0</v>
          </cell>
          <cell r="AE314">
            <v>2</v>
          </cell>
          <cell r="AF314">
            <v>60</v>
          </cell>
          <cell r="AG314">
            <v>4600000</v>
          </cell>
          <cell r="AH314">
            <v>2300000</v>
          </cell>
          <cell r="AI314" t="str">
            <v>1. Realizar el proceso de organización de archivos que implica la clasificación, ordenación y descripción documental y digitación en base de datos. 2. Realizar la recepción, envíos de cajas, expedientes y en general de toda la documentación del Archivo Central. 3. Realizar las solicitudes de préstamo y recolección a la empresa custodio de la información de los expedientes una vez sean devueltos al Archivo Central. 4. Apoyar el registro, respuesta, control y seguimiento de las solicitudes de consulta y préstamos de documentos. 5. Realizar el proceso de organización, clasificación, descripción, foliación y alistamiento documental. 6. Realizar el levantamiento de inventarios, rotulación y/o verificación de cajas o carpetas del Archivo. 7. Apoyar las actividades asignadas con relación a procesos con el Archivo Distrital. 8. Realizar el proceso de escaneo y digitalización de los expedientes que se custodian en el Archivo Central. 9. Apoyar en las actividades que se desarrollen en el Archivo Central, de conformidad con las indicaciones del supervisor del contrato. 10. Apoyar la verificación y recepción de las transferencias del canal. 11. Realizar la entrega de los archivos o documentos generados en razón al desarrollo del contrato al momento de la culminación de este. 12. Realizar actividades de socialización de la gestión documental. 13. Apoyar con la recopilación de evidencias, soportes y documentos para los reportes de los planes, programas, auditorías y demás que se requieran durante la ejecución del contrato. 14. Las demás que, por la naturaleza y esencia del contrato, sean necesarias para su buen desarrollo.</v>
          </cell>
          <cell r="AJ314" t="str">
            <v>DIRECTA</v>
          </cell>
          <cell r="AK314" t="str">
            <v xml:space="preserve">NO REQUIERE </v>
          </cell>
          <cell r="AL314" t="str">
            <v>NO</v>
          </cell>
          <cell r="AM314" t="str">
            <v>SECRETARIA GENERAL</v>
          </cell>
          <cell r="AN314" t="str">
            <v>NATHALY ACOSTA DIAZ</v>
          </cell>
          <cell r="AO314" t="str">
            <v xml:space="preserve">1100 / </v>
          </cell>
          <cell r="AP314" t="str">
            <v xml:space="preserve">42120202008 / </v>
          </cell>
          <cell r="AQ314" t="str">
            <v xml:space="preserve">Servicios prestados a las empresas y servicios de producción / </v>
          </cell>
          <cell r="AR314" t="str">
            <v xml:space="preserve">1066 / </v>
          </cell>
          <cell r="AS314">
            <v>1100</v>
          </cell>
          <cell r="AT314">
            <v>42120202008</v>
          </cell>
          <cell r="AU314" t="str">
            <v>Servicios prestados a las empresas y servicios de producción</v>
          </cell>
          <cell r="AV314" t="str">
            <v xml:space="preserve"> </v>
          </cell>
          <cell r="AW314">
            <v>1066</v>
          </cell>
          <cell r="AX314">
            <v>45448</v>
          </cell>
          <cell r="AY314">
            <v>4600000</v>
          </cell>
          <cell r="BC314" t="str">
            <v xml:space="preserve"> </v>
          </cell>
          <cell r="CX314">
            <v>45509</v>
          </cell>
          <cell r="CY314">
            <v>4600000</v>
          </cell>
        </row>
        <row r="315">
          <cell r="A315" t="str">
            <v>0313-2024</v>
          </cell>
          <cell r="B315" t="str">
            <v>17 17. Contrato de Prestación de Servicios</v>
          </cell>
          <cell r="C315" t="str">
            <v>CC</v>
          </cell>
          <cell r="D315">
            <v>1143152719</v>
          </cell>
          <cell r="F315">
            <v>9</v>
          </cell>
          <cell r="G315">
            <v>2</v>
          </cell>
          <cell r="H315" t="str">
            <v>ADRIANA MARCELA SAENZ POSADA</v>
          </cell>
          <cell r="I315" t="str">
            <v>KR 8 B SUR 46 58 BARRANQUILLA</v>
          </cell>
          <cell r="J315" t="str">
            <v>adrianamarcelasaenz@gmail.com</v>
          </cell>
          <cell r="M315" t="str">
            <v>CO1.PCCNTR.6410102</v>
          </cell>
          <cell r="N315" t="str">
            <v>CPT-335-2024</v>
          </cell>
          <cell r="O315" t="str">
            <v>https://community.secop.gov.co/Public/Tendering/OpportunityDetail/Index?noticeUID=CO1.NTC.6234949&amp;isFromPublicArea=True&amp;isModal=False</v>
          </cell>
          <cell r="P315" t="str">
            <v>PROFESIONAL</v>
          </cell>
          <cell r="Q315" t="str">
            <v>UNIVERSITARIO</v>
          </cell>
          <cell r="R315" t="str">
            <v>FEMENINO</v>
          </cell>
          <cell r="S315" t="str">
            <v>NO</v>
          </cell>
          <cell r="T315" t="str">
            <v>CONTRATO DE PRESTACION DE SERVICIOS</v>
          </cell>
          <cell r="U315">
            <v>45449</v>
          </cell>
          <cell r="V315">
            <v>45450</v>
          </cell>
          <cell r="W315">
            <v>45627</v>
          </cell>
          <cell r="X315" t="str">
            <v>LUIS CARLOS URRUTIA PARRA</v>
          </cell>
          <cell r="Y315" t="str">
            <v>PROFESIONAL ESPECIALIZADO GRADO 03 DE PROGRAMACIÓN</v>
          </cell>
          <cell r="Z315">
            <v>79555310</v>
          </cell>
          <cell r="AA315">
            <v>8</v>
          </cell>
          <cell r="AB315">
            <v>3</v>
          </cell>
          <cell r="AC315" t="str">
            <v>DO-461 Proveer, de manera autónoma e independiente, los servicios profesionales requeridos para realizar la recolección, interpretación y seguimiento de las mediciones de audiencias en señal abierta y TDT, así como apoyar los desarrollos relacionados con indicadores de impacto de los contenidos de Canal Capital.</v>
          </cell>
          <cell r="AD315">
            <v>25</v>
          </cell>
          <cell r="AE315">
            <v>5</v>
          </cell>
          <cell r="AF315">
            <v>175</v>
          </cell>
          <cell r="AG315">
            <v>24500000</v>
          </cell>
          <cell r="AH315">
            <v>4200000</v>
          </cell>
          <cell r="AI315" t="str">
            <v>1. Apoyar los procesos de recolección, análisis e interpretación de los datos obtenidos por medio de las herramientas que miden los índices de audiencia de señal abierta y TDT de Canal Capital. 2. Realizar informes descriptivos en términos cuantitativos y cualitativos sobre el comportamiento de las audiencias del canal en señal abierta y TDT. 3. Realizar análisis de la información suministrada por las investigaciones y mediciones de audiencias a las que tenga acceso Capital, conforme a las diferentes variables y conceptos de medición definidos por la entidad. 4. Descargar y consolidar la información diaria utilizando el reporte de la herramienta de medición a las que tenga acceso la entidad. 5. Elaborar los informes de audiencias de señal abierta y TDT solicitados por las áreas de Canal Capital para los procesos de facturación, ventas y demás, para los cierres de mes o cuando sean requeridos. 6. Apoyar la interpretación, análisis e integración de indicadores en coherencia con el modelo de datos con propósito diseñado por la entidad. 7. Apoyar el diseño y desarrollo de los indicadores relacionados con el consumo de audiencias en señal abierta y TDT. 8. Realizar las demás actividades que resulten necesarias y esenciales para el cumplimiento del objeto contractual. 9. Apoyar el desarrollo de informes dirigidos a agentes externos que lo soliciten, así como en la respuesta de requerimientos internos.</v>
          </cell>
          <cell r="AJ315" t="str">
            <v>DIRECTA</v>
          </cell>
          <cell r="AK315" t="str">
            <v xml:space="preserve">NO REQUIERE </v>
          </cell>
          <cell r="AL315" t="str">
            <v>SI</v>
          </cell>
          <cell r="AM315" t="str">
            <v>DIRECTOR OPERATIVO</v>
          </cell>
          <cell r="AN315" t="str">
            <v>JAVIER ROLANDO DELGADO FLORES</v>
          </cell>
          <cell r="AO315" t="str">
            <v xml:space="preserve">1123 / </v>
          </cell>
          <cell r="AP315" t="str">
            <v xml:space="preserve">42450209 / </v>
          </cell>
          <cell r="AQ315" t="str">
            <v xml:space="preserve">Servicios para la comunidad, sociales y personales / </v>
          </cell>
          <cell r="AR315" t="str">
            <v xml:space="preserve">1070 / </v>
          </cell>
          <cell r="AS315">
            <v>1123</v>
          </cell>
          <cell r="AT315">
            <v>42450209</v>
          </cell>
          <cell r="AU315" t="str">
            <v>Servicios para la comunidad, sociales y personales</v>
          </cell>
          <cell r="AV315" t="str">
            <v xml:space="preserve"> </v>
          </cell>
          <cell r="AW315">
            <v>1070</v>
          </cell>
          <cell r="AX315">
            <v>45450</v>
          </cell>
          <cell r="AY315">
            <v>24500000</v>
          </cell>
          <cell r="CI315" t="str">
            <v>ADICION 1 Y PRORROGA 1</v>
          </cell>
          <cell r="CJ315">
            <v>45625</v>
          </cell>
          <cell r="CK315">
            <v>29</v>
          </cell>
          <cell r="CL315">
            <v>1</v>
          </cell>
          <cell r="CM315">
            <v>8260000</v>
          </cell>
          <cell r="CX315">
            <v>45688</v>
          </cell>
          <cell r="CY315">
            <v>32760000</v>
          </cell>
        </row>
        <row r="316">
          <cell r="A316" t="str">
            <v>0314-2024</v>
          </cell>
          <cell r="B316" t="str">
            <v>17 17. Contrato de Prestación de Servicios</v>
          </cell>
          <cell r="C316" t="str">
            <v>CC</v>
          </cell>
          <cell r="D316">
            <v>1019059939</v>
          </cell>
          <cell r="F316">
            <v>5</v>
          </cell>
          <cell r="G316">
            <v>6</v>
          </cell>
          <cell r="H316" t="str">
            <v>MILTON HERNANDO ROJAS LOZANO</v>
          </cell>
          <cell r="I316" t="str">
            <v xml:space="preserve">CARRERA 126 # 131-51, CASA 9 ETAPA III </v>
          </cell>
          <cell r="J316" t="str">
            <v>milton20152604@gmail.com</v>
          </cell>
          <cell r="M316" t="str">
            <v>CO1.PCCNTR.6411764</v>
          </cell>
          <cell r="N316" t="str">
            <v>CPT-336-2024</v>
          </cell>
          <cell r="O316" t="str">
            <v>https://community.secop.gov.co/Public/Tendering/OpportunityDetail/Index?noticeUID=CO1.NTC.6238167&amp;isFromPublicArea=True&amp;isModal=False</v>
          </cell>
          <cell r="P316" t="str">
            <v>APOYO A LA GESTIÓN PROFESIONAL</v>
          </cell>
          <cell r="Q316" t="str">
            <v>N/A</v>
          </cell>
          <cell r="R316" t="str">
            <v>MASCULINO</v>
          </cell>
          <cell r="S316" t="str">
            <v>NO</v>
          </cell>
          <cell r="T316" t="str">
            <v>CONTRATO DE PRESTACION DE SERVICIOS</v>
          </cell>
          <cell r="U316">
            <v>45454</v>
          </cell>
          <cell r="V316">
            <v>45454</v>
          </cell>
          <cell r="W316">
            <v>45545</v>
          </cell>
          <cell r="X316" t="str">
            <v>YIVY KATHERINE GOMEZ PARDO</v>
          </cell>
          <cell r="Y316" t="str">
            <v>JEFE OFICINA JURIDICA</v>
          </cell>
          <cell r="Z316">
            <v>1010171134</v>
          </cell>
          <cell r="AA316">
            <v>9</v>
          </cell>
          <cell r="AB316">
            <v>2</v>
          </cell>
          <cell r="AC316" t="str">
            <v>SG-64 Proveer, de manera autónoma e independiente, los servicios requeridos para el desarrollo de actividades asociadas a la gestión archivística de procesos contractuales de Canal Capital.</v>
          </cell>
          <cell r="AD316">
            <v>0</v>
          </cell>
          <cell r="AE316">
            <v>3</v>
          </cell>
          <cell r="AF316">
            <v>90</v>
          </cell>
          <cell r="AG316">
            <v>9900000</v>
          </cell>
          <cell r="AH316">
            <v>3300000</v>
          </cell>
          <cell r="AI316" t="str">
            <v>1. Realizar la revisión y control de calidad de la organización de los expedientes contractuales ya intervenidos por el área Jurídica. 2. Ajustar los errores encontrados en relación con la guía de lineamientos para el uso y almacenamiento de documentos digitales y/o electrónicos en Canal Capital. 3. Realizar la revisión de los documentos precontractuales cargados por los abogados en los expedientes contractuales. 4. Realizar la migración de la información contractual de las carpetas del drive al repositorio contractual final. 5. Recibir y revisar mensualmente los informes de actividades para la inclusión de cada uno en los expedientes contractuales digitales. 6. Realizar la búsqueda de los informes de actividades y/o certificación de cierre contractual para su inclusión en los expedientes contractuales digitales. 7. Revisar y archivar los documentos digitales de las demás series que pertenecen a la Secretaría General y/o área Jurídica de canal Capital. 8. Presentar avances quincenales para la revisión del supervisor del contrato. 9. Brindar apoyo al área Jurídica y Secretaría General en la implementación de las Tablas de Retención Documental. 10. Diligenciar el Formato Único de Inventario Documental – FUID y todos aquellos documentos atendiendo las directrices necesarias sobre el particular. 11. Conocer y aplicar el Manual de Gestión Documental de Canal Capital. 12. Dar estricto cumplimiento a la normativa vigente sobre las reglas y los principios generales que regulan la actividad archivística y de gestión documental, velando por el adecuado uso, cuidado y confidencialidad de los documentos manejados. 13. Apoyar al área Jurídica del Canal en el acceso a la información que reposa físicamente en la entidad mediante el préstamo y escaneo de documentos. 14. Apoyar al área Jurídica en la organización de los expedientes contractuales tanto físicos como digitales con el objeto de efectuar las transferencias primarias al archivo central de la Entidad. 15. Realizar las demás actividades que resulten necesarias y esenciales para el cumplimiento del objeto contractual.</v>
          </cell>
          <cell r="AJ316" t="str">
            <v>DIRECTA</v>
          </cell>
          <cell r="AK316" t="str">
            <v xml:space="preserve">NO REQUIERE </v>
          </cell>
          <cell r="AL316" t="str">
            <v>NO</v>
          </cell>
          <cell r="AM316" t="str">
            <v>SECRETARIA GENERAL</v>
          </cell>
          <cell r="AN316" t="str">
            <v>CAMILO ANDRES PORRAS GALINDO</v>
          </cell>
          <cell r="AO316" t="str">
            <v xml:space="preserve">1133 / </v>
          </cell>
          <cell r="AP316" t="str">
            <v xml:space="preserve">42120202008 / </v>
          </cell>
          <cell r="AQ316" t="str">
            <v xml:space="preserve">Servicios prestados a las empresas y servicios de producción / </v>
          </cell>
          <cell r="AR316" t="str">
            <v xml:space="preserve">1072 / </v>
          </cell>
          <cell r="AS316">
            <v>1133</v>
          </cell>
          <cell r="AT316">
            <v>42120202008</v>
          </cell>
          <cell r="AU316" t="str">
            <v>Servicios prestados a las empresas y servicios de producción</v>
          </cell>
          <cell r="AV316" t="str">
            <v xml:space="preserve"> </v>
          </cell>
          <cell r="AW316">
            <v>1072</v>
          </cell>
          <cell r="AX316">
            <v>45454</v>
          </cell>
          <cell r="AY316">
            <v>9900000</v>
          </cell>
          <cell r="CX316">
            <v>45545</v>
          </cell>
          <cell r="CY316">
            <v>9900000</v>
          </cell>
        </row>
        <row r="317">
          <cell r="A317" t="str">
            <v>0315-2024</v>
          </cell>
          <cell r="B317" t="str">
            <v>17 17. Contrato de Prestación de Servicios</v>
          </cell>
          <cell r="C317" t="str">
            <v>CC</v>
          </cell>
          <cell r="D317">
            <v>53061064</v>
          </cell>
          <cell r="F317">
            <v>5</v>
          </cell>
          <cell r="G317">
            <v>6</v>
          </cell>
          <cell r="H317" t="str">
            <v>NATALIA PAOLA PORRAS CIFUENTES</v>
          </cell>
          <cell r="I317" t="str">
            <v xml:space="preserve">CARRERA 109B NO. 139-86 </v>
          </cell>
          <cell r="J317" t="str">
            <v xml:space="preserve">npporrasc@gmail.com </v>
          </cell>
          <cell r="M317" t="str">
            <v>CO1.PCCNTR.6412066</v>
          </cell>
          <cell r="N317" t="str">
            <v>CPT-337-2024</v>
          </cell>
          <cell r="O317" t="str">
            <v>https://community.secop.gov.co/Public/Tendering/OpportunityDetail/Index?noticeUID=CO1.NTC.6239069&amp;isFromPublicArea=True&amp;isModal=False</v>
          </cell>
          <cell r="P317" t="str">
            <v>PROFESIONAL ESPECIALIZADA</v>
          </cell>
          <cell r="Q317" t="str">
            <v>UNIVERSITARIO</v>
          </cell>
          <cell r="R317" t="str">
            <v>FEMENINO</v>
          </cell>
          <cell r="S317" t="str">
            <v>NO</v>
          </cell>
          <cell r="T317" t="str">
            <v>CONTRATO DE PRESTACION DE SERVICIOS</v>
          </cell>
          <cell r="U317">
            <v>45455</v>
          </cell>
          <cell r="V317">
            <v>45456</v>
          </cell>
          <cell r="W317">
            <v>45516</v>
          </cell>
          <cell r="X317" t="str">
            <v>JAVIER AUGUSTO MEDINA PARRA</v>
          </cell>
          <cell r="Y317" t="str">
            <v>SUBDIRECTOR ADMINISTRATIVO</v>
          </cell>
          <cell r="Z317">
            <v>79568473</v>
          </cell>
          <cell r="AA317">
            <v>6</v>
          </cell>
          <cell r="AB317">
            <v>5</v>
          </cell>
          <cell r="AC317" t="str">
            <v>SA-272 Proveer de manera autónoma e independiente, sus servicios profesionales especializados para llevar a cabo la asesoría para el soporte, desarrollo y seguimiento de todas las actividades requeridas por parte de la Subdirección Administrativa en el desarrollo y seguimiento de las metas establecidas para dicha dependencia.</v>
          </cell>
          <cell r="AD317">
            <v>0</v>
          </cell>
          <cell r="AE317">
            <v>2</v>
          </cell>
          <cell r="AF317">
            <v>60</v>
          </cell>
          <cell r="AG317">
            <v>16170000</v>
          </cell>
          <cell r="AH317">
            <v>8085000</v>
          </cell>
          <cell r="AI317" t="str">
            <v>1. Realizar las gestiones y actividades necesarias para llevar a cabo las actuaciones jurídicas que se asignen para su conocimiento y seguimiento. 2. Asesorar a la Subdirección Administrativa en asuntos de planeación estratégica. 3. Realizar y apoyar los procesos contractuales (precontractual, contractual y postcontractual) de los contratos que le sean asignados por la Subdirección. 4. Apoyar la supervisión de los contratos a cargo de la Subdirección Administrativa. 5. Realizar seguimiento al Plan de Acción Institucional (PAI) de las áreas de la Subdirección administrativa. 6. Realizar seguimiento a los diferentes planes y actividades de las áreas que conforman la Subdirección Administrativa, y que se ejecutan en el marco del relacionamiento con las dependencias de planeación y control interno de la entidad, así como con los entes de control. 7. Apoyar jurídicamente en la proyección y/o revisión de las respuestas a las PQRS, requerimientos y solicitudes de información que sean de competencia de la Subdirección Administrativa. 8. Consolidar estadísticas e información del área, atendiendo a los lineamientos y términos previstos por la Subdirección. 9. Apoyar en el suministro de información y documentación que requiera el supervisor del contrato, con el fin de atender los diferentes requerimientos realizados a la Subdirección Administrativa por parte de los organismos de control y demás entidades del sector público. 10. Apoyar en la estructuración y el seguimiento al proyecto para la conservación y preservación del patrimonio audiovisual. 11. Proyectar y/o revisar los actos administrativos que le sean requeridos por el supervisor del contrato. 12. Participar por directriz del supervisor del contrato, en los comités, mesas de trabajo y reuniones requeridos para atender aquellos actos o asuntos de la Subdirección Administrativa. 13. Apoyar en la elaboración y revisión de los informes que sean de competencia de la Subdirección Administrativa y que le sean asignados. 14. Realizar las demás actividades que resulten necesarias y esenciales para el cumplimiento del objeto contractual</v>
          </cell>
          <cell r="AJ317" t="str">
            <v>DIRECTA</v>
          </cell>
          <cell r="AK317" t="str">
            <v xml:space="preserve">NO REQUIERE </v>
          </cell>
          <cell r="AL317" t="str">
            <v>NO</v>
          </cell>
          <cell r="AM317" t="str">
            <v>SECRETARIA GENERAL</v>
          </cell>
          <cell r="AN317" t="str">
            <v>CAMILO ANDRES PORRAS GALINDO</v>
          </cell>
          <cell r="AO317" t="str">
            <v xml:space="preserve">1121 / </v>
          </cell>
          <cell r="AP317" t="str">
            <v xml:space="preserve">42120202008 / </v>
          </cell>
          <cell r="AQ317" t="str">
            <v xml:space="preserve">Servicios prestados a las empresas y servicios de producción / </v>
          </cell>
          <cell r="AR317" t="str">
            <v xml:space="preserve">1082 / </v>
          </cell>
          <cell r="AS317">
            <v>1121</v>
          </cell>
          <cell r="AT317">
            <v>42120202008</v>
          </cell>
          <cell r="AU317" t="str">
            <v>Servicios prestados a las empresas y servicios de producción</v>
          </cell>
          <cell r="AV317" t="str">
            <v xml:space="preserve"> </v>
          </cell>
          <cell r="AW317">
            <v>1082</v>
          </cell>
          <cell r="AX317">
            <v>45455</v>
          </cell>
          <cell r="AY317">
            <v>16170000</v>
          </cell>
          <cell r="CX317">
            <v>45516</v>
          </cell>
          <cell r="CY317">
            <v>16170000</v>
          </cell>
        </row>
        <row r="318">
          <cell r="A318" t="str">
            <v>0316-2024</v>
          </cell>
          <cell r="B318" t="str">
            <v>17 17. Contrato de Prestación de Servicios</v>
          </cell>
          <cell r="C318" t="str">
            <v>NIT</v>
          </cell>
          <cell r="D318">
            <v>900057931</v>
          </cell>
          <cell r="F318">
            <v>2</v>
          </cell>
          <cell r="G318">
            <v>9</v>
          </cell>
          <cell r="H318" t="str">
            <v>RENTOKIL INITIAL COLOMBIA S A S</v>
          </cell>
          <cell r="I318" t="str">
            <v>CALLE 164 # 19A-16</v>
          </cell>
          <cell r="J318" t="str">
            <v>servicioalcliente-co@rentokil-initial.com</v>
          </cell>
          <cell r="K318" t="str">
            <v>DANIELA ANDREA INOSTROZA LLOP</v>
          </cell>
          <cell r="L318">
            <v>634299</v>
          </cell>
          <cell r="M318" t="str">
            <v>CO1.PCCNTR.6421707</v>
          </cell>
          <cell r="N318" t="str">
            <v>CPT-338-2024</v>
          </cell>
          <cell r="O318" t="str">
            <v>https://community.secop.gov.co/Public/Tendering/OpportunityDetail/Index?noticeUID=CO1.NTC.6252407&amp;isFromPublicArea=True&amp;isModal=False</v>
          </cell>
          <cell r="P318" t="str">
            <v>N/A</v>
          </cell>
          <cell r="Q318" t="str">
            <v>N/A</v>
          </cell>
          <cell r="R318" t="str">
            <v>PERSONA JURIDICA</v>
          </cell>
          <cell r="S318" t="str">
            <v>N/A</v>
          </cell>
          <cell r="T318" t="str">
            <v>CONTRATO DE PRESTACION DE SERVICIOS</v>
          </cell>
          <cell r="U318">
            <v>45455</v>
          </cell>
          <cell r="V318">
            <v>45484</v>
          </cell>
          <cell r="W318">
            <v>45848</v>
          </cell>
          <cell r="X318" t="str">
            <v>WILSON FELIPE RIVERA RUNTA</v>
          </cell>
          <cell r="Y318" t="str">
            <v>TÉCNICO GRADO 2 DE SERVICIOS ADMINISTRATIVO</v>
          </cell>
          <cell r="Z318">
            <v>1014241966</v>
          </cell>
          <cell r="AA318">
            <v>5</v>
          </cell>
          <cell r="AB318">
            <v>6</v>
          </cell>
          <cell r="AC318" t="str">
            <v>SA-212 Prestar sus servicios para la instalación, recarga y/o mantenimiento de equipos de Aromatización y Desodorización en las instalaciones de Canal Capital en sus dos sedes.</v>
          </cell>
          <cell r="AD318">
            <v>0</v>
          </cell>
          <cell r="AE318">
            <v>12</v>
          </cell>
          <cell r="AF318">
            <v>360</v>
          </cell>
          <cell r="AG318">
            <v>8816796</v>
          </cell>
          <cell r="AH318" t="str">
            <v>N/A</v>
          </cell>
          <cell r="AI318" t="str">
            <v>1. Efectuar el suministro e instalación de los elementos requeridos, en las cantidades y condiciones
específicas estipuladas en el anexo técnico que hace parte integral del contrato.
2. Prestar el servicio de desodorización y aromatización para los baños y espacios tanto de la sede
principal como su sede alterna garantizando ambientes libres de malos olores y con fragancias
suaves y adecuadas.
3. Garantizar el suministro e instalación de los equipos necesarios para dar cumplimiento al objeto
contractual.
4. Recargar y realizar mantenimiento de los equipos con una periodicidad de mínimo cada 30 días
según sea necesario para garantizar el correcto servicio; sin embargo, si se requieren
mantenimientos adicionales, se realizarán sin costo adicional para la entidad.
5. Suministrar y garantizar las cantidades necesarias de los productos aromatizantes y desodorizantes
con el fin de prestar un correcto servicio.
6. Atender los requerimientos de la supervisión a través del área de Post Venta y control de calidad,
para garantizar un servicio eficiente, así como, el supervisor del contrato podrá acordar con el
contratista cambios de los equipos por mejora, garantía, nueva tecnología, igualmente sin que esto
implique un costo adicional.
7. Compartir con el supervisor del contrato, el cronograma de las visitas que mensualmente el técnico
realizará tanto en la sede principal calle 26 como en la sede calle 69.
8. El contratista se obliga a emitir una certificación donde indique que sus productos químicos
utilizados para el contrato en las instalaciones de Canal Capital no representan riesgo alguno para
la salud humana, animal y ambiental según el Sistema Globalmente Armonizado - SGA.
9. Mantener los precios ofertados durante toda la vigencia del contrato.
10. Realizar las demás actividades que resulten necesarias y esenciales para el cumplimiento del objeto
contractual.</v>
          </cell>
          <cell r="AJ318" t="str">
            <v>DIRECTA</v>
          </cell>
          <cell r="AK318" t="str">
            <v>REQUIERE LIQUIDACION</v>
          </cell>
          <cell r="AL318" t="str">
            <v>SI</v>
          </cell>
          <cell r="AM318" t="str">
            <v>SECRETARIA GENERAL</v>
          </cell>
          <cell r="AN318" t="str">
            <v>NATHALY ACOSTA DIAZ</v>
          </cell>
          <cell r="AO318" t="str">
            <v xml:space="preserve">982 / </v>
          </cell>
          <cell r="AP318" t="str">
            <v xml:space="preserve">42120202008 / </v>
          </cell>
          <cell r="AQ318" t="str">
            <v xml:space="preserve">Servicios prestados a las empresas y servicios de producción / </v>
          </cell>
          <cell r="AR318" t="str">
            <v xml:space="preserve">1083 / </v>
          </cell>
          <cell r="AS318">
            <v>982</v>
          </cell>
          <cell r="AT318">
            <v>42120202008</v>
          </cell>
          <cell r="AU318" t="str">
            <v>Servicios prestados a las empresas y servicios de producción</v>
          </cell>
          <cell r="AV318" t="str">
            <v xml:space="preserve"> </v>
          </cell>
          <cell r="AW318">
            <v>1083</v>
          </cell>
          <cell r="AX318">
            <v>45456</v>
          </cell>
          <cell r="AY318">
            <v>8816796</v>
          </cell>
          <cell r="CX318">
            <v>45848</v>
          </cell>
          <cell r="CY318">
            <v>8816796</v>
          </cell>
        </row>
        <row r="319">
          <cell r="A319" t="str">
            <v>0317-2024</v>
          </cell>
          <cell r="B319" t="str">
            <v>17 17. Contrato de Prestación de Servicios</v>
          </cell>
          <cell r="C319" t="str">
            <v>CC</v>
          </cell>
          <cell r="D319">
            <v>79746246</v>
          </cell>
          <cell r="F319">
            <v>4</v>
          </cell>
          <cell r="G319">
            <v>7</v>
          </cell>
          <cell r="H319" t="str">
            <v>GABRIEL EDUARDO GROSSO GUZMÁN</v>
          </cell>
          <cell r="I319" t="str">
            <v>CR 20 74 11</v>
          </cell>
          <cell r="J319" t="str">
            <v>fractalgab@yahoo.com.ar</v>
          </cell>
          <cell r="M319" t="str">
            <v>CO1.PCCNTR.6424828</v>
          </cell>
          <cell r="N319" t="str">
            <v>CPT-339-2024</v>
          </cell>
          <cell r="O319" t="str">
            <v>https://community.secop.gov.co/Public/Tendering/OpportunityDetail/Index?noticeUID=CO1.NTC.6256956&amp;isFromPublicArea=True&amp;isModal=False</v>
          </cell>
          <cell r="P319" t="str">
            <v>PROFESIONAL</v>
          </cell>
          <cell r="Q319" t="str">
            <v>UNIVERSITARIO</v>
          </cell>
          <cell r="R319" t="str">
            <v>MASCULINO</v>
          </cell>
          <cell r="S319" t="str">
            <v>NO</v>
          </cell>
          <cell r="T319" t="str">
            <v>CONTRATO DE PRESTACION DE SERVICIOS</v>
          </cell>
          <cell r="U319">
            <v>45456</v>
          </cell>
          <cell r="V319">
            <v>45457</v>
          </cell>
          <cell r="W319">
            <v>45626</v>
          </cell>
          <cell r="X319" t="str">
            <v>ANGELICA MARIA GARZON MUÑOZ</v>
          </cell>
          <cell r="Y319" t="str">
            <v>PROFESIONAL ESPECIALIZADO DE PRODUCCIÓN GRADO 2</v>
          </cell>
          <cell r="Z319">
            <v>52827674</v>
          </cell>
          <cell r="AA319">
            <v>3</v>
          </cell>
          <cell r="AB319">
            <v>8</v>
          </cell>
          <cell r="AC319" t="str">
            <v>DO-458 Proveer de manera autónoma e independiente, los servicios requeridos para realizar las actividades de edición conceptual, graficación e ilustración de las piezas promocionales producidas para Canal Capital en todas sus plataformas.</v>
          </cell>
          <cell r="AD319">
            <v>17</v>
          </cell>
          <cell r="AE319">
            <v>5</v>
          </cell>
          <cell r="AF319">
            <v>167</v>
          </cell>
          <cell r="AG319">
            <v>30799994</v>
          </cell>
          <cell r="AH319">
            <v>5500000</v>
          </cell>
          <cell r="AI319" t="str">
            <v>1. Realizar la edición y finalizar las piezas, material promocional de Canal Capital para todas sus plataformas a partir de la selección del material pregrabado entregado y/o del contenido audiovisual, estructurando de manera coherente y creativa, cumpliendo con los requerimientos creativos, técnicos, estéticos y visuales acordados con el equipo creativo. 2. Realizar la producción de piezas gráficas e ilustraciones que cumplan con los requerimientos creativos, técnicos, estéticos y visuales. 3. Cumplir con los parámetros relativos al tratamiento audiovisual según indicaciones del equipo creativo y de contenidos: montaje, ritmo, tono, estilo, narrativa, colorimetría, etc. 4. Cumplir con el cronograma y requerimientos técnicos planteados para la postproducción de cada pieza. 5. Velar por la calidad conceptual, creativa y técnica de las piezas post producidas. 6. Atender y ejecutar las correcciones que se soliciten dentro de los tiempos de producción acordados. 7. Garantizar el cumplimiento de los parámetros técnicos de video y audio en edición, de acuerdo con lineamientos del Canal, así como entregar las piezas en los códecs necesarios para la emisión en tv y plataformas digitales. 8. Garantizar la organización y clasificación de todas las piezas terminadas y aprobadas según los protocolos de producción, para la clara, eficiente búsqueda y consulta actual y posterior. 9. Consolidar y entregar las piezas producidas, aprobadas y finalizadas, junto con los respectivos archivos editables, al cierre de cada mes. 10. Entregar el reporte mensual con el listado de las piezas producidas y finalizadas y la ubicación donde quedan alojadas. 11. Asistir a las reuniones necesarias para la correcta ejecución del contrato, en virtud del principio de coordinación. 12. Realizar las demás actividades que resulten necesarias y esenciales para el cumplimiento del objeto contractual.</v>
          </cell>
          <cell r="AJ319" t="str">
            <v>DIRECTA</v>
          </cell>
          <cell r="AK319" t="str">
            <v xml:space="preserve">NO REQUIERE </v>
          </cell>
          <cell r="AL319" t="str">
            <v>SI</v>
          </cell>
          <cell r="AM319" t="str">
            <v>DIRECTOR OPERATIVO</v>
          </cell>
          <cell r="AN319" t="str">
            <v>JAVIER ROLANDO DELGADO FLORES</v>
          </cell>
          <cell r="AO319" t="str">
            <v xml:space="preserve">1122 / </v>
          </cell>
          <cell r="AP319" t="str">
            <v xml:space="preserve">42450209 / </v>
          </cell>
          <cell r="AQ319" t="str">
            <v xml:space="preserve">Servicios para la comunidad, sociales y personales / </v>
          </cell>
          <cell r="AR319" t="str">
            <v xml:space="preserve">1088 / </v>
          </cell>
          <cell r="AS319">
            <v>1122</v>
          </cell>
          <cell r="AT319">
            <v>42450209</v>
          </cell>
          <cell r="AU319" t="str">
            <v>Servicios para la comunidad, sociales y personales</v>
          </cell>
          <cell r="AV319" t="str">
            <v xml:space="preserve"> </v>
          </cell>
          <cell r="AW319">
            <v>1088</v>
          </cell>
          <cell r="AX319">
            <v>45457</v>
          </cell>
          <cell r="AY319">
            <v>30799994</v>
          </cell>
          <cell r="CI319" t="str">
            <v>ADICION 1 Y PRORROGA 1</v>
          </cell>
          <cell r="CJ319">
            <v>45625</v>
          </cell>
          <cell r="CK319">
            <v>15</v>
          </cell>
          <cell r="CL319">
            <v>0</v>
          </cell>
          <cell r="CM319">
            <v>2750000</v>
          </cell>
          <cell r="CX319">
            <v>45641</v>
          </cell>
          <cell r="CY319">
            <v>33549994</v>
          </cell>
        </row>
        <row r="320">
          <cell r="A320" t="str">
            <v>0318-2024</v>
          </cell>
          <cell r="B320" t="str">
            <v>17 17. Contrato de Prestación de Servicios</v>
          </cell>
          <cell r="C320" t="str">
            <v>CC</v>
          </cell>
          <cell r="D320">
            <v>1013109218</v>
          </cell>
          <cell r="F320">
            <v>7</v>
          </cell>
          <cell r="G320">
            <v>4</v>
          </cell>
          <cell r="H320" t="str">
            <v>AZUMI VALENTINA PEÑUELA PABON.</v>
          </cell>
          <cell r="I320" t="str">
            <v>CR 8 G # 166 - 71 AP 505</v>
          </cell>
          <cell r="J320" t="str">
            <v>penuelaazumi06@gmail.com</v>
          </cell>
          <cell r="M320" t="str">
            <v>CO1.PCCNTR.6451430</v>
          </cell>
          <cell r="N320" t="str">
            <v>CPT-348-2024</v>
          </cell>
          <cell r="O320" t="str">
            <v>https://community.secop.gov.co/Public/Tendering/OpportunityDetail/Index?noticeUID=CO1.NTC.6275671&amp;isFromPublicArea=True&amp;isModal=False</v>
          </cell>
          <cell r="P320" t="str">
            <v>APOYO A LA GESTIÓN PROFESIONAL</v>
          </cell>
          <cell r="Q320" t="str">
            <v>N/A</v>
          </cell>
          <cell r="R320" t="str">
            <v>FEMENINO</v>
          </cell>
          <cell r="S320" t="str">
            <v>NO</v>
          </cell>
          <cell r="T320" t="str">
            <v>CONTRATO DE PRESTACION DE SERVICIOS</v>
          </cell>
          <cell r="U320">
            <v>45469</v>
          </cell>
          <cell r="V320">
            <v>45470</v>
          </cell>
          <cell r="W320">
            <v>45652</v>
          </cell>
          <cell r="X320" t="str">
            <v>JORGE ENRIQUE ANGARITA LOPEZ</v>
          </cell>
          <cell r="Y320" t="str">
            <v>SUBDIRECTOR FINANCIERO</v>
          </cell>
          <cell r="Z320">
            <v>80093324</v>
          </cell>
          <cell r="AA320">
            <v>0</v>
          </cell>
          <cell r="AB320">
            <v>0</v>
          </cell>
          <cell r="AC320" t="str">
            <v>SF-29 Proveer, de manera autónoma e independiente, los servicios requeridos para apoyar las actividades administrativas relacionadas con los procesos a cargo de la Subdirección Financiera de Canal Capital.</v>
          </cell>
          <cell r="AD320">
            <v>0</v>
          </cell>
          <cell r="AE320">
            <v>6</v>
          </cell>
          <cell r="AF320">
            <v>180</v>
          </cell>
          <cell r="AG320">
            <v>12000000</v>
          </cell>
          <cell r="AH320">
            <v>2000000</v>
          </cell>
          <cell r="AI320" t="str">
            <v>1. Apoyar al subdirector financiero en los trámites administrativos requeridos. 2. Apoyar en la proyección de comunicaciones, informes, oficios, memorandos que sean requeridos por el Subdirector Financiero. 3. Apoyar en el seguimiento de respuestas de las peticiones, quejas, reclamos y sugerencias (PQRS) de la subdirección financiera.4. Apoyar a los profesionales del área en la ejecución y actualización de los procesos y procedimientos a cargo de la Subdirección Financiera. 5. Apoyar en el seguimiento, revisión y cumplimiento de las acciones planteadas en los Planes de Mejoramiento de las actividades a desarrollar por la Subdirección Financiera. 6. Apoyar el registro de información, seguimiento y monitoreo de las actividades solicitadas por las diferentes áreas del Canal. 7. Apoyar la gestión documental de la Subdirección Financiera. 8. Realizar las demás actividades que resulten necesarias y esenciales para el cumplimiento del objeto contractual.</v>
          </cell>
          <cell r="AJ320" t="str">
            <v>DIRECTA</v>
          </cell>
          <cell r="AK320" t="str">
            <v xml:space="preserve">NO REQUIERE </v>
          </cell>
          <cell r="AL320" t="str">
            <v>NO</v>
          </cell>
          <cell r="AM320" t="str">
            <v>SECRETARIA GENERAL</v>
          </cell>
          <cell r="AN320" t="str">
            <v>LEIDY JULIETH CARRANZA SUAREZ</v>
          </cell>
          <cell r="AO320" t="str">
            <v xml:space="preserve">1147 / </v>
          </cell>
          <cell r="AP320" t="str">
            <v xml:space="preserve">42120202008 / </v>
          </cell>
          <cell r="AQ320" t="str">
            <v xml:space="preserve">Servicios prestados a las empresas y servicios de producción / </v>
          </cell>
          <cell r="AR320" t="str">
            <v xml:space="preserve">1106 / </v>
          </cell>
          <cell r="AS320">
            <v>1147</v>
          </cell>
          <cell r="AT320">
            <v>42120202008</v>
          </cell>
          <cell r="AU320" t="str">
            <v>Servicios prestados a las empresas y servicios de producción</v>
          </cell>
          <cell r="AV320" t="str">
            <v xml:space="preserve"> </v>
          </cell>
          <cell r="AW320">
            <v>1106</v>
          </cell>
          <cell r="AX320">
            <v>45470</v>
          </cell>
          <cell r="AY320">
            <v>12000000</v>
          </cell>
          <cell r="CX320">
            <v>45652</v>
          </cell>
          <cell r="CY320">
            <v>12000000</v>
          </cell>
        </row>
        <row r="321">
          <cell r="A321" t="str">
            <v>0319-2024</v>
          </cell>
          <cell r="B321" t="str">
            <v>17 17. Contrato de Prestación de Servicios</v>
          </cell>
          <cell r="C321" t="str">
            <v>CC</v>
          </cell>
          <cell r="D321">
            <v>1032461639</v>
          </cell>
          <cell r="F321">
            <v>0</v>
          </cell>
          <cell r="G321">
            <v>0</v>
          </cell>
          <cell r="H321" t="str">
            <v>LUISA FERNANDA ESCOVAR VELASQUEZ.</v>
          </cell>
          <cell r="I321" t="str">
            <v>CL 141 # 9 85 TO 1 AP 703</v>
          </cell>
          <cell r="J321" t="str">
            <v>luisaescovarv@gmail.com</v>
          </cell>
          <cell r="M321" t="str">
            <v>CO1.PCCNTR.6442407</v>
          </cell>
          <cell r="N321" t="str">
            <v>CPT-341-2024</v>
          </cell>
          <cell r="O321" t="str">
            <v>https://community.secop.gov.co/Public/Tendering/OpportunityDetail/Index?noticeUID=CO1.NTC.6280680&amp;isFromPublicArea=True&amp;isModal=False</v>
          </cell>
          <cell r="P321" t="str">
            <v>PROFESIONAL</v>
          </cell>
          <cell r="Q321" t="str">
            <v>UNIVERSITARIO</v>
          </cell>
          <cell r="R321" t="str">
            <v>FEMENINO</v>
          </cell>
          <cell r="S321" t="str">
            <v>NO</v>
          </cell>
          <cell r="T321" t="str">
            <v>CONTRATO DE PRESTACION DE SERVICIOS</v>
          </cell>
          <cell r="U321">
            <v>45462</v>
          </cell>
          <cell r="V321">
            <v>45463</v>
          </cell>
          <cell r="W321">
            <v>45641</v>
          </cell>
          <cell r="X321" t="str">
            <v>ANGELICA MARIA GARZON MUÑOZ</v>
          </cell>
          <cell r="Y321" t="str">
            <v>PROFESIONAL ESPECIALIZADO DE PRODUCCIÓN GRADO 2</v>
          </cell>
          <cell r="Z321">
            <v>52827674</v>
          </cell>
          <cell r="AA321">
            <v>3</v>
          </cell>
          <cell r="AB321">
            <v>8</v>
          </cell>
          <cell r="AC321" t="str">
            <v>DO-447 Proveer, de manera autónoma e independiente, los servicios requeridos para el desarrollo conceptual y estratégico, la redacción de copies y/o textos de las campañas sombrilla y estructurar los lineamientos creativos para la producción de piezas y la promoción y el posicionamiento de los proyectos desarrollados para CANAL CAPITAL en todas sus plataformas.</v>
          </cell>
          <cell r="AD321">
            <v>26</v>
          </cell>
          <cell r="AE321">
            <v>5</v>
          </cell>
          <cell r="AF321">
            <v>176</v>
          </cell>
          <cell r="AG321">
            <v>32449991</v>
          </cell>
          <cell r="AH321">
            <v>5500000</v>
          </cell>
          <cell r="AI321" t="str">
            <v>1. Orientar y consolidar el desarrollo conceptual y formal de CANAL CAPITAL para televisión, medios digitales, impresos, estrategias convergentes online y en territorio, a partir de los principios, valores y audiencias definidos. 2. Orientar y presentar el diseño creativo y producción de campañas mensuales, piezas y/o actividades de promoción que se generen, ajustando sus propuestas a los recursos disponibles. 3. Participar en las reuniones de contenido y programación para evaluar y aportar sobre las necesidades y solicitudes de promoción de CANAL CAPITAL en todas sus plataformas. 4. Velar por la calidad estética, conceptual y técnica de las campañas y de las piezas promocionales que la componen, dirigiendo todos los aspectos relativos al tratamiento audiovisual y narrativo: ritmo, tono, estilo, edición, animación, graficación y musicalización. 5. Redactar textos, eslóganes y guiones creativos que comuniquen de manera breve, clara y precisa los lineamientos, necesidades y objetivos de las campañas de promoción de CANAL CAPITAL, sus franjas, contenidos en todas sus plataformas. 6. Participar en el diseño, desarrollo y actualización del manual de estilo de CANAL CAPITAL. 7. Asistir a las reuniones necesarias para la correcta ejecución del contrato, en virtud del principio de coordinación. 8. Realizar las demás actividades que resulten necesarias y esenciales para el cumplimiento del objeto contractual</v>
          </cell>
          <cell r="AJ321" t="str">
            <v>DIRECTA</v>
          </cell>
          <cell r="AK321" t="str">
            <v xml:space="preserve">NO REQUIERE </v>
          </cell>
          <cell r="AL321" t="str">
            <v>SI</v>
          </cell>
          <cell r="AM321" t="str">
            <v>DIRECTOR OPERATIVO</v>
          </cell>
          <cell r="AN321" t="str">
            <v>LEIDY JULIETH CARRANZA SUAREZ</v>
          </cell>
          <cell r="AO321" t="str">
            <v xml:space="preserve">1113 / </v>
          </cell>
          <cell r="AP321" t="str">
            <v xml:space="preserve">42450209 / </v>
          </cell>
          <cell r="AQ321" t="str">
            <v xml:space="preserve">Servicios para la comunidad, sociales y personales / </v>
          </cell>
          <cell r="AR321" t="str">
            <v xml:space="preserve">1097 / </v>
          </cell>
          <cell r="AS321">
            <v>1113</v>
          </cell>
          <cell r="AT321">
            <v>42450209</v>
          </cell>
          <cell r="AU321" t="str">
            <v>Servicios para la comunidad, sociales y personales</v>
          </cell>
          <cell r="AV321" t="str">
            <v xml:space="preserve"> </v>
          </cell>
          <cell r="AW321">
            <v>1097</v>
          </cell>
          <cell r="AX321">
            <v>45462</v>
          </cell>
          <cell r="AY321">
            <v>32449991</v>
          </cell>
          <cell r="CX321">
            <v>45641</v>
          </cell>
          <cell r="CY321">
            <v>32449991</v>
          </cell>
        </row>
        <row r="322">
          <cell r="A322" t="str">
            <v>0320-2024</v>
          </cell>
          <cell r="B322" t="str">
            <v>17 17. Contrato de Prestación de Servicios</v>
          </cell>
          <cell r="C322" t="str">
            <v>CC</v>
          </cell>
          <cell r="D322">
            <v>1018422435</v>
          </cell>
          <cell r="F322">
            <v>8</v>
          </cell>
          <cell r="G322">
            <v>3</v>
          </cell>
          <cell r="H322" t="str">
            <v>VALERIA LURDUY TABARES</v>
          </cell>
          <cell r="I322" t="str">
            <v>CR 23 187 09 AP 401 IN 3</v>
          </cell>
          <cell r="J322" t="str">
            <v>valur89@gmail.com</v>
          </cell>
          <cell r="M322" t="str">
            <v>CO1.PCCNTR.6442071</v>
          </cell>
          <cell r="N322" t="str">
            <v>CPT-342-2024</v>
          </cell>
          <cell r="O322" t="str">
            <v>https://community.secop.gov.co/Public/Tendering/OpportunityDetail/Index?noticeUID=CO1.NTC.6280273&amp;isFromPublicArea=True&amp;isModal=False</v>
          </cell>
          <cell r="P322" t="str">
            <v>PROFESIONAL</v>
          </cell>
          <cell r="Q322" t="str">
            <v>UNIVERSITARIO</v>
          </cell>
          <cell r="R322" t="str">
            <v>FEMENINO</v>
          </cell>
          <cell r="S322" t="str">
            <v>SI</v>
          </cell>
          <cell r="T322" t="str">
            <v>CONTRATO DE PRESTACION DE SERVICIOS</v>
          </cell>
          <cell r="U322">
            <v>45462</v>
          </cell>
          <cell r="V322">
            <v>45464</v>
          </cell>
          <cell r="W322">
            <v>45641</v>
          </cell>
          <cell r="X322" t="str">
            <v>ANGELICA MARIA GARZON MUÑOZ</v>
          </cell>
          <cell r="Y322" t="str">
            <v>PROFESIONAL ESPECIALIZADO DE PRODUCCIÓN GRADO 2</v>
          </cell>
          <cell r="Z322">
            <v>52827674</v>
          </cell>
          <cell r="AA322">
            <v>3</v>
          </cell>
          <cell r="AB322">
            <v>8</v>
          </cell>
          <cell r="AC322" t="str">
            <v>DO-445 Proveer, de manera autónoma e independiente, los servicios requeridos para realizar la producción general de la estrategia promocional para CANAL CAPITAL en todas sus plataformas.</v>
          </cell>
          <cell r="AD322">
            <v>25</v>
          </cell>
          <cell r="AE322">
            <v>5</v>
          </cell>
          <cell r="AF322">
            <v>175</v>
          </cell>
          <cell r="AG322">
            <v>38349982</v>
          </cell>
          <cell r="AH322">
            <v>6500000</v>
          </cell>
          <cell r="AI322" t="str">
            <v>1. Apoyar con el diseño, la articulación y gestionar metodologías, flujos de trabajo, cronogramas, y presupuestos de los equipos de promociones y estrategias convergentes de acuerdo con las solicitudes y necesidades requeridas en el área de autopromociones. 2. Realizar la convocatoria y moderar las reuniones de tráfico para proponer actividades responsables y fechas de entrega a los distintos miembros del equipo de promociones de CANAL CAPITAL. 3. Organizar y articular las actividades del equipo de trabajo y los flujos respectivos para garantizar el cumplimiento de los objetivos del área, en cumplimiento del principio de coordinación. 4. Participar en las reuniones de programación y contenido en conjunto con el equipo creativo para evaluar y aportar sobre las necesidades y solicitudes de promoción del proyecto, sus franjas y contenidos, en aplicación del principio de coordinación. 5. Entregar el cronograma mensual de trabajo de los equipos de promociones, digital, programación y participación. 6. Apoyar con el manejo, la distribución y ejecución de los recursos asignados para el proyecto de acuerdo con las necesidades logísticas, administrativas y de producción. 7. Entregar el reporte mensual de ejecución de presupuesto asignado para los gastos de logística y las respectivas legalizaciones. 8. Garantizar que los proyectos, piezas, campañas y estrategias cumplan con los derechos de autor y conexos, condiciones y recursos disponibles. 9. Apoyar al equipo de producción en la consecución de los elementos logísticos necesarios para las grabaciones y en la elaboración de los reportes en los formatos establecidos por el área. 10. Asistir al equipo de producción en campo, durante las grabaciones asignadas. 11. Elaborar y entregar reportes mensuales sobre los tipos, número de piezas, y campañas producidas mensualmente por cada una de las áreas a cargo. 12. Entregar la carpeta actualizada con los entregables de las piezas audiovisuales producidas, tales como autorización de imagen, autorización de locación, cue sheet, entre otros en los formatos definidos por Capital. 13. Asistir en el marco del principio de coordinación a las reuniones necesarias para la correcta ejecución del contrato. 14. Realizar las demás actividades que resulten necesarias y esenciales para el cumplimiento del objeto contractual.</v>
          </cell>
          <cell r="AJ322" t="str">
            <v>DIRECTA</v>
          </cell>
          <cell r="AK322" t="str">
            <v xml:space="preserve">NO REQUIERE </v>
          </cell>
          <cell r="AL322" t="str">
            <v>SI</v>
          </cell>
          <cell r="AM322" t="str">
            <v>DIRECTOR OPERATIVO</v>
          </cell>
          <cell r="AN322" t="str">
            <v>JAVIER ROLANDO DELGADO FLORES</v>
          </cell>
          <cell r="AO322" t="str">
            <v xml:space="preserve">1111 / </v>
          </cell>
          <cell r="AP322" t="str">
            <v xml:space="preserve">42450209 / </v>
          </cell>
          <cell r="AQ322" t="str">
            <v xml:space="preserve">Servicios para la comunidad, sociales y personales / </v>
          </cell>
          <cell r="AR322" t="str">
            <v xml:space="preserve">1098 / </v>
          </cell>
          <cell r="AS322">
            <v>1111</v>
          </cell>
          <cell r="AT322">
            <v>42450209</v>
          </cell>
          <cell r="AU322" t="str">
            <v>Servicios para la comunidad, sociales y personales</v>
          </cell>
          <cell r="AV322" t="str">
            <v xml:space="preserve"> </v>
          </cell>
          <cell r="AW322">
            <v>1098</v>
          </cell>
          <cell r="AX322">
            <v>45462</v>
          </cell>
          <cell r="AY322">
            <v>38349982</v>
          </cell>
          <cell r="CX322">
            <v>45641</v>
          </cell>
          <cell r="CY322">
            <v>38349982</v>
          </cell>
        </row>
        <row r="323">
          <cell r="A323" t="str">
            <v>0321-2024</v>
          </cell>
          <cell r="B323" t="str">
            <v>17 17. Contrato de Prestación de Servicios</v>
          </cell>
          <cell r="C323" t="str">
            <v>NIT</v>
          </cell>
          <cell r="D323">
            <v>860014923</v>
          </cell>
          <cell r="F323">
            <v>4</v>
          </cell>
          <cell r="G323">
            <v>7</v>
          </cell>
          <cell r="H323" t="str">
            <v>CARACOL PRIMERA CADENA RADIAL 
COLOMBIANA S.A. - CARACOL</v>
          </cell>
          <cell r="I323" t="str">
            <v>CL 67 7 37 PI 7</v>
          </cell>
          <cell r="J323" t="str">
            <v>impuestoscaracol@caracol</v>
          </cell>
          <cell r="M323" t="str">
            <v>CO1.PCCNTR.6449392</v>
          </cell>
          <cell r="N323" t="str">
            <v>CPT-343-2024</v>
          </cell>
          <cell r="O323" t="str">
            <v>https://community.secop.gov.co/Public/Tendering/OpportunityDetail/Index?noticeUID=CO1.NTC.6283991&amp;isFromPublicArea=True&amp;isModal=False</v>
          </cell>
          <cell r="P323" t="str">
            <v>N/A</v>
          </cell>
          <cell r="Q323" t="str">
            <v>N/A</v>
          </cell>
          <cell r="R323" t="str">
            <v>PERSONA JURIDICA</v>
          </cell>
          <cell r="S323" t="str">
            <v>N/A</v>
          </cell>
          <cell r="T323" t="str">
            <v>CONTRATO DE PRESTACION DE SERVICIOS</v>
          </cell>
          <cell r="U323">
            <v>45468</v>
          </cell>
          <cell r="V323">
            <v>45469</v>
          </cell>
          <cell r="W323">
            <v>45657</v>
          </cell>
          <cell r="X323" t="str">
            <v>PAULA ANDREA FONSECA ORTIZ</v>
          </cell>
          <cell r="Y323" t="str">
            <v>PROFESIONAL 1 DEL ÁREA DE VENTAS Y MERCADEO</v>
          </cell>
          <cell r="Z323">
            <v>1136884820</v>
          </cell>
          <cell r="AA323">
            <v>0</v>
          </cell>
          <cell r="AB323">
            <v>0</v>
          </cell>
          <cell r="AC323" t="str">
            <v>PE-44 Prestar los servicios de emisión y difusión de estrategias de comunicación en radio como en digital a nivel local y/o nacional para atender los diferentes requerimientos de Canal Capital, tanto propios como de sus respectivos clientes.</v>
          </cell>
          <cell r="AD323">
            <v>6</v>
          </cell>
          <cell r="AE323">
            <v>6</v>
          </cell>
          <cell r="AF323">
            <v>186</v>
          </cell>
          <cell r="AG323">
            <v>350000000</v>
          </cell>
          <cell r="AH323" t="str">
            <v>N/A</v>
          </cell>
          <cell r="AI323" t="str">
            <v xml:space="preserve">1. Realizar el servicio de emisión de pauta en radio y digital con la duración, formato, ubicación, tipo de franja/página web, y en los días que le sea requerido por Canal Capital de acuerdo con el plan establecido. 2. Realizar los ajustes correspondientes cuando se requiera un cambio en la duración de la pauta, el cual se realizará de acuerdo con la propuesta o el tarifario acordado por Canal Capital. 3. Liquidar conforme al tarifario la emisión de mensajes informativos y/o promocionales de acuerdo con las negociaciones realizadas con Canal Capital y el diligenciamiento de la respectiva devolución del porcentaje de volumen negociado entre Capital y el medio. 4. Cumplir con la emisión de mensajes en publicaciones en radio y en páginas web. 5. Entregar al supervisor del contrato los respectivos soportes y/o certificados de emisión de mensajes de las campañas, con el fin de que se evidencie la ejecución de la pauta en radio y/o digital. 6. Reponer la pauta que sea omitida en la emisora y página (s) web contratada(s) por alguna situación que presente el proveedor, previa información y autorización de Canal  Capital. 7. Aplicar los ajustes correspondientes cuando así lo requiera Canal Capital. 8. Entregar por cada requerimiento de ordenación de pauta, un informe de alcance logrado con la emisión de la pauta radial y/o digital que estuvo al aire, con alguno de los estudios de medición que tenga el proveedor máximo los 5 primeros días hábiles después de finalizar la pauta. 9. sistir a las reuniones a las que sea citado por parte de Canal Capital. 10. Informar al supervisor del contrato las novedades, inconvenientes o sugerencias que se generen en desarrollo de sus actividades y que puedan afectar negativa o positivamente el normal desarrollo del objeto contractual. 11. Facturar el servicio prestado conforme a las indicaciones del supervisor del contrato. 12. Las demás actividades que sean necesarias y esenciales para el cumplimiento del objeto contractual, y que resulten acordes con el desarrollo del mismo. </v>
          </cell>
          <cell r="AJ323" t="str">
            <v>DIRECTA</v>
          </cell>
          <cell r="AK323" t="str">
            <v>REQUIERE LIQUIDACION</v>
          </cell>
          <cell r="AL323" t="str">
            <v>SI</v>
          </cell>
          <cell r="AM323" t="str">
            <v>GERENTE GENERAL</v>
          </cell>
          <cell r="AN323" t="str">
            <v>JAVIER ROLANDO DELGADO FLORES</v>
          </cell>
          <cell r="AO323" t="str">
            <v xml:space="preserve">1116 / </v>
          </cell>
          <cell r="AP323" t="str">
            <v xml:space="preserve">42450208 / </v>
          </cell>
          <cell r="AQ323" t="str">
            <v xml:space="preserve">Servicios prestados a las empresas y servicios de producción / </v>
          </cell>
          <cell r="AR323" t="str">
            <v xml:space="preserve">1103 / </v>
          </cell>
          <cell r="AS323">
            <v>1116</v>
          </cell>
          <cell r="AT323">
            <v>42450208</v>
          </cell>
          <cell r="AU323" t="str">
            <v>Servicios prestados a las empresas y servicios de producción</v>
          </cell>
          <cell r="AV323" t="str">
            <v xml:space="preserve"> </v>
          </cell>
          <cell r="AW323">
            <v>1103</v>
          </cell>
          <cell r="AX323">
            <v>45468</v>
          </cell>
          <cell r="AY323">
            <v>350000000</v>
          </cell>
          <cell r="CI323" t="str">
            <v>ADICION 1</v>
          </cell>
          <cell r="CJ323">
            <v>45589</v>
          </cell>
          <cell r="CK323">
            <v>0</v>
          </cell>
          <cell r="CL323">
            <v>0</v>
          </cell>
          <cell r="CM323">
            <v>175000000</v>
          </cell>
          <cell r="CX323">
            <v>45657</v>
          </cell>
          <cell r="CY323">
            <v>525000000</v>
          </cell>
        </row>
        <row r="324">
          <cell r="A324" t="str">
            <v>0322-2024</v>
          </cell>
          <cell r="B324" t="str">
            <v>17 17. Contrato de Prestación de Servicios</v>
          </cell>
          <cell r="C324" t="str">
            <v>CC</v>
          </cell>
          <cell r="D324">
            <v>52964372</v>
          </cell>
          <cell r="F324">
            <v>0</v>
          </cell>
          <cell r="G324">
            <v>0</v>
          </cell>
          <cell r="H324" t="str">
            <v>VIVIANA PAOLA RUBIANO CALDERÓN.</v>
          </cell>
          <cell r="I324" t="str">
            <v xml:space="preserve">KR 72 C 22 D 27 AP 1211 AP 1211 </v>
          </cell>
          <cell r="J324" t="str">
            <v>v_rubiano@hotmail.com</v>
          </cell>
          <cell r="M324" t="str">
            <v>CO1.PCCNTR.6464084</v>
          </cell>
          <cell r="N324" t="str">
            <v>CPT-349-2024</v>
          </cell>
          <cell r="O324" t="str">
            <v>https://community.secop.gov.co/Public/Tendering/OpportunityDetail/Index?noticeUID=CO1.NTC.6281742&amp;isFromPublicArea=True&amp;isModal=False</v>
          </cell>
          <cell r="P324" t="str">
            <v>PROFESIONAL</v>
          </cell>
          <cell r="Q324" t="str">
            <v>UNIVERSITARIO</v>
          </cell>
          <cell r="R324" t="str">
            <v>FEMENINO</v>
          </cell>
          <cell r="S324" t="str">
            <v>NO</v>
          </cell>
          <cell r="T324" t="str">
            <v>CONTRATO DE PRESTACION DE SERVICIOS</v>
          </cell>
          <cell r="U324">
            <v>45468</v>
          </cell>
          <cell r="V324">
            <v>45469</v>
          </cell>
          <cell r="W324">
            <v>45682</v>
          </cell>
          <cell r="X324" t="str">
            <v>EDGARDO JOSE PAZ ESPINOSA</v>
          </cell>
          <cell r="Y324" t="str">
            <v>PROFESIONAL ESPECIALIZADO GRADO 03 DE PRENSA Y COMUNICACIONES</v>
          </cell>
          <cell r="Z324">
            <v>73576544</v>
          </cell>
          <cell r="AA324">
            <v>2</v>
          </cell>
          <cell r="AB324">
            <v>9</v>
          </cell>
          <cell r="AC324" t="str">
            <v>COM-35 Proveer, de manera autónoma e independiente, los servicios para apoyar las actividades de implementación y seguimiento de la estrategia de comunicación interna y externa de Canal Capital y sus marcas</v>
          </cell>
          <cell r="AD324">
            <v>0</v>
          </cell>
          <cell r="AE324">
            <v>7</v>
          </cell>
          <cell r="AF324">
            <v>210</v>
          </cell>
          <cell r="AG324">
            <v>35000000</v>
          </cell>
          <cell r="AH324">
            <v>5000000</v>
          </cell>
          <cell r="AI324" t="str">
            <v>1. Apoyar y acompañar la realización de las gestiones necesarias para asegurar el efectivo desarrollo de los procesos de concertación y/o articulación con pueblos étnicos, grupos poblacionales y sociales. 2. Realizar y brindar acompañamiento en las actividades de planeación, diseño y ejecución de estrategias y acciones que atiendan el cumplimiento de los compromisos adquiridos con pueblos étnicos, grupos poblacionales y sociales, establecidos en el Plan Distrital de Desarrollo. 3. Elaborar los documentos, informes, reportes y cifras relacionadas con asuntos étnicos, sociales, grupos poblacionales y diferenciales que sean requeridos por la Gerencia y por entes externos. 4. Apoyar y acompañar la revisión de los procedimientos de las diferentes áreas, con el fin de verificar la inclusión de medidas tendientes a promover el enfoque diferencial en los mismos. 5. Brindar acompañamiento en los procesos de sensibilización, orientación, capacitación y/o seguimientos necesarios para fortalecer la implementación de los enfoques poblacionales y de género en los equipos de Capital. 6. Apoyar y acompañar la estructuración y el desarrollo de acciones que fomenten el fortalecimiento de los medios comunitarios, en articulación con la Secretaría Distrital de Cultura y demás entidades involucradas. 7. Realizar y gestionar los insumos requeridos para dar respuesta a los PQRS relacionadas con el objeto del contrato, así como elaborar la proyección de su respuesta. 8. Acompañar a Capital en la estructuración de los proyectos audiovisuales dirigidos a grupos poblacionales, pueblos étnicos y/o medios comunitarios, cuando así se requiera. 9. Acompañar y realizar la coproducción y conducción de los productos de comunicación pública definidos por la Gerencia. 10. Apoyar la estructuración de procesos contractuales en lo relativo a la inclusión de criterios de enfoque diferencial. 11. Apoyar los distintos escenarios que el Canal promueva o sea invitado en el desarrollo de los medios comunitarios y grupos poblacionales. y sociales. 12. Apoyar y gestionar las solicitudes de información y reportes periódicos de implementación derivadas de la atención a los compromisos étnicos y poblacionales con los que cuenta la entidad en el marco del desarrollo de sus funciones y misionalidad. 13. Acompañar las gestiones institucionales relacionadas con la implementación y seguimiento de compromisos con los que cuenta la entidad en el marco de las Políticas Públicas. 14. Acompañar técnicamente a las áreas encargadas para la consolidación y análisis de información, reportes, toma de decisiones y demás gestiones relacionadas con los compromisos y participaciones de Canal Capital en las políticas públicas poblacionales y étnicas del Distrito Capital. 15. Realizar las demás actividades que resulten necesarias y esenciales para el cumplimiento del objeto contractual.</v>
          </cell>
          <cell r="AJ324" t="str">
            <v>DIRECTA</v>
          </cell>
          <cell r="AK324" t="str">
            <v xml:space="preserve">NO REQUIERE </v>
          </cell>
          <cell r="AL324" t="str">
            <v>SI</v>
          </cell>
          <cell r="AM324" t="str">
            <v>GERENTE GENERAL</v>
          </cell>
          <cell r="AN324" t="str">
            <v>JAVIER ROLANDO DELGADO FLORES</v>
          </cell>
          <cell r="AO324" t="str">
            <v xml:space="preserve">1294 / </v>
          </cell>
          <cell r="AP324" t="str">
            <v xml:space="preserve">42450208 / </v>
          </cell>
          <cell r="AQ324" t="str">
            <v xml:space="preserve">Servicios prestados a las empresas y servicios de producción / </v>
          </cell>
          <cell r="AR324" t="str">
            <v xml:space="preserve">1257 / </v>
          </cell>
          <cell r="AS324">
            <v>1294</v>
          </cell>
          <cell r="AT324">
            <v>42450208</v>
          </cell>
          <cell r="AU324" t="str">
            <v>Servicios prestados a las empresas y servicios de producción</v>
          </cell>
          <cell r="AV324" t="str">
            <v xml:space="preserve"> </v>
          </cell>
          <cell r="AW324">
            <v>1257</v>
          </cell>
          <cell r="AX324">
            <v>45471</v>
          </cell>
          <cell r="AY324">
            <v>35000000</v>
          </cell>
          <cell r="CX324">
            <v>45682</v>
          </cell>
          <cell r="CY324">
            <v>35000000</v>
          </cell>
        </row>
        <row r="325">
          <cell r="A325" t="str">
            <v>0323-2024</v>
          </cell>
          <cell r="B325" t="str">
            <v>17 17. Contrato de Prestación de Servicios</v>
          </cell>
          <cell r="C325" t="str">
            <v>NITE</v>
          </cell>
          <cell r="D325">
            <v>1026562785</v>
          </cell>
          <cell r="F325">
            <v>1</v>
          </cell>
          <cell r="G325">
            <v>1</v>
          </cell>
          <cell r="H325" t="str">
            <v>JOHANNA PAOLA PINZON</v>
          </cell>
          <cell r="I325" t="str">
            <v>Calle 22 # 18-80</v>
          </cell>
          <cell r="J325" t="str">
            <v>ferreteriaelmaestro2010@hotmail.com</v>
          </cell>
          <cell r="M325" t="str">
            <v>CO1.PCCNTR.6444629</v>
          </cell>
          <cell r="N325" t="str">
            <v>CPT-345-2024</v>
          </cell>
          <cell r="O325" t="str">
            <v>https://community.secop.gov.co/Public/Tendering/OpportunityDetail/Index?noticeUID=CO1.NTC.6284281&amp;isFromPublicArea=True&amp;isModal=False</v>
          </cell>
          <cell r="P325" t="str">
            <v>N/A</v>
          </cell>
          <cell r="Q325" t="str">
            <v>N/A</v>
          </cell>
          <cell r="R325" t="str">
            <v>FEMENINO</v>
          </cell>
          <cell r="S325" t="str">
            <v>NO</v>
          </cell>
          <cell r="T325" t="str">
            <v>CONTRATO DE PRESTACION DE SERVICIOS</v>
          </cell>
          <cell r="U325">
            <v>45469</v>
          </cell>
          <cell r="V325">
            <v>45504</v>
          </cell>
          <cell r="W325">
            <v>45868</v>
          </cell>
          <cell r="X325" t="str">
            <v>FELIPE RIVERA RUNTA</v>
          </cell>
          <cell r="Y325" t="str">
            <v>TÉCNICO GRADO 02 DE SERVICIOS ADMINISTRATIVOS</v>
          </cell>
          <cell r="Z325">
            <v>1014241966</v>
          </cell>
          <cell r="AA325">
            <v>5</v>
          </cell>
          <cell r="AB325">
            <v>6</v>
          </cell>
          <cell r="AC325" t="str">
            <v>SA-121 Suministrar los elementos de ferretería y los servicios correctivos de
cerrajería, plomería, vidriería, ebanistería, soldadura, electricidad y/o obra civil, para las instalaciones de
Canal Capital.</v>
          </cell>
          <cell r="AD325">
            <v>0</v>
          </cell>
          <cell r="AE325">
            <v>12</v>
          </cell>
          <cell r="AF325">
            <v>360</v>
          </cell>
          <cell r="AG325">
            <v>48000000</v>
          </cell>
          <cell r="AI325" t="str">
            <v>1. Cumplir con las especificaciones técnicas, descripciones y cantidades señaladas en los anexos
técnicos, así como con las cláusulas, las condiciones precontractuales establecidas para la
presente contratación, las cuales declara conocer, su propuesta y todos los anexos, los cuales
forman parte integral del presente contrato.2. Entregar a Canal Capital los insumos o elementos en un tiempo inferior a dos (2) días hábiles,
nuevos, originales, de primera calidad y no remanufacturados, libres de defectos, e
imperfecciones, en las cantidades solicitadas, de conformidad con las especificaciones técnicas
requeridas por el Canal, tanto las dispuestas en el documento denominado Anexo Técnico como
en las que surjan con ocasión de la solicitud de ítems no contemplados, y de acuerdo con la
solicitud por parte del supervisor.
3. Mantener los precios ofertados en la propuesta presentada, durante toda la vigencia del contrato.
4. El contratista hará entrega en el Almacén de Canal Capital o en la casa de la 69 ubicada en la
Carrera 11 A # 69 – 43 Barrio: Quinta Camacho, de los elementos, materiales, repuestos,
accesorios y herramientas solicitadas o cualquier otro elemento requerido por la entidad según
su necesidad y dentro de los plazos que establezca el Supervisor del contrato para caso en
particular. Esto sin exceder los límites de comprensión.
5. Reemplazar dentro de las veinticuatro (24) horas siguientes, contadas a partir de la solicitud del
supervisor del contrato, los elementos, materiales, repuestos, accesorios y herramientas que
presenten fallas o imperfecciones.
6. Suministrar los bienes sin restricción en cuanto a las cantidades requeridas, aunque estas sean
mínimas.
7. Contar con un stock suficiente que permita satisfacer los requerimientos del canal en cualquier
momento y lugar.
8. Garantizar la entrega parcial de aquellos elementos que el supervisor requirió para atender una
necesidad específica detectada por la entidad; este pedido se hará por escrito y/o correo
electrónico.
9. Ejecutar las actividades a todo costo incluyendo el transporte de todos los materiales y el personal
requerido para la ejecución del contrato.
10. Garantizar la prestación de atención telefónica durante los cinco (5) días hábiles de la semana y
todo lo necesario para la ejecución del objeto contractual.
11. Garantizar la prestación de sus servicios por un término de 48 horas a la semana conforme a los
requerimientos del supervisor.
12. Asegurar, para los bienes que aplique, los cuales se encuentran descritos en el Anexo Técnico
No. 1 – Elementos de ferretería, que los mismos representen el menor impacto ambiental por su
utilización (mínimo uso de elementos de plásticos de un solo uso, reducción de productos sobre
embalados, generación de residuos peligrosos derivados del uso de insumos entre otros) y
atienden los criterios de compras sostenibles en el marco del Acuerdo 540 de 2013 "Por medio
del cual se establecen los lineamientos del programa distrital de compras verdes y se dictan otras
disposiciones".
13. Suministrar a Capital las hojas de datos de seguridad bajo el marco del Sistema Globalmente
Armonizado de los insumos químicos y de las pinturas suministrados en el marco de la ejecución
del objeto contractual.
14. Garantizar que el personal que presta el servicio sea el idóneo y adecuado para hacerlo; para ello éste deberá contar con todos los elementos de seguridad industrial para trabajos eléctricos, de
cerrajería, vidriería, plomería, ebanistería y soldadura.
15. Acatar y cumplir las instrucciones que el Supervisor le imparta en relación con el objeto
contractual.</v>
          </cell>
          <cell r="AJ325" t="str">
            <v>DIRECTA</v>
          </cell>
          <cell r="AK325" t="str">
            <v>REQUIERE LIQUIDACION</v>
          </cell>
          <cell r="AL325" t="str">
            <v>SI</v>
          </cell>
          <cell r="AM325" t="str">
            <v>SECRETARIA GENERAL</v>
          </cell>
          <cell r="AN325" t="str">
            <v>NATHALY ACOSTA DIAZ</v>
          </cell>
          <cell r="AO325" t="str">
            <v xml:space="preserve">910 / </v>
          </cell>
          <cell r="AP325" t="str">
            <v xml:space="preserve">42120202005 / </v>
          </cell>
          <cell r="AQ325" t="e">
            <v>#N/A</v>
          </cell>
          <cell r="AR325" t="str">
            <v xml:space="preserve">1102 / </v>
          </cell>
          <cell r="AS325">
            <v>910</v>
          </cell>
          <cell r="AT325">
            <v>42120202005</v>
          </cell>
          <cell r="AU325" t="str">
            <v>Servicios de la construcción</v>
          </cell>
          <cell r="AV325" t="str">
            <v xml:space="preserve"> </v>
          </cell>
          <cell r="AW325">
            <v>1102</v>
          </cell>
          <cell r="AX325">
            <v>45469</v>
          </cell>
          <cell r="AY325">
            <v>48000000</v>
          </cell>
          <cell r="BB325" t="e">
            <v>#N/A</v>
          </cell>
          <cell r="CX325">
            <v>45868</v>
          </cell>
          <cell r="CY325">
            <v>48000000</v>
          </cell>
        </row>
        <row r="326">
          <cell r="A326" t="str">
            <v>0324-2024</v>
          </cell>
          <cell r="B326" t="str">
            <v>17 17. Contrato de Prestación de Servicios</v>
          </cell>
          <cell r="C326" t="str">
            <v>CC</v>
          </cell>
          <cell r="D326">
            <v>1016063994</v>
          </cell>
          <cell r="F326">
            <v>5</v>
          </cell>
          <cell r="G326">
            <v>6</v>
          </cell>
          <cell r="H326" t="str">
            <v>BRIGITH LIZETH MARTINEZ OSPINA</v>
          </cell>
          <cell r="I326" t="str">
            <v>KR 113 A 22 H 18 CA</v>
          </cell>
          <cell r="J326" t="str">
            <v>lizethmaos01@gmail.com</v>
          </cell>
          <cell r="M326" t="str">
            <v>CO1.PCCNTR.6445302</v>
          </cell>
          <cell r="N326" t="str">
            <v>CPT-346-2024</v>
          </cell>
          <cell r="O326" t="str">
            <v>https://community.secop.gov.co/Public/Tendering/OpportunityDetail/Index?noticeUID=CO1.NTC.6284977&amp;isFromPublicArea=True&amp;isModal=False</v>
          </cell>
          <cell r="P326" t="str">
            <v>PROFESIONAL</v>
          </cell>
          <cell r="Q326" t="str">
            <v>UNIVERSITARIO</v>
          </cell>
          <cell r="R326" t="str">
            <v>FEMENINO</v>
          </cell>
          <cell r="S326" t="str">
            <v>NO</v>
          </cell>
          <cell r="T326" t="str">
            <v>CONTRATO DE PRESTACION DE SERVICIOS</v>
          </cell>
          <cell r="U326">
            <v>45462</v>
          </cell>
          <cell r="V326">
            <v>45463</v>
          </cell>
          <cell r="W326">
            <v>45492</v>
          </cell>
          <cell r="X326" t="str">
            <v>ALBA JANETTE GOMEZ ARIAS</v>
          </cell>
          <cell r="Y326" t="str">
            <v>PROFESIONAL ESPECIALIZADA DE PRODUCCIÓN GRADO 3</v>
          </cell>
          <cell r="Z326">
            <v>51904355</v>
          </cell>
          <cell r="AA326">
            <v>5</v>
          </cell>
          <cell r="AB326">
            <v>6</v>
          </cell>
          <cell r="AC326" t="str">
            <v>DO-466 Proveer, de manera autónoma e independiente, los servicios profesionales requeridos para la realización de contenidos para el Proyecto periodístico convergente de Canal Capital.</v>
          </cell>
          <cell r="AD326">
            <v>0</v>
          </cell>
          <cell r="AE326">
            <v>1</v>
          </cell>
          <cell r="AF326">
            <v>30</v>
          </cell>
          <cell r="AG326">
            <v>5710320</v>
          </cell>
          <cell r="AH326">
            <v>5710320</v>
          </cell>
          <cell r="AI326" t="str">
            <v>1. Asistir, en virtud del principio de coordinación, a los consejos de redacción determinados por la dirección del proyecto. 2. Proponer en los consejos de redacción diarios, un mínimo de cinco (5) temas por día provenientes de las fuentes designadas, así como, la evolución de los mismos en los consejos determinados para ese fin. 3. Atender las actividades periodísticas y/o de producción conforme al plan de producción y circulación de contenidos diarios. 4. Proponer formatos de producción por cada tema asignado acorde al propósito convergente del proyecto y sus públicos objetivos. 5. Incluir como fuente periodística los datos abiertos (públicos y privados) de la Bogotá región, así como, el uso del periodismo de datos como metodología de investigación y producción de la totalidad o parte de los contenidos gestionados. 6. Apoyar y/o ejecutar el proceso de preproducción, producción y postproducción de los contenidos asignados diariamente. 7. Apoyar en la redacción de textos cortos para las introducciones de los contenidos producidos diariamente en coherencia con las plataformas y públicos objetivos determinados en los comités de redacción. 8. Garantizar preparación e información periodística para realizar contenidos de temas diversos, incluso si no se relaciona con las fuentes regularmente designadas. 9. Apoyar el diseño y acoger las recomendaciones estéticas y en general de “formato” indicadas por los realizadores del proyecto, así como, de los líderes editoriales y de estrategia convergente del mismo. 10. Realizar las actividades propias de presentación de secciones, temas, contenidos u otros especiales desde el estudio o locaciones indicadas por los líderes de emisión / circulación de los distintos componentes del proyecto convergente. 11. Atender y acoger las recomendaciones de uso de tecnología para la grabación, postproducción y circulación de los contenidos diariamente asignados. 12. Realizar las demás actividades que resulten necesarias y esenciales para el cumplimiento del objeto contractual.</v>
          </cell>
          <cell r="AJ326" t="str">
            <v>DIRECTA</v>
          </cell>
          <cell r="AK326" t="str">
            <v xml:space="preserve">NO REQUIERE </v>
          </cell>
          <cell r="AL326" t="str">
            <v>NO</v>
          </cell>
          <cell r="AM326" t="str">
            <v>DIRECTOR OPERATIVO</v>
          </cell>
          <cell r="AN326" t="str">
            <v>JAVIER ROLANDO DELGADO FLORES</v>
          </cell>
          <cell r="AO326" t="str">
            <v xml:space="preserve">1155 / </v>
          </cell>
          <cell r="AP326" t="str">
            <v xml:space="preserve">42450209 / </v>
          </cell>
          <cell r="AQ326" t="str">
            <v xml:space="preserve">Servicios para la comunidad, sociales y personales / </v>
          </cell>
          <cell r="AR326" t="str">
            <v xml:space="preserve">1096 / </v>
          </cell>
          <cell r="AS326">
            <v>1155</v>
          </cell>
          <cell r="AT326">
            <v>42450209</v>
          </cell>
          <cell r="AU326" t="str">
            <v>Servicios para la comunidad, sociales y personales</v>
          </cell>
          <cell r="AV326" t="str">
            <v xml:space="preserve"> </v>
          </cell>
          <cell r="AW326">
            <v>1096</v>
          </cell>
          <cell r="AX326">
            <v>45462</v>
          </cell>
          <cell r="AY326">
            <v>5710320</v>
          </cell>
          <cell r="CX326">
            <v>45492</v>
          </cell>
          <cell r="CY326">
            <v>5710320</v>
          </cell>
        </row>
        <row r="327">
          <cell r="A327" t="str">
            <v>0325-2024</v>
          </cell>
          <cell r="B327" t="str">
            <v>17 17. Contrato de Prestación de Servicios</v>
          </cell>
          <cell r="C327" t="str">
            <v>CC</v>
          </cell>
          <cell r="D327">
            <v>8980500</v>
          </cell>
          <cell r="F327">
            <v>4</v>
          </cell>
          <cell r="G327">
            <v>7</v>
          </cell>
          <cell r="H327" t="str">
            <v>FIDEL MANJARRES RIPOLL</v>
          </cell>
          <cell r="I327" t="str">
            <v>CL 129 56 13 AP 407</v>
          </cell>
          <cell r="J327" t="str">
            <v>fidelmanjarresripoll@gmail</v>
          </cell>
          <cell r="M327" t="str">
            <v>CO1.PCCNTR.6450713</v>
          </cell>
          <cell r="N327" t="str">
            <v>CPT-347-2024</v>
          </cell>
          <cell r="O327" t="str">
            <v>https://community.secop.gov.co/Public/Tendering/OpportunityDetail/Index?noticeUID=CO1.NTC.6291300&amp;isFromPublicArea=True&amp;isModal=False</v>
          </cell>
          <cell r="P327" t="str">
            <v>PROFESIONAL</v>
          </cell>
          <cell r="Q327" t="str">
            <v>UNIVERSITARIO</v>
          </cell>
          <cell r="R327" t="str">
            <v>MASCULINO</v>
          </cell>
          <cell r="S327" t="str">
            <v>NO</v>
          </cell>
          <cell r="T327" t="str">
            <v>CONTRATO DE PRESTACION DE SERVICIOS</v>
          </cell>
          <cell r="U327">
            <v>45464</v>
          </cell>
          <cell r="V327">
            <v>45465</v>
          </cell>
          <cell r="W327">
            <v>45634</v>
          </cell>
          <cell r="X327" t="str">
            <v>LUIS CARLOS URRUTIA PARRA</v>
          </cell>
          <cell r="Y327" t="str">
            <v>PROFESIONAL ESPECIALIZADO GRADO 03 DE PROGRAMACIÓN</v>
          </cell>
          <cell r="Z327">
            <v>79555310</v>
          </cell>
          <cell r="AA327">
            <v>8</v>
          </cell>
          <cell r="AB327">
            <v>3</v>
          </cell>
          <cell r="AC327" t="str">
            <v>DO-462 Proveer, de manera autónoma e independiente, los servicios requeridos para el soporte, administración y nuevos desarrollos tecnológicos para las plataformas digitales de Canal Capital y su página web.</v>
          </cell>
          <cell r="AD327">
            <v>17</v>
          </cell>
          <cell r="AE327">
            <v>5</v>
          </cell>
          <cell r="AF327">
            <v>167</v>
          </cell>
          <cell r="AG327">
            <v>34513322</v>
          </cell>
          <cell r="AH327">
            <v>6200000</v>
          </cell>
          <cell r="AI327" t="str">
            <v>1. Desarrollar la programación y gestión en lenguaje digital en las diferentes plataformas digitales de Canal Capital. 2. Realizar actividades de programación para la publicación de documentos en las páginas web de Canal Capital. 3. Ejecutar actividades de apoyo técnico para las mejoras de los sitios web de Canal Capital. 4. Realizar actividades de seguimiento a las fallas que se presenten en los sitios web de Canal Capital. 5. Apoyar las actividades de acceso a los editores que realizan acciones de edición de contenido en la página web de la entidad. 6. Realizar los ajustes necesarios en los sitios web de Canal Capital, para que cumpla los requerimientos de las directrices de la Alta Consejería TIC. 7. Realizar las actualizaciones requeridas y de seguridad en las páginas web de Capital. 8. Realizar acciones requeridas para que los sitios web de Capital se hallen indexados en los motores de búsqueda. 9. Realizar actividades de optimización de las páginas web para que puedan visualizarse en los diversos dispositivos móviles y tengan buen funcionamiento SEO. 10. Realizar actividades de programación en el lenguaje digital para garantizar la creación y gestión de landing pages y micrositios cuando sea necesario, conforme a las necesidades de la entidad. 11. Realizar el cargue de los contenidos transmedia, digitales y tradiciones en las páginas web de Canal Capital. 12. Administrar la información, archivos y carpetas en los servidores web de Canal Capital. 13. Realizar las demás actividades que resulten necesarias y esenciales para el cumplimiento del objeto contractual.</v>
          </cell>
          <cell r="AJ327" t="str">
            <v>DIRECTA</v>
          </cell>
          <cell r="AK327" t="str">
            <v xml:space="preserve">NO REQUIERE </v>
          </cell>
          <cell r="AL327" t="str">
            <v>SI</v>
          </cell>
          <cell r="AM327" t="str">
            <v>DIRECTOR OPERATIVO</v>
          </cell>
          <cell r="AN327" t="str">
            <v>EDWIN ROLANDO SANCHEZ PORRAS</v>
          </cell>
          <cell r="AO327" t="str">
            <v xml:space="preserve">1152 / </v>
          </cell>
          <cell r="AP327" t="str">
            <v xml:space="preserve">42450209 / </v>
          </cell>
          <cell r="AQ327" t="str">
            <v xml:space="preserve">Servicios para la comunidad, sociales y personales / </v>
          </cell>
          <cell r="AR327" t="str">
            <v xml:space="preserve">1101 / </v>
          </cell>
          <cell r="AS327">
            <v>1152</v>
          </cell>
          <cell r="AT327">
            <v>42450209</v>
          </cell>
          <cell r="AU327" t="str">
            <v>Servicios para la comunidad, sociales y personales</v>
          </cell>
          <cell r="AV327" t="str">
            <v xml:space="preserve"> </v>
          </cell>
          <cell r="AW327">
            <v>1101</v>
          </cell>
          <cell r="AX327">
            <v>45464</v>
          </cell>
          <cell r="AY327">
            <v>34513322</v>
          </cell>
          <cell r="CX327">
            <v>45634</v>
          </cell>
          <cell r="CY327">
            <v>34513322</v>
          </cell>
        </row>
        <row r="328">
          <cell r="A328" t="str">
            <v>0326-2024</v>
          </cell>
          <cell r="B328" t="str">
            <v>17 17. Contrato de Prestación de Servicios</v>
          </cell>
          <cell r="C328" t="str">
            <v>CC</v>
          </cell>
          <cell r="D328">
            <v>1001301167</v>
          </cell>
          <cell r="F328">
            <v>8</v>
          </cell>
          <cell r="G328">
            <v>3</v>
          </cell>
          <cell r="H328" t="str">
            <v>LAURA SOFIA BELTRAN BELTRAN</v>
          </cell>
          <cell r="I328" t="str">
            <v>KR 7 1 44 SUR CONJ ENTRE BOSQUES 1 TO 6 AP 402</v>
          </cell>
          <cell r="J328" t="str">
            <v>lausofibeltran15@gmail.com</v>
          </cell>
          <cell r="M328" t="str">
            <v>CO1.PCCNTR.6464158</v>
          </cell>
          <cell r="N328" t="str">
            <v>CPT-350-2024</v>
          </cell>
          <cell r="O328" t="str">
            <v>https://community.secop.gov.co/Public/Tendering/OpportunityDetail/Index?noticeUID=CO1.NTC.6309712&amp;isFromPublicArea=True&amp;isModal=False</v>
          </cell>
          <cell r="P328" t="str">
            <v>PROFESIONAL</v>
          </cell>
          <cell r="Q328" t="str">
            <v>UNIVERSITARIO</v>
          </cell>
          <cell r="R328" t="str">
            <v>FEMENINO</v>
          </cell>
          <cell r="S328" t="str">
            <v>NO</v>
          </cell>
          <cell r="T328" t="str">
            <v>CONTRATO DE PRESTACION DE SERVICIOS</v>
          </cell>
          <cell r="U328">
            <v>45468</v>
          </cell>
          <cell r="V328">
            <v>45470</v>
          </cell>
          <cell r="W328">
            <v>45561</v>
          </cell>
          <cell r="X328" t="str">
            <v>JOSE MIGUEL AYALA DURAN</v>
          </cell>
          <cell r="Y328" t="str">
            <v>PROFESIONAL ESPECIALIZADO GRADO 3 DEL ÁREA TÉCNICA</v>
          </cell>
          <cell r="Z328">
            <v>74186482</v>
          </cell>
          <cell r="AA328">
            <v>4</v>
          </cell>
          <cell r="AB328">
            <v>7</v>
          </cell>
          <cell r="AC328" t="str">
            <v>DO-463 Proveer de manera autónoma e independiente, los servicios de asistencia y soporte técnico para las diferentes actividades de Tecnologías de la Información (TI), gestión de servidores y soporte de redes de datos para la producción, post-producción y emisión que requiera el área técnica de Canal Capital.</v>
          </cell>
          <cell r="AD328">
            <v>0</v>
          </cell>
          <cell r="AE328">
            <v>3</v>
          </cell>
          <cell r="AF328">
            <v>90</v>
          </cell>
          <cell r="AG328">
            <v>6900000</v>
          </cell>
          <cell r="AH328">
            <v>2300000</v>
          </cell>
          <cell r="AI328" t="str">
            <v>1. Apoyar y dar soporte técnico sobre la infraestructura de televisión (software y equipos), a los diferentes usuarios (productores, operadores, periodistas y equipo programación). 2. Apoyar a los ingenieros del área con la realización y/o actualización de los planos técnicos de toda la infraestructura tecnológica del Canal. 3. Apoyar en la administración y gestión de la red LAN a cargo del Área Técnica de acuerdo con los flujos de trabajo y operación de Canal Capital. 4. Acompañar en la ejecución de los planes de contingencia que garanticen la continuidad de la operación. 5. Recibir las señales externas de audio y video que sean enviadas como contribuciones para los diferentes programas que se producen en vivo o pregrabados, coordinando el envío con la persona que envía el contenido y realizando la grabación, monitoreo y control de calidad. 6. Administrar y gestionar la plataforma de Streaming y VOD, monitoreando y garantizando que los canales de Eureka y Capital estén online todo el tiempo, así mismo, mantener el almacenamiento contratado por debajo del 70% de ocupación, atendiendo las políticas de borrado estipuladas para tal fin. 7. Diligenciar diariamente el formulario denominado “bitácora área Técnica” en el cual se registran los nombres de los contenidos recibidos, las actividades realizadas y/o novedades técnicas presentadas durante el desarrollo de sus actividades diarias. 8. Apoyar las diferentes actividades de mantenimiento preventivo y/o correctivo de hardware y software de acuerdo con el cronograma establecido en el Área Técnica de Canal Capital. 9. Cumplir con las actividades establecidas en la programación realizada por el Área técnica y las demás actividades requeridas por la supervisión con el fin de cumplir las obligaciones y el objeto contractual. 10. Asistir y apoyar en las tareas gestionadas por el equipo de ingenieros de Canal Capital. 11. Realizar las demás actividades que resulten necesarias y esenciales para el cumplimiento del objeto contractual.</v>
          </cell>
          <cell r="AJ328" t="str">
            <v>DIRECTA</v>
          </cell>
          <cell r="AK328" t="str">
            <v xml:space="preserve">NO REQUIERE </v>
          </cell>
          <cell r="AL328" t="str">
            <v>NO</v>
          </cell>
          <cell r="AM328" t="str">
            <v>DIRECTOR OPERATIVO</v>
          </cell>
          <cell r="AN328" t="str">
            <v>EDWIN ROLANDO SANCHEZ PORRAS</v>
          </cell>
          <cell r="AO328" t="str">
            <v xml:space="preserve">1153 / </v>
          </cell>
          <cell r="AP328" t="str">
            <v xml:space="preserve">42450209 / </v>
          </cell>
          <cell r="AQ328" t="str">
            <v xml:space="preserve">Servicios para la comunidad, sociales y personales / </v>
          </cell>
          <cell r="AR328" t="str">
            <v xml:space="preserve">1104 / </v>
          </cell>
          <cell r="AS328">
            <v>1153</v>
          </cell>
          <cell r="AT328">
            <v>42450209</v>
          </cell>
          <cell r="AU328" t="str">
            <v>Servicios para la comunidad, sociales y personales</v>
          </cell>
          <cell r="AV328" t="str">
            <v xml:space="preserve"> </v>
          </cell>
          <cell r="AW328">
            <v>1104</v>
          </cell>
          <cell r="AX328">
            <v>45469</v>
          </cell>
          <cell r="AY328">
            <v>6900000</v>
          </cell>
          <cell r="CX328">
            <v>45561</v>
          </cell>
          <cell r="CY328">
            <v>6900000</v>
          </cell>
        </row>
        <row r="329">
          <cell r="A329" t="str">
            <v>0327-2024</v>
          </cell>
          <cell r="B329" t="str">
            <v>17 17. Contrato de Prestación de Servicios</v>
          </cell>
          <cell r="C329" t="str">
            <v>NIT</v>
          </cell>
          <cell r="D329">
            <v>901017183</v>
          </cell>
          <cell r="F329">
            <v>2</v>
          </cell>
          <cell r="G329">
            <v>9</v>
          </cell>
          <cell r="H329" t="str">
            <v>EDITORIAL LA REPÚBLICA SAS</v>
          </cell>
          <cell r="I329" t="str">
            <v>KR 13 A 37 32</v>
          </cell>
          <cell r="J329" t="str">
            <v>administracion@larepublica</v>
          </cell>
          <cell r="M329" t="str">
            <v>CO1.PCCNTR.6464274</v>
          </cell>
          <cell r="N329" t="str">
            <v>CPT-351-2024</v>
          </cell>
          <cell r="O329" t="str">
            <v>https://community.secop.gov.co/Public/Tendering/OpportunityDetail/Index?noticeUID=CO1.NTC.6309688&amp;isFromPublicArea=True&amp;isModal=False</v>
          </cell>
          <cell r="P329" t="str">
            <v>N/A</v>
          </cell>
          <cell r="Q329" t="str">
            <v>N/A</v>
          </cell>
          <cell r="R329" t="str">
            <v>PERSONA JURIDICA</v>
          </cell>
          <cell r="S329" t="str">
            <v>N/A</v>
          </cell>
          <cell r="T329" t="str">
            <v>CONTRATO DE PRESTACION DE SERVICIOS</v>
          </cell>
          <cell r="U329">
            <v>45470</v>
          </cell>
          <cell r="V329">
            <v>45477</v>
          </cell>
          <cell r="W329">
            <v>45657</v>
          </cell>
          <cell r="X329" t="str">
            <v>PAULA ANDREA FONSECA ORTIZ</v>
          </cell>
          <cell r="Y329" t="str">
            <v>PROFESIONAL 1 DEL ÁREA DE VENTAS Y MERCADEO</v>
          </cell>
          <cell r="Z329">
            <v>1136884820</v>
          </cell>
          <cell r="AA329">
            <v>0</v>
          </cell>
          <cell r="AB329">
            <v>0</v>
          </cell>
          <cell r="AC329" t="str">
            <v>PE-46 Prestar los servicios de publicación de mensajes y avisos en impreso y digital a nivel local y/o nacional para atender los diferentes requerimientos de Canal Capital.</v>
          </cell>
          <cell r="AD329">
            <v>28</v>
          </cell>
          <cell r="AE329">
            <v>5</v>
          </cell>
          <cell r="AF329">
            <v>178</v>
          </cell>
          <cell r="AG329">
            <v>25000000</v>
          </cell>
          <cell r="AH329" t="str">
            <v>N/A</v>
          </cell>
          <cell r="AI329" t="str">
            <v>1.Realizar el servicio de emisión de pauta impresa y digital con los formatos, ubicación, tipo de franja/página web, y en los días que le sea requerido por Canal Capital de acuerdo con el plan establecido. 2. Realizar los ajustes correspondientes cuando se requiera un cambio en la ubicación y formato de la pauta, el cual se realizará de acuerdo con la propuesta o el tarifario acordado por Canal Capital. 3. Liquidar conforme al tarifario la emisión de mensajes informativos y/o promocionales de acuerdo con las negociaciones realizadas con Canal Capital
y el diligenciamiento de la respectiva devolución del porcentaje de volumen negociado entre Capital y el medio. 4. Cumplir con la publicación de mensajes en publicaciones impresas y en páginas web. 5. Entregar al supervisor del contrato los respectivos soportes y/o certificados de emisión de mensajes de las campañas, con el fin de que se evidencie la ejecución de la pauta impresa y/o digital. 6. Reponer la pauta que sea omitida en los formatos impresos y página(s) web contratada(s) por alguna situación que presente el proveedor, previa información y autorización de Canal Capital. 7. Aplicar los ajustes correspondientes cuando así lo requiera Canal Capital. 8. Entregar por cada requerimiento de ordenación de pauta, un informe de alcance logrado con la publicación impresa y/o digital que estuvo al aire, con alguno de los estudios de medición que tenga el proveedor máximo los 5 primeros días hábiles después
de finalizar la pauta. 9. Asistir a las reuniones a las que sea citado por parte de Canal Capital. 10. Informar al supervisor del contrato las novedades, inconvenientes o sugerencias que se generen en desarrollo de sus actividades y que puedan afectar negativa o positivamente el normal desarrollo del objeto contractual. 11. Facturar el servicio prestado conforme a las indicaciones del supervisor del contrato. 12. Las demás actividades que sean necesarias y esenciales para el cumplimiento del objeto contractual, y que resulten acordes con el desarrollo del mismo</v>
          </cell>
          <cell r="AJ329" t="str">
            <v>DIRECTA</v>
          </cell>
          <cell r="AK329" t="str">
            <v>REQUIERE LIQUIDACION</v>
          </cell>
          <cell r="AL329" t="str">
            <v>SI</v>
          </cell>
          <cell r="AM329" t="str">
            <v>GERENTE GENERAL</v>
          </cell>
          <cell r="AN329" t="str">
            <v>JAVIER ROLANDO DELGADO FLORES</v>
          </cell>
          <cell r="AO329" t="str">
            <v xml:space="preserve">1164 / </v>
          </cell>
          <cell r="AP329" t="str">
            <v xml:space="preserve">42450208 / </v>
          </cell>
          <cell r="AQ329" t="str">
            <v xml:space="preserve">Servicios prestados a las empresas y servicios de producción / </v>
          </cell>
          <cell r="AR329" t="str">
            <v xml:space="preserve">1111 / </v>
          </cell>
          <cell r="AS329">
            <v>1164</v>
          </cell>
          <cell r="AT329">
            <v>42450208</v>
          </cell>
          <cell r="AU329" t="str">
            <v>Servicios prestados a las empresas y servicios de producción</v>
          </cell>
          <cell r="AV329" t="str">
            <v xml:space="preserve"> </v>
          </cell>
          <cell r="AW329">
            <v>1111</v>
          </cell>
          <cell r="AX329">
            <v>45470</v>
          </cell>
          <cell r="AY329">
            <v>25000000</v>
          </cell>
          <cell r="CX329">
            <v>45657</v>
          </cell>
          <cell r="CY329">
            <v>25000000</v>
          </cell>
        </row>
        <row r="330">
          <cell r="A330" t="str">
            <v>0328-2024</v>
          </cell>
          <cell r="B330" t="str">
            <v>17 17. Contrato de Prestación de Servicios</v>
          </cell>
          <cell r="C330" t="str">
            <v>CC</v>
          </cell>
          <cell r="D330">
            <v>1020792460</v>
          </cell>
          <cell r="F330">
            <v>6</v>
          </cell>
          <cell r="G330">
            <v>5</v>
          </cell>
          <cell r="H330" t="str">
            <v>MARIANA GONZALEZ ARBOLEDA</v>
          </cell>
          <cell r="I330" t="str">
            <v>KR 11 # 142 - 61 APT 403</v>
          </cell>
          <cell r="J330" t="str">
            <v>marianagonzalezarb@gmail</v>
          </cell>
          <cell r="M330" t="str">
            <v>CO1.PCCNTR.6470011</v>
          </cell>
          <cell r="N330" t="str">
            <v>CPT-352-2024</v>
          </cell>
          <cell r="O330" t="str">
            <v>https://community.secop.gov.co/Public/Tendering/OpportunityDetail/Index?noticeUID=CO1.NTC.6317346&amp;isFromPublicArea=True&amp;isModal=False</v>
          </cell>
          <cell r="P330" t="str">
            <v>APOYO A LA GESTIÓN PROFESIONAL</v>
          </cell>
          <cell r="Q330" t="str">
            <v>N/A</v>
          </cell>
          <cell r="R330" t="str">
            <v>FEMENINO</v>
          </cell>
          <cell r="S330" t="str">
            <v>NO</v>
          </cell>
          <cell r="T330" t="str">
            <v>CONTRATO DE PRESTACION DE SERVICIOS</v>
          </cell>
          <cell r="U330">
            <v>45471</v>
          </cell>
          <cell r="V330">
            <v>45475</v>
          </cell>
          <cell r="W330">
            <v>45505</v>
          </cell>
          <cell r="X330" t="str">
            <v>ANGELICA MARIA GARZON MUÑOZ</v>
          </cell>
          <cell r="Y330" t="str">
            <v>PROFESIONAL ESPECIALIZADO DE PRODUCCIÓN GRADO 2</v>
          </cell>
          <cell r="Z330">
            <v>52827674</v>
          </cell>
          <cell r="AA330">
            <v>3</v>
          </cell>
          <cell r="AB330">
            <v>8</v>
          </cell>
          <cell r="AC330" t="str">
            <v>DO-464 Proveer, de manera autónoma e independiente, los servicios de apoyo en la organización logística de las transmisiones de eventos culturales, deportivos y académicos, producciones y programas de Canal Capital.</v>
          </cell>
          <cell r="AD330">
            <v>0</v>
          </cell>
          <cell r="AE330">
            <v>1</v>
          </cell>
          <cell r="AF330">
            <v>30</v>
          </cell>
          <cell r="AG330">
            <v>3528960</v>
          </cell>
          <cell r="AH330">
            <v>3528960</v>
          </cell>
          <cell r="AI330" t="str">
            <v>1. Brindar apoyo en la organización logística del transporte de los equipos humanos de producción de proyectos audiovisuales y eventos, así como la programación de las diferentes rutas de los colaboradores del área técnica del canal, atendiendo los requerimientos efectuados por el área. 2. Realizar los llamados de los equipos de transporte, técnicos, de producción y logísticos que se requieran para la operación. 3. Realizar las actividades necesarias para determinar con el productor de cada proyecto la asignación de recursos logísticos. 4. Mantener actualizado los formatos de llamados y asignación de recursos logísticos según se determine para el seguimiento de la ejecución de los mismos. 5. Revisar las planillas de transporte y validar la correcta información allí consignada. 6. Apoyar en el trámite de autorizaciones de ingreso vehicular y peatonal al canal, a la sede de la Calle 26, según las necesidades de las producciones. 7. Apoyar la gestión de salidas e ingresos de elementos de la bodega de producción del Canal. 8. Recopilar y obtener la información necesaria para la generación de informes relacionados con la ejecución de los recursos logísticos de canal capital. 9. Recabar la información necesaria para la generación de informes relacionados con la producción audiovisual sostenible. 10. Apoyar el diseño y la ejecución de acciones relacionadas con la producción audiovisual sostenible. 11. Brindar apoyo logístico en las producciones en campo de requerirse para las diferentes transmisiones, producciones y proyectos para CAPITAL. 12. Apoyar con el diseño de estrategias que permitan el mejoramiento de los flujos de trabajo de la operación logística de canal capital. 13. Informar al supervisor las novedades, inconvenientes o sugerencias que se generen en sus actividades y que puedan afectar negativa o positivamente el normal desarrollo de las actividades de producción. 14. Las demás que, por la naturaleza y esencia del contrato, sean necesarias para su buen desarrollo.</v>
          </cell>
          <cell r="AJ330" t="str">
            <v>DIRECTA</v>
          </cell>
          <cell r="AK330" t="str">
            <v xml:space="preserve">NO REQUIERE </v>
          </cell>
          <cell r="AL330" t="str">
            <v>NO</v>
          </cell>
          <cell r="AM330" t="str">
            <v>DIRECTOR OPERATIVO</v>
          </cell>
          <cell r="AN330" t="str">
            <v>LEIDY JULIETH CARRANZA SUAREZ</v>
          </cell>
          <cell r="AO330" t="str">
            <v xml:space="preserve">1154 / </v>
          </cell>
          <cell r="AP330" t="str">
            <v xml:space="preserve">42450209 / </v>
          </cell>
          <cell r="AQ330" t="str">
            <v xml:space="preserve">Servicios para la comunidad, sociales y personales / </v>
          </cell>
          <cell r="AR330" t="str">
            <v xml:space="preserve">1116 / </v>
          </cell>
          <cell r="AS330">
            <v>1154</v>
          </cell>
          <cell r="AT330">
            <v>42450209</v>
          </cell>
          <cell r="AU330" t="str">
            <v>Servicios para la comunidad, sociales y personales</v>
          </cell>
          <cell r="AV330" t="str">
            <v xml:space="preserve"> </v>
          </cell>
          <cell r="AW330">
            <v>1116</v>
          </cell>
          <cell r="AX330">
            <v>45451</v>
          </cell>
          <cell r="AY330">
            <v>3528960</v>
          </cell>
          <cell r="CX330">
            <v>45505</v>
          </cell>
          <cell r="CY330">
            <v>3528960</v>
          </cell>
        </row>
        <row r="331">
          <cell r="A331" t="str">
            <v>0329-2024</v>
          </cell>
          <cell r="B331" t="str">
            <v>17 17. Contrato de Prestación de Servicios</v>
          </cell>
          <cell r="C331" t="str">
            <v>CC</v>
          </cell>
          <cell r="D331">
            <v>1018466306</v>
          </cell>
          <cell r="F331">
            <v>5</v>
          </cell>
          <cell r="G331">
            <v>6</v>
          </cell>
          <cell r="H331" t="str">
            <v>CLAUDIA LORENA RODRIGUEZ TORRES</v>
          </cell>
          <cell r="I331" t="str">
            <v>KR 53 B BIS 5 A 81</v>
          </cell>
          <cell r="J331" t="str">
            <v>mg.claurod@gmail.com</v>
          </cell>
          <cell r="M331" t="str">
            <v>CO1.PCCNTR.6469925</v>
          </cell>
          <cell r="N331" t="str">
            <v>CPT-353-2024</v>
          </cell>
          <cell r="O331" t="str">
            <v>https://community.secop.gov.co/Public/Tendering/OpportunityDetail/Index?noticeUID=CO1.NTC.6317280&amp;isFromPublicArea=True&amp;isModal=False</v>
          </cell>
          <cell r="P331" t="str">
            <v>APOYO A LA GESTIÓN PROFESIONAL</v>
          </cell>
          <cell r="Q331" t="str">
            <v>N/A</v>
          </cell>
          <cell r="R331" t="str">
            <v>FEMENINO</v>
          </cell>
          <cell r="S331" t="str">
            <v>NO</v>
          </cell>
          <cell r="T331" t="str">
            <v>CONTRATO DE PRESTACION DE SERVICIOS</v>
          </cell>
          <cell r="U331">
            <v>45471</v>
          </cell>
          <cell r="V331">
            <v>45471</v>
          </cell>
          <cell r="W331">
            <v>45500</v>
          </cell>
          <cell r="X331" t="str">
            <v>PAULA ARENAS CANAL</v>
          </cell>
          <cell r="Y331" t="str">
            <v>GERENTE GENERAL</v>
          </cell>
          <cell r="Z331">
            <v>35503102</v>
          </cell>
          <cell r="AA331">
            <v>1</v>
          </cell>
          <cell r="AB331">
            <v>1</v>
          </cell>
          <cell r="AC331" t="str">
            <v>DO-467 Proveer, de manera autónoma e independiente, sus servicios para apoyar las actividades de recuperación de archivo de la memoria de Capital.</v>
          </cell>
          <cell r="AD331">
            <v>0</v>
          </cell>
          <cell r="AE331">
            <v>1</v>
          </cell>
          <cell r="AF331">
            <v>30</v>
          </cell>
          <cell r="AG331">
            <v>2647920</v>
          </cell>
          <cell r="AH331">
            <v>2647920</v>
          </cell>
          <cell r="AI331" t="str">
            <v>1. Apoyar la elaboración del inventario de los activos de información audiovisual de Canal Capital. 2. Apoyar la salvaguarda del archivo sonoro y audiovisual de Canal Capital. 3. Apoyar la limpieza externa de los dispositivos de almacenamiento que albergan patrimonio audiovisual y/o digital de Canal Capital. 4. Apoyar la reubicación del material de archivo audiovisual y los materiales que se encuentren albergados en dispositivos de almacenamiento análogo y/o digital. 5. Apoyar la verificación del contenido de cada dispositivo audiovisual de almacenamiento análogo y/o digital. 6. Apoyar la visualización y clasificación de material audiovisual de los dispositivos de almacenamiento análogo y/o digital. 7. Diligenciar correctamente los formatos proveídos por Gestión Documental para registrar la ficha técnica que contiene la información general de cada dispositivo. 8. Apoyar la realización de informes a la Gerencia, Dirección Operativa y al área de Programación, cuando así se requiera.</v>
          </cell>
          <cell r="AJ331" t="str">
            <v>DIRECTA</v>
          </cell>
          <cell r="AK331" t="str">
            <v xml:space="preserve">NO REQUIERE </v>
          </cell>
          <cell r="AL331" t="str">
            <v>NO</v>
          </cell>
          <cell r="AM331" t="str">
            <v>DIRECTOR OPERATIVO</v>
          </cell>
          <cell r="AN331" t="str">
            <v>LEIDY JULIETH CARRANZA SUAREZ</v>
          </cell>
          <cell r="AO331" t="str">
            <v xml:space="preserve">1165 / </v>
          </cell>
          <cell r="AP331" t="str">
            <v xml:space="preserve">42450209 / </v>
          </cell>
          <cell r="AQ331" t="str">
            <v xml:space="preserve">Servicios para la comunidad, sociales y personales / </v>
          </cell>
          <cell r="AR331" t="str">
            <v xml:space="preserve">1115 / </v>
          </cell>
          <cell r="AS331">
            <v>1165</v>
          </cell>
          <cell r="AT331">
            <v>42450209</v>
          </cell>
          <cell r="AU331" t="str">
            <v>Servicios para la comunidad, sociales y personales</v>
          </cell>
          <cell r="AV331" t="str">
            <v xml:space="preserve"> </v>
          </cell>
          <cell r="AW331">
            <v>1115</v>
          </cell>
          <cell r="AX331">
            <v>45471</v>
          </cell>
          <cell r="AY331">
            <v>2647920</v>
          </cell>
          <cell r="CX331">
            <v>45500</v>
          </cell>
          <cell r="CY331">
            <v>2647920</v>
          </cell>
        </row>
        <row r="332">
          <cell r="A332" t="str">
            <v>0330-2024</v>
          </cell>
          <cell r="B332" t="str">
            <v>17 17. Contrato de Prestación de Servicios</v>
          </cell>
          <cell r="C332" t="str">
            <v>NIT</v>
          </cell>
          <cell r="D332">
            <v>860007590</v>
          </cell>
          <cell r="F332">
            <v>6</v>
          </cell>
          <cell r="G332">
            <v>5</v>
          </cell>
          <cell r="H332" t="str">
            <v>COMUNICAN S A</v>
          </cell>
          <cell r="I332" t="str">
            <v>CL 103 69B 43 TO 5</v>
          </cell>
          <cell r="J332" t="str">
            <v>contabilidad@elespectador.</v>
          </cell>
          <cell r="M332" t="str">
            <v>CO1.PCCNTR.6471376</v>
          </cell>
          <cell r="N332" t="str">
            <v>CPT-354-2024</v>
          </cell>
          <cell r="O332" t="str">
            <v>https://community.secop.gov.co/Public/Tendering/OpportunityDetail/Index?noticeUID=CO1.NTC.6319427&amp;isFromPublicArea=True&amp;isModal=False</v>
          </cell>
          <cell r="P332" t="str">
            <v>N/A</v>
          </cell>
          <cell r="Q332" t="str">
            <v>N/A</v>
          </cell>
          <cell r="R332" t="str">
            <v>PERSONA JURIDICA</v>
          </cell>
          <cell r="S332" t="str">
            <v>N/A</v>
          </cell>
          <cell r="T332" t="str">
            <v>CONTRATO DE PRESTACION DE SERVICIOS</v>
          </cell>
          <cell r="U332">
            <v>45471</v>
          </cell>
          <cell r="V332">
            <v>45475</v>
          </cell>
          <cell r="W332">
            <v>45657</v>
          </cell>
          <cell r="X332" t="str">
            <v>PAULA ANDREA FONSECA ORTIZ</v>
          </cell>
          <cell r="Y332" t="str">
            <v>PROFESIONAL 1 DEL ÁREA DE VENTAS Y MERCADEO</v>
          </cell>
          <cell r="Z332">
            <v>1136884820</v>
          </cell>
          <cell r="AA332">
            <v>0</v>
          </cell>
          <cell r="AB332">
            <v>0</v>
          </cell>
          <cell r="AC332" t="str">
            <v>PE-47 Prestar servicios de creación de estrategias 360° de comunicación en medios tradicionales y/o medios digitales, tanto a nivel local como nacional, para atender los diversos requerimientos de Canal Capital.</v>
          </cell>
          <cell r="AD332">
            <v>30</v>
          </cell>
          <cell r="AE332">
            <v>5</v>
          </cell>
          <cell r="AF332">
            <v>180</v>
          </cell>
          <cell r="AG332">
            <v>210000000</v>
          </cell>
          <cell r="AH332" t="str">
            <v>N/A</v>
          </cell>
          <cell r="AI332" t="str">
            <v xml:space="preserve">1. Realizar el servicio de emisión de pauta en impresos y digital con la duración, formato, ubicación, tipo de impreso/página web, y en los días requeridos por Canal Capital, de acuerdo con el plan establecido. 2. Realizar los ajustes correspondientes cuando se requiera un cambio en la duración de la pauta, de acuerdo con la propuesta o el tarifario acordado por Canal Capital. 3. Liquidar, conforme al tarifario y/o propuesta, la emisión de mensajes informativos y/o publicitarios de acuerdo con las negociaciones realizadas con Canal Capital. 4. Cumplir con la emisión de mensajes en publicaciones en impresos y en páginas web, y con todo lo demás ofrecido en la propuesta. 5. Entregar, cuando el supervisor del contrato lo requiera, los respectivos soportes y/o certificados de emisión de mensajes de la campaña, para evidenciar la ejecución de la pauta en impresos y/o digital. 6. Realizar acompañamiento en el  relacionamiento estratégico, mediante alianzas con medios tradicionales y/o medios digitales, para alcanzar los objetivos que se establezcan. 7. Reponer la pauta omitida en el periódico y página(s) web contratada(s) por alguna situación presentada por el proveedor, previa información y autorización de Canal Capital. 8. Aplicar los ajustes correspondientes cuando lo requiera Canal Capital. 9. Entregar, por cada requerimiento de ordenación de pauta, un informe del alcance logrado con la emisión de la pauta impresa y/o digital que estuvo al aire, utilizando alguno de los estudios de medición del proveedor. 10. Entregar, en un plazo máximo de una semana, los informes correspondientes que avalen la ejecución y el impacto de las estrategias en la multiplataforma propuestas por el medio, determinando el alcance o las mediciones correspondientes según sea el caso. 11. Realizar y ejecutar las estrategias en la multiplataforma que proponga el medio, incluyendo la entrega de informes correspondientes. 12. Asistir a las reuniones a las que sea citado por Canal Capital. 13. Facturar el servicio prestado conforme a las indicaciones del supervisor del contrato. 14. Realizar las demás actividades necesarias y esenciales para el cumplimiento del objeto contractual, acordes con su desarrollo. </v>
          </cell>
          <cell r="AJ332" t="str">
            <v>DIRECTA</v>
          </cell>
          <cell r="AK332" t="str">
            <v>REQUIERE LIQUIDACION</v>
          </cell>
          <cell r="AL332" t="str">
            <v>SI</v>
          </cell>
          <cell r="AM332" t="str">
            <v>GERENTE GENERAL</v>
          </cell>
          <cell r="AN332" t="str">
            <v>JAVIER ROLANDO DELGADO FLORES</v>
          </cell>
          <cell r="AO332" t="str">
            <v xml:space="preserve">1167 / </v>
          </cell>
          <cell r="AP332" t="str">
            <v xml:space="preserve">42450208 / </v>
          </cell>
          <cell r="AQ332" t="str">
            <v xml:space="preserve">Servicios prestados a las empresas y servicios de producción / </v>
          </cell>
          <cell r="AR332" t="str">
            <v xml:space="preserve">1117 / </v>
          </cell>
          <cell r="AS332">
            <v>1167</v>
          </cell>
          <cell r="AT332">
            <v>42450208</v>
          </cell>
          <cell r="AU332" t="str">
            <v>Servicios prestados a las empresas y servicios de producción</v>
          </cell>
          <cell r="AV332" t="str">
            <v xml:space="preserve"> </v>
          </cell>
          <cell r="AW332">
            <v>1117</v>
          </cell>
          <cell r="AX332">
            <v>45471</v>
          </cell>
          <cell r="AY332">
            <v>210000000</v>
          </cell>
          <cell r="CX332">
            <v>45657</v>
          </cell>
          <cell r="CY332">
            <v>210000000</v>
          </cell>
        </row>
        <row r="333">
          <cell r="A333" t="str">
            <v>0331-2024</v>
          </cell>
          <cell r="B333" t="str">
            <v>17 17. Contrato de Prestación de Servicios</v>
          </cell>
          <cell r="C333" t="str">
            <v>CC</v>
          </cell>
          <cell r="D333">
            <v>1033698100</v>
          </cell>
          <cell r="F333">
            <v>5</v>
          </cell>
          <cell r="G333">
            <v>6</v>
          </cell>
          <cell r="H333" t="str">
            <v>KAREN NATALLY ROZO TRUJILLO</v>
          </cell>
          <cell r="I333" t="str">
            <v>KR 119 77 21</v>
          </cell>
          <cell r="J333" t="str">
            <v>karenrozo@gmail.com</v>
          </cell>
          <cell r="M333" t="str">
            <v>CO1.PCCNTR.6471895</v>
          </cell>
          <cell r="N333" t="str">
            <v>CPT-355-2024</v>
          </cell>
          <cell r="O333" t="str">
            <v>https://community.secop.gov.co/Public/Tendering/OpportunityDetail/Index?noticeUID=CO1.NTC.6320388&amp;isFromPublicArea=True&amp;isModal=False</v>
          </cell>
          <cell r="P333" t="str">
            <v>APOYO A LA GESTIÓN PROFESIONAL</v>
          </cell>
          <cell r="Q333" t="str">
            <v>UNIVERSITARIO</v>
          </cell>
          <cell r="R333" t="str">
            <v>FEMENINO</v>
          </cell>
          <cell r="S333" t="str">
            <v>NO</v>
          </cell>
          <cell r="T333" t="str">
            <v>CONTRATO DE PRESTACION DE SERVICIOS</v>
          </cell>
          <cell r="U333">
            <v>45470</v>
          </cell>
          <cell r="V333">
            <v>45471</v>
          </cell>
          <cell r="W333">
            <v>45562</v>
          </cell>
          <cell r="X333" t="str">
            <v>ANDREA PAOLA SANCHEZ GARCIA</v>
          </cell>
          <cell r="Y333" t="str">
            <v>SECRETARIA GENERAL</v>
          </cell>
          <cell r="Z333">
            <v>1082897124</v>
          </cell>
          <cell r="AA333">
            <v>3</v>
          </cell>
          <cell r="AB333">
            <v>8</v>
          </cell>
          <cell r="AC333" t="str">
            <v>SG-66 Proveer, de manera autónoma e independiente, sus servicios profesionales para apoyar la gestión y operación, desde el punto de vista técnico, del Sistema Electrónico de Contratación Pública - SECOP.</v>
          </cell>
          <cell r="AD333">
            <v>0</v>
          </cell>
          <cell r="AE333">
            <v>3</v>
          </cell>
          <cell r="AF333">
            <v>90</v>
          </cell>
          <cell r="AG333">
            <v>12210000</v>
          </cell>
          <cell r="AH333">
            <v>4070000</v>
          </cell>
          <cell r="AI333" t="str">
            <v>1. Apoyar a la entidad en la implementación de la plataforma electrónica de contratación pública SECOP II. 2. Cumplir con todas las capacitaciones acordadas con el supervisor en las fechas y horas establecidas. 3. Administrar la cuenta de la entidad en la plataforma SECOP II, para la creación de usuarios, acceso, configuración de perfiles, roles, creación de equipos y gestión requerida para la celebración y publicación de procesos de contratación, y para el adecuado registro del Plan Anual de Adquisiciones en dicha plataforma. 4. Crear en la plataforma SECOP II todos los procesos contractuales que sean requeridos por la entidad, hacer las publicaciones y registros que dichos procesos ameriten. 5. Realizar actividades de sensibilización al personal de Canal Capital sobre los aspectos más importantes para tener en cuenta de la plataforma SECOP II. 6. Apoyar el registro de las etapas precontractual, contractual y postcontractual de los diferentes procesos de selección de la entidad en la plataforma SECOP II. 7. Realizar los cierres contractuales de los contratos del Canal en la plataforma SECOP II, en atención a lo dispuesto por la Circular Externa 002 de 2022 de Colombia Compra Eficiente. 8. Realizar seguimiento a los procesos contractuales realizados a través de la plataforma de SECOP II. 9. Proporcionar soporte técnico atendiendo y resolviendo las consultas que las diferentes dependencias de la entidad le formulen con ocasión del uso de la plataforma SECOP II administrada por Colombia Compra Eficiente. 10. Trasladar a la mesa de ayuda de Colombia Compra Eficiente, las inquietudes e inconvenientes que surjan con ocasión del uso y acceso a la plataforma, llevar un registro de dichas consultas e informar por escrito de las mismas al supervisor del contrato. 11. Mantener estricta confidencialidad sobre los usuarios y claves suministradas absteniéndose de proporcionarse a terceros. 12. Realizar las demás actividades que resulten necesarias y esenciales para el cumplimiento del objeto contractual</v>
          </cell>
          <cell r="AJ333" t="str">
            <v>DIRECTA</v>
          </cell>
          <cell r="AK333" t="str">
            <v xml:space="preserve">NO REQUIERE </v>
          </cell>
          <cell r="AL333" t="str">
            <v>NO</v>
          </cell>
          <cell r="AM333" t="str">
            <v>SECRETARIA GENERAL</v>
          </cell>
          <cell r="AN333" t="str">
            <v>LEIDY JULIETH CARRANZA SUAREZ</v>
          </cell>
          <cell r="AO333" t="str">
            <v xml:space="preserve">1157 / </v>
          </cell>
          <cell r="AP333" t="str">
            <v xml:space="preserve">42120202008 / </v>
          </cell>
          <cell r="AQ333" t="str">
            <v xml:space="preserve">Servicios prestados a las empresas y servicios de producción / </v>
          </cell>
          <cell r="AR333" t="str">
            <v xml:space="preserve">1112 / </v>
          </cell>
          <cell r="AS333">
            <v>1157</v>
          </cell>
          <cell r="AT333">
            <v>42120202008</v>
          </cell>
          <cell r="AU333" t="str">
            <v>Servicios prestados a las empresas y servicios de producción</v>
          </cell>
          <cell r="AV333" t="str">
            <v xml:space="preserve"> </v>
          </cell>
          <cell r="AW333">
            <v>1112</v>
          </cell>
          <cell r="AX333">
            <v>45470</v>
          </cell>
          <cell r="AY333">
            <v>12210000</v>
          </cell>
          <cell r="CX333">
            <v>45562</v>
          </cell>
          <cell r="CY333">
            <v>12210000</v>
          </cell>
        </row>
        <row r="334">
          <cell r="A334" t="str">
            <v>0332-2024</v>
          </cell>
          <cell r="B334" t="str">
            <v>17 17. Contrato de Prestación de Servicios</v>
          </cell>
          <cell r="C334" t="str">
            <v>CC</v>
          </cell>
          <cell r="D334">
            <v>1032461272</v>
          </cell>
          <cell r="F334">
            <v>1</v>
          </cell>
          <cell r="G334">
            <v>10</v>
          </cell>
          <cell r="H334" t="str">
            <v xml:space="preserve">LUZ IXAYANA RAMÍREZ CRISTANCHO </v>
          </cell>
          <cell r="I334" t="str">
            <v>CL 44 D 45 45</v>
          </cell>
          <cell r="J334" t="str">
            <v>ixaramirezz@gmail.com</v>
          </cell>
          <cell r="M334" t="str">
            <v>CO1.PCCNTR.6472021</v>
          </cell>
          <cell r="N334" t="str">
            <v>CPT-356-2024</v>
          </cell>
          <cell r="O334" t="str">
            <v>https://community.secop.gov.co/Public/Tendering/OpportunityDetail/Index?noticeUID=CO1.NTC.6320032&amp;isFromPublicArea=True&amp;isModal=False</v>
          </cell>
          <cell r="P334" t="str">
            <v>PROFESIONAL ESPECIALIZADA</v>
          </cell>
          <cell r="Q334" t="str">
            <v>UNIVERSITARIO</v>
          </cell>
          <cell r="R334" t="str">
            <v>FEMENINO</v>
          </cell>
          <cell r="S334" t="str">
            <v>SI</v>
          </cell>
          <cell r="T334" t="str">
            <v>CONTRATO DE PRESTACION DE SERVICIOS</v>
          </cell>
          <cell r="U334">
            <v>45470</v>
          </cell>
          <cell r="V334">
            <v>45475</v>
          </cell>
          <cell r="W334">
            <v>45566</v>
          </cell>
          <cell r="X334" t="str">
            <v>ANDREA PAOLA SANCHEZ GARCIA</v>
          </cell>
          <cell r="Y334" t="str">
            <v>SECRETARIA GENERAL</v>
          </cell>
          <cell r="Z334">
            <v>1082897124</v>
          </cell>
          <cell r="AA334">
            <v>3</v>
          </cell>
          <cell r="AB334">
            <v>8</v>
          </cell>
          <cell r="AC334" t="str">
            <v>SG-65 Proveer, de manera autónoma e independiente, los servicios jurídicos especializados para brindar acompañamiento a la gestión contractual y demás asuntos legales de Canal Capital.</v>
          </cell>
          <cell r="AD334">
            <v>0</v>
          </cell>
          <cell r="AE334">
            <v>3</v>
          </cell>
          <cell r="AF334">
            <v>90</v>
          </cell>
          <cell r="AG334">
            <v>21000000</v>
          </cell>
          <cell r="AH334">
            <v>7000000</v>
          </cell>
          <cell r="AI334" t="str">
            <v>1. Realizar y acompañar las actividades precontractuales, contractuales y postcontractuales asignadas, así como realizar la publicación de procesos contractuales mediante la plataforma SECOP II, incluidas prórrogas, modificaciones y actas de liquidación. 2. Revisar la documentación soporte para la estructuración de procesos contractuales con personas naturales y jurídicas. 3. Acompañar y asesorar al proceso de gestión jurídica y contractual en los distintos procesos de selección que adelante Canal Capital, así como participar en los comités evaluadores jurídicos de los mismos. 4. Apoyar y asesorar en la revisión y la presentación de propuesta de actualización de manuales, formatos y procedimientos del proceso de gestión jurídica y contractual. 5. Realizar la verificación de las garantías aportadas en los procesos contractuales asignados, y remitir las mismas para aprobación. 6. Emitir los conceptos jurídicos que le sean solicitados en el marco de la ejecución del objeto contractual. 7. Proyectar y revisar los actos administrativos que le sean asignados en el marco de la ejecución del objeto contractual. 8. Mantener actualizado el software de gestión contractual de Canal Capital de acuerdo con los procesos asignados a su cargo. 9. Realizar las demás actividades que resulten necesarias y esenciales para el cumplimiento del objeto contractual.</v>
          </cell>
          <cell r="AJ334" t="str">
            <v>DIRECTA</v>
          </cell>
          <cell r="AK334" t="str">
            <v xml:space="preserve">NO REQUIERE </v>
          </cell>
          <cell r="AL334" t="str">
            <v>NO</v>
          </cell>
          <cell r="AM334" t="str">
            <v>SECRETARIA GENERAL</v>
          </cell>
          <cell r="AN334" t="str">
            <v>LEIDY JULIETH CARRANZA SUAREZ</v>
          </cell>
          <cell r="AO334" t="str">
            <v xml:space="preserve">1156 / </v>
          </cell>
          <cell r="AP334" t="str">
            <v xml:space="preserve">42120202008 / </v>
          </cell>
          <cell r="AQ334" t="str">
            <v xml:space="preserve">Servicios prestados a las empresas y servicios de producción / </v>
          </cell>
          <cell r="AR334" t="str">
            <v xml:space="preserve">1114 / </v>
          </cell>
          <cell r="AS334">
            <v>1156</v>
          </cell>
          <cell r="AT334">
            <v>42120202008</v>
          </cell>
          <cell r="AU334" t="str">
            <v>Servicios prestados a las empresas y servicios de producción</v>
          </cell>
          <cell r="AV334" t="str">
            <v xml:space="preserve"> </v>
          </cell>
          <cell r="AW334">
            <v>1114</v>
          </cell>
          <cell r="AX334">
            <v>45471</v>
          </cell>
          <cell r="AY334">
            <v>21000000</v>
          </cell>
          <cell r="CX334">
            <v>45566</v>
          </cell>
          <cell r="CY334">
            <v>21000000</v>
          </cell>
        </row>
        <row r="335">
          <cell r="A335" t="str">
            <v>0333-2024</v>
          </cell>
          <cell r="B335" t="str">
            <v>17 17. Contrato de Prestación de Servicios</v>
          </cell>
          <cell r="C335" t="str">
            <v>NIT</v>
          </cell>
          <cell r="D335">
            <v>901410723</v>
          </cell>
          <cell r="F335">
            <v>4</v>
          </cell>
          <cell r="G335">
            <v>7</v>
          </cell>
          <cell r="H335" t="str">
            <v>R.L. DELTATECH SAS</v>
          </cell>
          <cell r="I335" t="str">
            <v>KR 10 ESTE 43 A 53 SUR</v>
          </cell>
          <cell r="J335" t="str">
            <v>contabilidad@deltatech.com.</v>
          </cell>
          <cell r="K335" t="str">
            <v>INGRID JOHANNA MORALES BELTRAN</v>
          </cell>
          <cell r="L335">
            <v>1023893130</v>
          </cell>
          <cell r="M335" t="str">
            <v>CO1.PCCNTR.6479183</v>
          </cell>
          <cell r="N335" t="str">
            <v>CPT-357-2024</v>
          </cell>
          <cell r="O335" t="str">
            <v xml:space="preserve">https://community.secop.gov.co/Public/Tendering/OpportunityDetail/Index?noticeUID=CO1.NTC.6329567&amp;isFromPublicArea=True&amp;isModal=False
</v>
          </cell>
          <cell r="P335" t="str">
            <v>N/A</v>
          </cell>
          <cell r="Q335" t="str">
            <v>N/A</v>
          </cell>
          <cell r="R335" t="str">
            <v>PERSONA JURIDICA</v>
          </cell>
          <cell r="S335" t="str">
            <v>N/A</v>
          </cell>
          <cell r="T335" t="str">
            <v>CONTRATO DE PRESTACION DE SUMINISTRO</v>
          </cell>
          <cell r="U335">
            <v>45478</v>
          </cell>
          <cell r="V335">
            <v>45482</v>
          </cell>
          <cell r="W335">
            <v>45543</v>
          </cell>
          <cell r="X335" t="str">
            <v>SANDRA PAOLA MONTILLA MORALES</v>
          </cell>
          <cell r="Y335" t="str">
            <v xml:space="preserve">PROFESIONAL ESPECIALIZADO DE RECURSOS HUMANOS GRADO 2 </v>
          </cell>
          <cell r="Z335">
            <v>52259970</v>
          </cell>
          <cell r="AA335">
            <v>1</v>
          </cell>
          <cell r="AB335">
            <v>10</v>
          </cell>
          <cell r="AC335" t="str">
            <v>SA-271 Suministrar los elementos ergonómicos para la dotación de las instalaciones de Canal Capital, de acuerdo con las especificaciones técnicas requeridas y establecidas en el anexo técnico.</v>
          </cell>
          <cell r="AD335">
            <v>0</v>
          </cell>
          <cell r="AE335">
            <v>2</v>
          </cell>
          <cell r="AF335">
            <v>60</v>
          </cell>
          <cell r="AG335">
            <v>5471008</v>
          </cell>
          <cell r="AH335" t="str">
            <v>N/A</v>
          </cell>
          <cell r="AI335" t="str">
            <v>1. Entregar en las instalaciones de Canal Capital los artículos ergonómicos objeto del contrato según las características técnicas y cantidades descritas en el anexo técnico. 2. Otorgar una garantía por defectos de fabricación por un periodo de doce (12) meses. 3. Reemplazar los elementos que resulten defectuosos o presentan daños en un término de 8 días hábiles, a la realización del requerimiento por parte del supervisor del Contrato. 4. Cumplir con las especificaciones requeridas por el Canal Capital y con las presentadas en la propuesta.5. Programar con el supervisor del contrato la fecha y hora de entrega en las instalaciones del Canal de los elementos objeto del contrato, teniendo en cuenta el plazo de ejecución del mismo.6. Asumir los costos relacionados con la entrega de los elementos a adquirir por la entidad. 7. Las demás obligaciones inherentes para la correcta ejecución y cumplimiento del objeto contractual, necesarias para el cabal cumplimiento del objeto contractual.</v>
          </cell>
          <cell r="AJ335" t="str">
            <v>DIRECTA</v>
          </cell>
          <cell r="AK335" t="str">
            <v>REQUIERE LIQUIDACION</v>
          </cell>
          <cell r="AL335" t="str">
            <v>NO</v>
          </cell>
          <cell r="AM335" t="str">
            <v>SECRETARIA GENERAL</v>
          </cell>
          <cell r="AN335" t="str">
            <v>EDWIN ROLANDO SANCHEZ PORRAS</v>
          </cell>
          <cell r="AO335" t="str">
            <v xml:space="preserve">1120 / </v>
          </cell>
          <cell r="AP335" t="str">
            <v xml:space="preserve">42120201004 / </v>
          </cell>
          <cell r="AQ335" t="str">
            <v xml:space="preserve">Productos metálicos y paquetes de software / </v>
          </cell>
          <cell r="AR335" t="str">
            <v xml:space="preserve">1127 / </v>
          </cell>
          <cell r="AS335">
            <v>1120</v>
          </cell>
          <cell r="AT335">
            <v>42120201004</v>
          </cell>
          <cell r="AU335" t="str">
            <v>Productos metálicos y paquetes de software</v>
          </cell>
          <cell r="AV335" t="str">
            <v xml:space="preserve"> </v>
          </cell>
          <cell r="AW335">
            <v>1127</v>
          </cell>
          <cell r="AX335">
            <v>45478</v>
          </cell>
          <cell r="AY335">
            <v>5471008</v>
          </cell>
          <cell r="CX335">
            <v>45543</v>
          </cell>
          <cell r="CY335">
            <v>5471008</v>
          </cell>
        </row>
        <row r="336">
          <cell r="A336" t="str">
            <v>0334-2024</v>
          </cell>
          <cell r="B336" t="str">
            <v>17 17. Contrato de Prestación de Servicios</v>
          </cell>
          <cell r="C336" t="str">
            <v>NIT</v>
          </cell>
          <cell r="D336">
            <v>800023746</v>
          </cell>
          <cell r="F336">
            <v>7</v>
          </cell>
          <cell r="G336">
            <v>4</v>
          </cell>
          <cell r="H336" t="str">
            <v>NIETO Y BRICEÑO MULTIGRAFICAS LIMITADA NB MULTIGRAFICAS</v>
          </cell>
          <cell r="I336" t="str">
            <v>CL 26 6 16 ESTE</v>
          </cell>
          <cell r="J336" t="str">
            <v>nbcomunicacionaudiovisual20</v>
          </cell>
          <cell r="K336" t="str">
            <v>FABIAN ENRIQUE MORENO CORREA</v>
          </cell>
          <cell r="L336">
            <v>79664382</v>
          </cell>
          <cell r="M336" t="str">
            <v>CO1.PCCNTR.6474540</v>
          </cell>
          <cell r="N336" t="str">
            <v>CPT-358-2024</v>
          </cell>
          <cell r="O336" t="str">
            <v>https://community.secop.gov.co/Public/Tendering/OpportunityDetail/Index?noticeUID=CO1.NTC.6322686&amp;isFromPublicArea=True&amp;isModal=False</v>
          </cell>
          <cell r="P336" t="str">
            <v>N/A</v>
          </cell>
          <cell r="Q336" t="str">
            <v>N/A</v>
          </cell>
          <cell r="R336" t="str">
            <v>PERSONA JURIDICA</v>
          </cell>
          <cell r="S336" t="str">
            <v>N/A</v>
          </cell>
          <cell r="T336" t="str">
            <v>CONTRATO DE PRODUCCION POR ENCARGO</v>
          </cell>
          <cell r="U336">
            <v>45471</v>
          </cell>
          <cell r="V336">
            <v>45471</v>
          </cell>
          <cell r="W336">
            <v>45534</v>
          </cell>
          <cell r="X336" t="str">
            <v>PAULA ANDREA FONSECA ORTIZ</v>
          </cell>
          <cell r="Y336" t="str">
            <v>PROFESIONAL 1 DEL ÁREA DE VENTAS Y MERCADEO</v>
          </cell>
          <cell r="Z336">
            <v>1136884820</v>
          </cell>
          <cell r="AA336">
            <v>0</v>
          </cell>
          <cell r="AB336">
            <v>0</v>
          </cell>
          <cell r="AC336" t="str">
            <v>PE-52 Prestar los servicios de producción de contenidos a través de mensajes y videos en medios digitales, tanto a nivel local como nacional, para la estrategia 'Sabor Bogotá' del Festival de la Lechona y 'Barrios Vivos' en el barrio El paraíso de Ciudad Bolívar”, en virtud del Contrato interadministrativo No. 137 suscrito entre Canal Capital y Secretaría Distrital de Cultura, Recreación y Deporte</v>
          </cell>
          <cell r="AD336">
            <v>3</v>
          </cell>
          <cell r="AE336">
            <v>2</v>
          </cell>
          <cell r="AF336">
            <v>63</v>
          </cell>
          <cell r="AG336">
            <v>17850000</v>
          </cell>
          <cell r="AH336" t="str">
            <v>N/A</v>
          </cell>
          <cell r="AI336" t="str">
            <v>1. Realizar y desarrollar doce (12) acciones digitales para el Festival de la Lechona, incluyendo historias de Instagram, videos de YouTube (en sus dos formatos), Reels y TikTok. 2. Crear contenido visual y multimedia que destaque la gastronomía y cultura de Bogotá, enfocándose en la estrategia 'Sabor Bogotá' del Plan Distrital de Desarrollo. 3. Coordinar con los creadores de contenido (foodies y/o especializados en la ciudad) para asegurar la calidad y relevancia del contenido digital. 4. Publicar las historias de Instagram, videos de YouTube, Reels y TikTok en las fechas acordadas, asegurando la máxima visibilidad y alcance. 5. Monitorear y analizar la interacción y el impacto de las publicaciones en las redes sociales, ajustando las estrategias según sea necesario para maximizar el engagement. 6. Desarrollar 12 acciones digitales para las actividades en el barrio El Paraíso de Ciudad Bolívar, incluyendo historias de Instagram, videos de YouTube (en sus dos formatos), Reels y TikTok. 7. Registrar fotográfica y audiovisualmente la realización de las acciones digitales y sus respectivas publicaciones para fines de reporte y evaluación. 8. Elaborar informes detallados sobre la ejecución de las acciones digitales, incluyendo métricas de alcance, engagement y resultados cualitativos. 9. Certificar el cumplimiento de las acciones digitales a satisfacción del supervisor del contrato, incluyendo el registro fotográfico y audiovisual. 10. Proveer todos los documentos y soportes necesarios que acrediten la ejecución y entrega a satisfacción de los requerimientos solicitados. 11. Asegurar el pago de aportes al sistema de seguridad social y parafiscales, presentando la certificación correspondiente de acuerdo con las normativas vigentes. 12. Comunicar cualquier inconveniente o retraso en la ejecución de las acciones digitales de manera oportuna para tomar las medidas correctivas necesarias. 13. Obtener, previo a su utilización y en los casos en que amerite, por parte de los titulares de derechos de autor o conexos, derecho de imagen, propiedad industrial, o de sus representantes, las autorizaciones y/o cesiones de derechos que correspondan (autorización de uso de imagen, locaciones, explotación de obras musicales, sincronización musical, imágenes, libretos, fonogramas, obras fotográficas y audiovisuales, voces, entrevistas, entre otros) y en general, cualquier creación protegida y, pagar los derechos y tarifas que se causen, para su comunicación pública y puesta a disposición en redes sociales del CONTRATISTA, de CAPITAL y de la Secretaría Distrital de Cultura, Recreación y Deporte, según se acuerde. 14. Reconocer que CAPITAL, es el titular de todos los derechos patrimoniales de autor y conexos sobre los contenidos utilizados, por el término de protección legal y para todos los países del mundo, derechos que serán cedidos a la Secretaría Distrital de Cultura, Recreación y Deporte, en su calidad de cliente final. 15. Responder por cualquier reclamación o exigencia de pago que en materia de derechos de autor o conexos, propiedad industrial, derecho de imagen, entre otros, que efectúe un tercero, autoridades judiciales o administrativas, sociedades de gestión colectiva o individual, entre otros, exonerando completamente de responsabilidad a CAPITAL y a la Secretaría Distrital de Cultura, Recreación y Deporte. 16. De conformidad con la Ley 1581 del 2012 y demás normas concordantes o que llegaren a reemplazarla, EL CONTRATISTA se obliga a cumplir a cabalidad con todas las normas relacionadas con la protección y almacenamiento de datos personales. Así mismo autoriza a CAPITAL a hacer uso de dicha información y a almacenarla para los fines pertinentes del contrato. 17. El CONTRATISTA autoriza a CAPITAL y a la Secretaría Distrital de Cultura, Recreación y Deporte, a repostear los contenidos creados en el marco del presente contrato, que serán publicados en las redes sociales del CONTRATISTA, según se acuerde.</v>
          </cell>
          <cell r="AJ336" t="str">
            <v>DIRECTA</v>
          </cell>
          <cell r="AK336" t="str">
            <v>REQUIERE LIQUIDACION</v>
          </cell>
          <cell r="AL336" t="str">
            <v>NO</v>
          </cell>
          <cell r="AM336" t="str">
            <v>GERENTE GENERAL</v>
          </cell>
          <cell r="AN336" t="str">
            <v>JAVIER ROLANDO DELGADO FLORES</v>
          </cell>
          <cell r="AO336" t="str">
            <v xml:space="preserve">1172 / </v>
          </cell>
          <cell r="AP336" t="str">
            <v xml:space="preserve">42450208 / </v>
          </cell>
          <cell r="AQ336" t="str">
            <v xml:space="preserve">Servicios prestados a las empresas y servicios de producción / </v>
          </cell>
          <cell r="AR336" t="str">
            <v xml:space="preserve">1118 / </v>
          </cell>
          <cell r="AS336">
            <v>1172</v>
          </cell>
          <cell r="AT336">
            <v>42450208</v>
          </cell>
          <cell r="AU336" t="str">
            <v>Servicios prestados a las empresas y servicios de producción</v>
          </cell>
          <cell r="AV336" t="str">
            <v xml:space="preserve"> </v>
          </cell>
          <cell r="AW336">
            <v>1118</v>
          </cell>
          <cell r="AX336">
            <v>45471</v>
          </cell>
          <cell r="AY336">
            <v>17850000</v>
          </cell>
          <cell r="CX336">
            <v>45534</v>
          </cell>
          <cell r="CY336">
            <v>17850000</v>
          </cell>
        </row>
        <row r="337">
          <cell r="A337" t="str">
            <v>0335-2024</v>
          </cell>
          <cell r="B337" t="str">
            <v>17 17. Contrato de Prestación de Servicios</v>
          </cell>
          <cell r="C337" t="str">
            <v>NIT</v>
          </cell>
          <cell r="D337">
            <v>900448609</v>
          </cell>
          <cell r="F337">
            <v>3</v>
          </cell>
          <cell r="G337">
            <v>8</v>
          </cell>
          <cell r="H337" t="str">
            <v>RL TAC SEGURIDAD LTDA.</v>
          </cell>
          <cell r="I337" t="str">
            <v>CR 27 C 71 B 81</v>
          </cell>
          <cell r="J337" t="str">
            <v>tac_seguridadltda@hotmail.com</v>
          </cell>
          <cell r="K337" t="str">
            <v>QUIMBERLY ANDREA VILLAMIL CAMELO</v>
          </cell>
          <cell r="L337">
            <v>1024532555</v>
          </cell>
          <cell r="M337" t="str">
            <v>CO1.PCCNTR.6480342</v>
          </cell>
          <cell r="N337" t="str">
            <v>CPT-359-2024</v>
          </cell>
          <cell r="O337" t="str">
            <v xml:space="preserve">https://community.secop.gov.co/Public/Tendering/OpportunityDetail/Index?noticeUID=CO1.NTC.6330287&amp;isFromPublicArea=True&amp;isModal=False
</v>
          </cell>
          <cell r="P337" t="str">
            <v>N/A</v>
          </cell>
          <cell r="Q337" t="str">
            <v>N/A</v>
          </cell>
          <cell r="R337" t="str">
            <v>PERSONA JURIDICA</v>
          </cell>
          <cell r="S337" t="str">
            <v>N/A</v>
          </cell>
          <cell r="T337" t="str">
            <v>CONTRATO DE PRESTACION DE SERVICIOS</v>
          </cell>
          <cell r="U337">
            <v>45477</v>
          </cell>
          <cell r="V337">
            <v>45480</v>
          </cell>
          <cell r="W337">
            <v>45722</v>
          </cell>
          <cell r="X337" t="str">
            <v>JAVIER AUGUSTO MEDINA PARRA</v>
          </cell>
          <cell r="Y337" t="str">
            <v>SUBDIRECTOR ADMINISTRATIVO</v>
          </cell>
          <cell r="Z337">
            <v>79568473</v>
          </cell>
          <cell r="AA337">
            <v>6</v>
          </cell>
          <cell r="AB337">
            <v>5</v>
          </cell>
          <cell r="AC337" t="str">
            <v>SA-78 SA-79 SA-147 Proveer el servicio de vigilancia y seguridad privada, con recurso humano dotado con armas y medios tecnológicos, para las personas y los bienes muebles e inmuebles de propiedad de Canal Capital o por los cuales sea legalmente responsable, ubicados en la ciudad de Bogotá DC o en Municipios del Departamento de Cundinamarca.</v>
          </cell>
          <cell r="AD337">
            <v>0</v>
          </cell>
          <cell r="AE337">
            <v>8</v>
          </cell>
          <cell r="AF337">
            <v>240</v>
          </cell>
          <cell r="AG337">
            <v>404052518</v>
          </cell>
          <cell r="AH337" t="str">
            <v>N/A</v>
          </cell>
          <cell r="AI337" t="str">
            <v>1. Cumplir con las especificaciones técnicas de la invitaciòn Cerrada IC-02-2024 descritas en el
ANEXO TÉCNICO SERVICIOS DE VIGILANCIA Y MEDIOS TECNOLÓGICOS 2024-2025 que hace parte integral del contrato y que corresponden a: “Servicios fijos de Vigilancia” y “Alquiler de
Medios Tecnológicos” .
2. Ejecutar el objeto del contrato, con el personal solicitado, los medios tecnológicos, los equipos de
comunicación, los circuitos cerrados de televisión, y demás especificaciones descritas en el
presente estudio previo; dicho documento hará parte integral del contrato.
3. Prestar los servicios de vigilancia y seguridad privada en los lugares señalados a continuación: No obstante, lo anterior, el contratista deberá prestar sus servicios en aquellos lugares donde se
requieran servicios adicionales de Vigilancia, conforme lo solicite el supervisor del contrato.
4. Prestar los servicios de vigilancia y seguridad de conformidad con la siguiente descripción:
DESCRIPCIÓN DEL SERVICIOS
NÚMERO DE
SERVICIOS
TURNO
SERVICIO DE VIGILANCIA SIN ARMA DIURNAS DE LUNES A VIERNES PARA LA
RECEPCIÓN PRINCIPAL DE CANAL CAPITAL AV. CALLE 26 # 66-63 PISO 1° y 5°
2
12 H DIURNAS
LUNES A VIERNES
SERVICIO DE VIGILANCIA SIN ARMA PERMANENTES PARA RECORREDOR
PRINCIPAL DE CANAL CAPITAL
AV. CALLE 26 # 66-63 PISO 5°
1
24 H DE DOMINGO
A DOMINGO
SERVICIO DE VIGILANCIA CON ARMA PERMANENTE PARA LA CASA
PROPIEDAD DE CANAL CAPITAL UBICADA EN LA CARRERA 11A 69 - 43
1
24 H DE DOMINGO
A DOMINGO
SERVICIO DE VIGILANCIA CON ARMA PERMANENTE PARA EL CERRO DE
MANJUI
1
24 H DE DOMINGO
A DOMINGO
5. Presentar de manera mensual un informe con la gestión del periodo correspondiente, el cual
deberá ir como anexo de la facturación mes a mes y donde se indicará todas las novedades que se
presenten en cuanto al plan de capacitaciones al personal, ausencias, reemplazos, servicios
adicionales, entre otras disposiciones.
6. Realizar un Estudio de Seguridad por cada dirección en la cual se requiere el servicio, que deberá
ser enviado a Canal Capital en un plazo no mayor a sesenta (60) días calendario después de la
firma del contrato, y entregado al supervisor del mismo. 7. Prestar el servicio ofreciendo soporte y apoyo remoto o en sitio, en todo lo relacionado con los
medios tecnológicos.
8. Suministrar los medios tecnológicos de comunicación necesarios para cada puesto de vigilancia,
para garantizar el apoyo inmediato y la calidad del servicio.
9. Contar con una línea fija de atención, un correo electrónico, sala de atención al usuario o sala de
radio y una línea celular con plan corporativo 24X7 con el fin de atender todas novedades del
puesto.
10. Prestar y garantizar el servicio de reacción inmediata las veinticuatro (24) horas al día todo el mes
en los casos de emergencia y eventualidades, con personal suficientes y disponibles, dotados con
equipos de frecuencia propia y utilizables dentro del perímetro urbano de Bogotá DC,
interconectados con las autoridades respectivas.
11. Suministrar los siguientes elementos de control para cada puesto:
● CARPETA: Carpeta de archivo de pasta dura, donde se guarden todas las consignas del
puesto, así como el control de entrada y salida de elementos de los equipos propios de Canal
Capital cuando a ello haya lugar, según formatos previamente establecidos por la empresa de
vigilancia, así como los sugeridos por el Canal.
● LIBROS: De pasta dura, hojas tamaño oficio con renglones y páginas numeradas
consecutivamente. Minuta para cada puesto. El contratista deberá conservar los archivos,
consignas, libros, cuadernos de minuta y demás documentación relativos a la ejecución del
contrato por los términos establecidos en la ley y de común acuerdo con la entidad.
Nota: De acuerdo con las normas de archivo del contratista se podrán manejar estos
elementos a través de plataforma/software dispuesto por la Empresa de Vigilancia con tal fin,
siempre y cuando éste permita el registro consecutivo, fechado y constancia de quién efectúa
la anotación de las novedades que se presentan y que además permita el control y
seguimiento del servicio de vigilancia. En todo caso, se precisa que en la sede del cerro
Manjui estos elementos deben ser físicos.
12. Garantizar que los servicios se presten de forma permanente e ininterrumpida, para lo cual deberá
tomar las medidas necesarias para asegurar el reemplazo inmediato del personal que se ausente
en caso de vacaciones, enfermedad, maternidad, accidentes, calamidad doméstica, etc.
13. Cancelar en forma oportuna los salarios, prestaciones, indemnizaciones y liquidaciones del personal
vinculado para la prestación del servicio.
14. Realizar los cambios del personal que el supervisor del contrato estime convenientes, de acuerdo
con las necesidades del contrato.
15. Efectuar el plan de capacitación en seguridad para los supervisores y los vigilantes con una
intensidad horaria mínima de tres (3) horas, previa aprobación del supervisor dirigidas a la correcta
prestación del servicio.
16. Cumplir con las condiciones técnicas, jurídicas, económicas, financieras y comerciales presentadas
en la propuesta. 17. Reportar al supervisor del contrato de manera inmediata cualquier novedad o anomalía que se
presente en alguno de los puestos.
18. Responder por las pérdidas que ocurran en los puntos donde se presta el servicio de manera fija o
adicional y sobre las cuales versa el contrato. Así mismo, responder por hurtos, y demás actos
lesivos que puedan presentarse en las instalaciones objeto del contrato, previa determinación de la
responsabilidad del contratista en cuanto al incumplimiento de sus obligaciones contractuales
pactadas, para lo cual deberá adelantarse el siguiente procedimiento:
a. En el evento de presentarse cualquiera de los hechos enunciados anteriormente, CANAL
CAPITAL a través del Supervisor o interventor del contrato, de forma inmediata a la ocurrencia
del hecho o desde que tenga conocimiento, informará al Contratista por escrito sobre los
acontecimientos, previa investigación preliminar y verificación de los mismos.
a. Luego de lo anterior, el contratista deberá iniciar la investigación correspondiente, la cual
deberá comprender como mínimo revisión de cámaras de seguridad, polígrafos, entrevistas o
lo que el contratista considere necesario y fundamental para hallar responsabilidades.
a. Al finalizar se deberá concluir la responsabilidad del contratista y por ende el pago a que haya
lugar, al resarcimiento de los daños causados, y/o a la restitución de los bienes de igual o
mejor calidad de los hurtados, investigación que debe ser adelantada por el contratista en un
plazo no mayor a treinta días hábiles, para concluir y determinar la responsabilidad en los
hechos materia de investigación.
19. Asistir a las reuniones que solicite el supervisor, durante el desarrollo del contrato, con el objeto de
atender reclamaciones y decisiones relativas al servicio.
20. Mantener vigentes todas las licencias y permisos que se requieran para la correcta prestación de
los servicios, durante la ejecución del contrato. (Licencia de funcionamiento, programa de
capacitación, Licencia de Medios Tecnológicos, Licencia de Comunicaciones, Resolución de horas
extras, licencia para el uso de uniformes, salvo conducto para el uso de armas y las demás
necesarias).
21. Supervisar por su cuenta y riesgo, los puestos de vigilancia las veinticuatro (24) horas del día de
conformidad con lo exigido en los requerimientos de la entidad y la propuesta presentada por el
contratista, utilizando sus equipos de comunicación dispuestos para tal fin.
22. Emplear personal debidamente seleccionado que reúna las condiciones en cuanto a
responsabilidad, seriedad, criterio, capacitación, honorabilidad, entrenamiento y presentación
personal que garanticen una óptima prestación del servicio, de conformidad con las exigencias
solicitadas por la entidad y aceptadas por el contratista en la propuesta, que hace parte del
contrato. No obstante, CANAL CAPITAL podrá exigir el retiro de cualquier persona, guía o
supervisor en forma inmediata cuando se encuentre que no reúne los requisitos enunciados
anteriormente o que cumpliéndolos evidencie muestras de indisciplina o incapacidad para el
desempeño de su labor; lo anterior se hará mediante solicitud escrita y/o telefónica del supervisor
o interventor del Contrato. Así mismo, podrá exigir en cualquier momento las hojas de vida y demás documentos que considere pertinentes sobre el personal requerido para el desarrollo del
objeto contractual.
23. Proporcionar la cantidad de personal, materiales y equipos requeridos por CANAL CAPITAL en la
propuesta presentada, para la correcta prestación del servicio contratado, los cuales serán de
responsabilidad exclusiva del CONTRATISTA.
24. No retirar, trasladar, modificar la planta de personal de vigilantes, y coordinadores, asignados a la
vigilancia y seguridad de los escenarios objeto del presente contrato, sin la consulta y visto bueno
del Supervisor o interventor del Contrato, cualquier cambio de personal que preste el servicio,
como mínimo con 1 día hábil de anticipación.
25. Prestar el apoyo, cuando la entidad lo requiera, para la identificación de riesgos y necesidades de
seguridad. Para ello realizará visitas a cada uno de los puntos donde se presta el servicio a fin de
verificar el cumplimiento total o parcial de las normas vigentes en materia de seguridad, de los
manuales de procedimiento y/o de las recomendaciones elevadas por el contratista a la entidad y
acogidas por ésta.
26. Mantener actualizada toda la información y documentación del personal con el cual va a
suministrar el servicio, objeto del presente contrato, particularmente el Certificado de Antecedentes
Judiciales expedido por la Policía Nacional de Colombia. Estos documentos podrán ser requeridos,
en cualquier momento, por Canal Capital a través del supervisor del contrato que se designe.
27. Aumentar o disminuir el número de vigilantes y/o de medios tecnológicos de conformidad con los
requerimientos del Supervisor o interventor del Contrato y las necesidades propias de Canal
Capital.
28. En caso de que la entidad contratante se traslade de instalación el contratista deberá garantizar la
prestación oportuna y eficaz del servicio bajo las mismas condiciones técnicas y tecnológicas
señaladas en el ANEXO TÉCNICO SERVICIOS DE VIGILANCIA Y MEDIOS TECNOLÓGICOS
2024-2025 que hace parte integral del contrato y que corresponden a: “Servicios fijos de
Vigilancia” y “Alquiler de Medios Tecnológicos”, y en las cantidades que requiera, eventualmente, la
nueva sede.
29. Instalar en caso de que se requiera, los medios tecnológicos de la siguiente manera:
a. Instalar y/o poner en funcionamiento, dentro de los diez (10) días hábiles siguientes a la
firma del contrato, el equipo de control de acceso de acuerdo al anexo técnico.
b. Instalar y poner en funcionamiento dentro de los diez (10) días hábiles siguientes al inicio
del contrato los circuitos cerrados de televisión, conservando las especificaciones técnicas,
accesorios, características, tuberías, cableado, cantidad de operarios, horarios de trabajo,
siguiendo las recomendaciones del fabricante, teniendo en cuenta las especificaciones de
cableado con que el CANAL cuenta.
c. El contratista se compromete a garantizar el buen funcionamiento, mantenimiento y
conservación de las alarmas y Circuitos Cerrados de Televisión, durante la ejecución del
Contrato, sin costo adicional para el Canal.
d. El contratista dentro de la prestación del servicio, se compromete a poner a disposición deCanal Capital, un Ingeniero de sistemas o electrónico, con experiencia en el mantenimiento
de los medios tecnológicos, para garantizar el correcto funcionamiento de los equipos.
e. En caso de daño o mal funcionamiento de alguno de los medios tecnológicos, el contratista
se compromete a reemplazarlo dentro de los tres (3) días calendario siguientes al
requerimiento del supervisor, por uno de iguales o mejores características y condiciones al
solicitado en los pliegos de condiciones, sin costo alguno para el Canal.
f. Realizar monitoreo de las cámaras de seguridad, a cargo del vigilante de recepción,
ubicadas en las distintas áreas de Canal Capital.
g. Instalar la (s) cámara (s) adicional (es) ofrecidas en la propuesta, en los puntos que
determine el supervisor del contrato.
30. PROGRAMA DE CAPACITACIÓN: El Contratista deberá presentar dentro de los primeros cinco
(5) días calendario siguientes al inicio de la ejecución del contrato, un programa de capacitación
que involucre a todo el personal propuesto para el desarrollo del mismo, indicando fechas de los
cursos, cronograma, seminarios, boletines, intensidad horaria, así como el contenido y alcance de
cada uno de ellos. De igual forma, deberá incluirse la realización de cursos intensivos de primeros
auxilios. El programa debe estar orientado a que el personal de vigilancia asignado de
cumplimiento del contrato esté debidamente capacitado y ejecute idóneamente las actividades
acordadas y mensualmente, a través del informe de gestión, el contratista dará cuenta de esta
obligación teniendo en cuenta lo siguiente:
● Educación y conciencia de la seguridad: Dado que el servicio de seguridad debe
prestarse en sedes donde confluyen personas de diferentes edades, sexo, género, clase social
y/o religión, los guías, vigilantes y el personal de supervisión deben estar capacitados para
atender y brindar la ayuda adecuada a cada usuario visitante, convirtiéndose en un facilitador
más de CANAL CAPITAL.
Por otro lado, es indispensable que cada persona conozca los peligros que afectan o puedan
afectar la prestación del servicio y los riesgos involucrados en el ejercicio de sus actividades o
funciones. Por ello, todo riesgo o amenaza, actual o potencial, debe ser cuidadosamente
analizado por el contratista, de cara a que su personal los identifique y esté en la capacidad
de enfrentarlos oportuna y adecuadamente, o incluso de preverlos para conjurar su
ocurrencia. Debe recordarse que los factores que más favorecen la acción de intrusos, son la
rutina y el menosprecio de la seguridad. Estos dos factores incrementan los escenarios de
peligro. El personal en sus diferentes cargos y niveles debe comprender que tiene la
responsabilidad de la seguridad, que puede colaborar con ella, y más aún la seguridad del
CANAL es parte de su propia seguridad.
● Conciencia del peligro: Todo el personal de la empresa debe tener presente los peligros
que de una u otra forma amenazan los bienes que están bajo su custodia. No basta con
conocerlos, enumerarlos o señalar la posibilidad de ocurrencia de hurtos o sustracciones en
los mismos, si no que es necesario un análisis profundo de cada situación de cara a
determinar aquellos que verdaderamente nos afectan y en qué forma. Debe considerarse que
estos peligros pueden alterarse por circunstancias de tiempo, modo y lugar, entre otros.</v>
          </cell>
          <cell r="AJ337" t="str">
            <v>DIRECTA</v>
          </cell>
          <cell r="AK337" t="str">
            <v>REQUIERE LIQUIDACION</v>
          </cell>
          <cell r="AL337" t="str">
            <v>SI</v>
          </cell>
          <cell r="AM337" t="str">
            <v>SECRETARIA GENERAL</v>
          </cell>
          <cell r="AN337" t="str">
            <v>CAMILO ANDRES PORRAS GALINDO</v>
          </cell>
          <cell r="AO337" t="str">
            <v xml:space="preserve">741 / </v>
          </cell>
          <cell r="AP337" t="str">
            <v xml:space="preserve">42450208 / </v>
          </cell>
          <cell r="AQ337" t="str">
            <v xml:space="preserve">Servicios prestados a las empresas y servicios de producción / </v>
          </cell>
          <cell r="AR337" t="str">
            <v xml:space="preserve">1126 / </v>
          </cell>
          <cell r="AS337">
            <v>741</v>
          </cell>
          <cell r="AT337">
            <v>42450208</v>
          </cell>
          <cell r="AU337" t="str">
            <v>Servicios prestados a las empresas y servicios de producción</v>
          </cell>
          <cell r="AV337" t="str">
            <v xml:space="preserve"> </v>
          </cell>
          <cell r="AW337">
            <v>1126</v>
          </cell>
          <cell r="AX337">
            <v>45478</v>
          </cell>
          <cell r="AY337">
            <v>404052518</v>
          </cell>
          <cell r="CI337" t="str">
            <v>ADICION 1</v>
          </cell>
          <cell r="CJ337">
            <v>45608</v>
          </cell>
          <cell r="CK337">
            <v>0</v>
          </cell>
          <cell r="CL337">
            <v>0</v>
          </cell>
          <cell r="CM337">
            <v>7100000</v>
          </cell>
          <cell r="CX337">
            <v>45722</v>
          </cell>
          <cell r="CY337">
            <v>411152518</v>
          </cell>
        </row>
        <row r="338">
          <cell r="A338" t="str">
            <v>0336-2024</v>
          </cell>
          <cell r="B338" t="str">
            <v>17 17. Contrato de Prestación de Servicios</v>
          </cell>
          <cell r="C338" t="str">
            <v>CC</v>
          </cell>
          <cell r="D338">
            <v>79519443</v>
          </cell>
          <cell r="F338">
            <v>6</v>
          </cell>
          <cell r="G338">
            <v>5</v>
          </cell>
          <cell r="H338" t="str">
            <v>CAMILO MONTILLA VARGAS</v>
          </cell>
          <cell r="I338" t="str">
            <v>CL 95 13 52 LC 1</v>
          </cell>
          <cell r="J338" t="str">
            <v>camilo@productorasonica.</v>
          </cell>
          <cell r="M338" t="str">
            <v>CO1.PCCNTR.6477353</v>
          </cell>
          <cell r="N338" t="str">
            <v>CPT-360-2024</v>
          </cell>
          <cell r="O338" t="str">
            <v xml:space="preserve">https://community.secop.gov.co/Public/Tendering/OpportunityDetail/Index?noticeUID=CO1.NTC.6326299&amp;isFromPublicArea=True&amp;isModal=False
</v>
          </cell>
          <cell r="P338" t="str">
            <v>PROFESIONAL</v>
          </cell>
          <cell r="Q338" t="str">
            <v>UNIVERSITARIO</v>
          </cell>
          <cell r="R338" t="str">
            <v>MASCULINO</v>
          </cell>
          <cell r="S338" t="str">
            <v>SI</v>
          </cell>
          <cell r="T338" t="str">
            <v>CONTRATO DE COMPRAVENTA</v>
          </cell>
          <cell r="U338">
            <v>45442</v>
          </cell>
          <cell r="V338">
            <v>45456</v>
          </cell>
          <cell r="W338">
            <v>45626</v>
          </cell>
          <cell r="X338" t="str">
            <v>MAURIS ANTONIO AVILA VELASQUEZ</v>
          </cell>
          <cell r="Y338" t="str">
            <v>PROFESIONAL ESPECIALIZADO GRADO 2 DE SISTEMAS</v>
          </cell>
          <cell r="Z338">
            <v>79976558</v>
          </cell>
          <cell r="AA338">
            <v>3</v>
          </cell>
          <cell r="AB338">
            <v>8</v>
          </cell>
          <cell r="AC338" t="str">
            <v>DO-469 Proveer, de manera autónoma e independiente, los servicios de locución,grabación y registro para las piezas promocionales para Canal Capital en todas sus plataformas.</v>
          </cell>
          <cell r="AD338">
            <v>18</v>
          </cell>
          <cell r="AE338">
            <v>5</v>
          </cell>
          <cell r="AF338">
            <v>168</v>
          </cell>
          <cell r="AG338">
            <v>25499998</v>
          </cell>
          <cell r="AH338" t="str">
            <v>N/A</v>
          </cell>
          <cell r="AI338" t="str">
            <v>1. Realizar la locución de las piezas promocionales y de circulación para Canal Capital en todas sus plataformas dentro de las cuales se encuentran:
● Piezas audiovisuales y/o radiofónicas de posicionamiento de marca y difusión integral del proyecto Canal Capital.
● Piezas para la comunicación interna y/o difusión del canal tales como promos de sostenimiento de los contenidos, promos genéricas, promoción de franjas, cortinillas, bumpers, advertencias, parrillas, identificadores de marca.
● Piezas de comunicación para fines de mercadeo para el apoyo de la estrategia de promoción del canal tales como reeles, teasers, trailers, brochures, catálogos y demás piezas promocionales necesarias para esta gestión.
● Piezas para usarse en acciones BTL, ATL, TTL y Piezas audiovisuales para la circulación en todas las plataformas del canal.
2. Realizar la grabación de las locuciones de conformidad con las indicaciones del equipo creativo y de contenidos del canal, teniendo en cuenta ajustes de tono, velocidad e intención.
3. Conocer y aplicar el manual de estilo de Canal Capital, respetando los lineamientos de identidad en pantalla en las locuciones a realizar.
4. Realizar, desarrollar e incluir las correcciones planteadas por el área creativa.
5. Contar con los equipos necesarios para la grabación de las locuciones de manera remota.
6. Atender los cronogramas de grabación, ajustes y entrega de las locuciones solicitadas para las piezas promocionales, circulación digital y comunicación de Canal Capital en todas sus plataformas.
7. Entregar los archivos de los audios bajo los parámetros técnicos establecidos por el Canal.
8. Poner a disposición de la producción el hardware y software necesario, compatible y suficiente para el cumplimiento de las distintas obligaciones.
9. Asistir a las reuniones necesarias para la correcta ejecución del contrato, en virtud del principio de coordinación.
10. Realizar las demás actividades que resulten necesarias y esenciales para el cumplimiento del objeto contractual.</v>
          </cell>
          <cell r="AJ338" t="str">
            <v>DIRECTA</v>
          </cell>
          <cell r="AK338" t="str">
            <v xml:space="preserve">NO REQUIERE </v>
          </cell>
          <cell r="AL338" t="str">
            <v>SI</v>
          </cell>
          <cell r="AM338" t="str">
            <v>DIRECTOR OPERATIVO</v>
          </cell>
          <cell r="AN338" t="str">
            <v>EDWIN ROLANDO SANCHEZ PORRAS</v>
          </cell>
          <cell r="AO338" t="str">
            <v xml:space="preserve">1170 / </v>
          </cell>
          <cell r="AP338" t="str">
            <v xml:space="preserve">42450209 / </v>
          </cell>
          <cell r="AQ338" t="str">
            <v xml:space="preserve">Servicios para la comunidad, sociales y personales / </v>
          </cell>
          <cell r="AR338" t="str">
            <v xml:space="preserve">1119 / </v>
          </cell>
          <cell r="AS338">
            <v>1170</v>
          </cell>
          <cell r="AT338">
            <v>42450209</v>
          </cell>
          <cell r="AU338" t="str">
            <v>Servicios para la comunidad, sociales y personales</v>
          </cell>
          <cell r="AV338" t="str">
            <v xml:space="preserve"> </v>
          </cell>
          <cell r="AW338">
            <v>1119</v>
          </cell>
          <cell r="AX338">
            <v>45476</v>
          </cell>
          <cell r="AY338">
            <v>25499998</v>
          </cell>
          <cell r="CI338" t="str">
            <v>ADICION 1 Y PRORROGA 1</v>
          </cell>
          <cell r="CJ338">
            <v>45625</v>
          </cell>
          <cell r="CK338">
            <v>0</v>
          </cell>
          <cell r="CL338">
            <v>2</v>
          </cell>
          <cell r="CM338">
            <v>10000000</v>
          </cell>
          <cell r="CX338">
            <v>45688</v>
          </cell>
          <cell r="CY338">
            <v>35499998</v>
          </cell>
        </row>
        <row r="339">
          <cell r="A339" t="str">
            <v>0337-2024</v>
          </cell>
          <cell r="B339" t="str">
            <v>17 17. Contrato de Prestación de Servicios</v>
          </cell>
          <cell r="C339" t="str">
            <v>CC</v>
          </cell>
          <cell r="D339">
            <v>1014251502</v>
          </cell>
          <cell r="F339">
            <v>4</v>
          </cell>
          <cell r="G339">
            <v>7</v>
          </cell>
          <cell r="H339" t="str">
            <v>MAURICIO GIOVANY MORA ALDANA</v>
          </cell>
          <cell r="I339" t="str">
            <v>CALLE 13 #79C 11 INT 9 APTO 203</v>
          </cell>
          <cell r="J339" t="str">
            <v>mauro.moraald@gmail.com</v>
          </cell>
          <cell r="M339" t="str">
            <v>CO1.PCCNTR.6488803</v>
          </cell>
          <cell r="N339" t="str">
            <v>CPT-361-2024</v>
          </cell>
          <cell r="O339" t="str">
            <v xml:space="preserve">https://community.secop.gov.co/Public/Tendering/OpportunityDetail/Index?noticeUID=CO1.NTC.6340503&amp;isFromPublicArea=True&amp;isModal=False
</v>
          </cell>
          <cell r="P339" t="str">
            <v>APOYO A LA GESTIÓN PROFESIONAL</v>
          </cell>
          <cell r="Q339" t="str">
            <v>UNIVERSITARIO</v>
          </cell>
          <cell r="R339" t="str">
            <v>MASCULINO</v>
          </cell>
          <cell r="S339" t="str">
            <v>NO</v>
          </cell>
          <cell r="T339" t="str">
            <v>CONTRATO DE PRESTACION DE SERVICIOS</v>
          </cell>
          <cell r="U339">
            <v>45477</v>
          </cell>
          <cell r="V339">
            <v>45478</v>
          </cell>
          <cell r="W339">
            <v>45508</v>
          </cell>
          <cell r="X339" t="str">
            <v>ALBA JANETTE GOMEZ ARIAS</v>
          </cell>
          <cell r="Y339" t="str">
            <v>PROFESIONAL ESPECIALIZADA DE PRODUCCIÓN GRADO 3</v>
          </cell>
          <cell r="Z339">
            <v>51904355</v>
          </cell>
          <cell r="AA339">
            <v>5</v>
          </cell>
          <cell r="AB339">
            <v>6</v>
          </cell>
          <cell r="AC339" t="str">
            <v>DO-468 Proveer, de manera autónoma e independiente, los servicios para la actividad de asistencia de producción de los contenidos y formatos del Proyecto Periodístico y los especiales noticiosos de Canal Capital.</v>
          </cell>
          <cell r="AD339">
            <v>0</v>
          </cell>
          <cell r="AE339">
            <v>1</v>
          </cell>
          <cell r="AF339">
            <v>30</v>
          </cell>
          <cell r="AG339">
            <v>3176080</v>
          </cell>
          <cell r="AH339">
            <v>3176080</v>
          </cell>
          <cell r="AI339" t="str">
            <v>1. Apoyar las actividades de producción del Proyecto Periodístico convergente en las etapas de preproducción, producción y postproducción. 2. Apoyar a la producción del Proyecto Periodístico convergente en la asignación de salas de edición y graficación. 3. Apoyar el montaje de la continuidad de los programas del Proyecto Periodístico convergente y alertar sobre posibles errores y/o fallas de las piezas y sus elementos. 4. Apoyar el correcto montaje de créditos del Proyecto Periodístico convergente. 5. Apoyar los procesos relacionados con la ingesta, tráfico y archivo de los contenidos del Proyecto Periodístico convergente. 6. Apoyar en los procesos de archivo, catalogación, marcación y subida de los entregables del proyecto que
se le asignen, para garantizar que se mantengan actualizados de acuerdo con el protocolo definido. 7. Prestar servicios de apoyo a la supervisión en los casos que sea requerido de los contratos suscritos por el área de producción. 8. Realizar las demás actividades que resulten necesarias y esenciales para el cumplimiento del objeto contractual</v>
          </cell>
          <cell r="AJ339" t="str">
            <v>DIRECTA</v>
          </cell>
          <cell r="AK339" t="str">
            <v xml:space="preserve">NO REQUIERE </v>
          </cell>
          <cell r="AL339" t="str">
            <v>NO</v>
          </cell>
          <cell r="AM339" t="str">
            <v>DIRECTOR OPERATIVO</v>
          </cell>
          <cell r="AN339" t="str">
            <v>LEIDY JULIETH CARRANZA SUAREZ</v>
          </cell>
          <cell r="AO339" t="str">
            <v xml:space="preserve">1166 / </v>
          </cell>
          <cell r="AP339" t="str">
            <v xml:space="preserve">42450209 / </v>
          </cell>
          <cell r="AQ339" t="str">
            <v xml:space="preserve">Servicios para la comunidad, sociales y personales / </v>
          </cell>
          <cell r="AR339" t="str">
            <v xml:space="preserve">1125 / </v>
          </cell>
          <cell r="AS339">
            <v>1166</v>
          </cell>
          <cell r="AT339">
            <v>42450209</v>
          </cell>
          <cell r="AU339" t="str">
            <v>Servicios para la comunidad, sociales y personales</v>
          </cell>
          <cell r="AV339" t="str">
            <v xml:space="preserve"> </v>
          </cell>
          <cell r="AW339">
            <v>1125</v>
          </cell>
          <cell r="AX339">
            <v>39268</v>
          </cell>
          <cell r="AY339">
            <v>3176080</v>
          </cell>
          <cell r="CX339">
            <v>45508</v>
          </cell>
          <cell r="CY339">
            <v>3176080</v>
          </cell>
        </row>
        <row r="340">
          <cell r="A340" t="str">
            <v>0338-2024</v>
          </cell>
          <cell r="B340" t="str">
            <v>17 17. Contrato de Prestación de Servicios</v>
          </cell>
          <cell r="C340" t="str">
            <v>CC</v>
          </cell>
          <cell r="D340">
            <v>1019102808</v>
          </cell>
          <cell r="F340">
            <v>2</v>
          </cell>
          <cell r="G340">
            <v>9</v>
          </cell>
          <cell r="H340" t="str">
            <v>SERGIO ESTEBAN ALDANA ROMERO</v>
          </cell>
          <cell r="I340" t="str">
            <v>KR 30 25 B 29</v>
          </cell>
          <cell r="J340" t="str">
            <v>seesalro@gmail.com</v>
          </cell>
          <cell r="M340" t="str">
            <v>CO1.PCCNTR.6497400</v>
          </cell>
          <cell r="N340" t="str">
            <v>CPT-362-2024</v>
          </cell>
          <cell r="O340" t="str">
            <v>https://community.secop.gov.co/Public/Tendering/OpportunityDetail/Index?noticeUID=CO1.NTC.6353786&amp;isFromPublicArea=True&amp;isModal=False</v>
          </cell>
          <cell r="P340" t="str">
            <v>APOYO A LA GESTIÓN PROFESIONAL</v>
          </cell>
          <cell r="Q340" t="str">
            <v>BACHILLER</v>
          </cell>
          <cell r="R340" t="str">
            <v>MASCULINO</v>
          </cell>
          <cell r="S340" t="str">
            <v>NO</v>
          </cell>
          <cell r="T340" t="str">
            <v>CONTRATO DE PRESTACION DE SERVICIOS</v>
          </cell>
          <cell r="U340">
            <v>45477</v>
          </cell>
          <cell r="V340">
            <v>45481</v>
          </cell>
          <cell r="W340">
            <v>45641</v>
          </cell>
          <cell r="X340" t="str">
            <v>ANGELICA MARIA GARZON MUÑOZ</v>
          </cell>
          <cell r="Y340" t="str">
            <v>PROFESIONAL ESPECIALIZADO DE PRODUCCIÓN GRADO 2</v>
          </cell>
          <cell r="Z340">
            <v>52827674</v>
          </cell>
          <cell r="AA340">
            <v>3</v>
          </cell>
          <cell r="AB340">
            <v>8</v>
          </cell>
          <cell r="AC340" t="str">
            <v>DO-446 Proveer, de manera autónoma e independiente, los servicios requeridos para el desarrollo conceptual y estratégico, la redacción de copies y/o textos de las campañas sombrilla y estructurar los lineamientos creativos para la producción de piezas y la promoción y el posicionamiento de los proyectos desarrollados para CANAL CAPITAL en todas sus plataformas</v>
          </cell>
          <cell r="AD340">
            <v>8</v>
          </cell>
          <cell r="AE340">
            <v>5</v>
          </cell>
          <cell r="AF340">
            <v>158</v>
          </cell>
          <cell r="AG340">
            <v>29516663</v>
          </cell>
          <cell r="AH340">
            <v>5500000</v>
          </cell>
          <cell r="AI340" t="str">
            <v>1. Orientar y consolidar el desarrollo conceptual y formal de CANAL CAPITAL para televisión, medios digitales, impresos, estrategias convergentes online y en territorio, a partir de los principios, valores y audiencias definidos. 2. Orientar y presentar el diseño creativo y producción de campañas mensuales, piezas y/o actividades de promoción que se generen, ajustando sus propuestas a los recursos disponibles. 3. Participar en las reuniones de contenido y programación para evaluar y aportar sobre las necesidades y solicitudes de promoción de CANAL CAPITAL en todas sus plataformas. 4. Velar por la calidad estética, conceptual y técnica de las campañas y de las piezas promocionales que la componen, dirigiendo todos los aspectos relativos al tratamiento audiovisual y narrativo: ritmo, tono, estilo, edición, animación, graficación y musicalización. 5. Redactar textos, eslóganes y guiones creativos que comuniquen de manera breve, clara y precisa los lineamientos, necesidades y objetivos de las campañas de promoción de CANAL CAPITAL, sus franjas, contenidos en todas sus plataformas. 6. Participar en el diseño, desarrollo y actualización del manual de estilo de CANAL CAPITAL. 7. Asistir a las reuniones necesarias para la correcta ejecución del contrato, en virtud del principio de coordinación. 8. Realizar las demás actividades que resulten necesarias y esenciales para el cumplimiento del objeto contractual.</v>
          </cell>
          <cell r="AJ340" t="str">
            <v>DIRECTA</v>
          </cell>
          <cell r="AK340" t="str">
            <v xml:space="preserve">NO REQUIERE </v>
          </cell>
          <cell r="AL340" t="str">
            <v>SI</v>
          </cell>
          <cell r="AM340" t="str">
            <v>DIRECTOR OPERATIVO</v>
          </cell>
          <cell r="AN340" t="str">
            <v>LEIDY JULIETH CARRANZA SUAREZ</v>
          </cell>
          <cell r="AO340" t="str">
            <v xml:space="preserve">1112 / </v>
          </cell>
          <cell r="AP340" t="str">
            <v xml:space="preserve">42450209 / </v>
          </cell>
          <cell r="AQ340" t="str">
            <v xml:space="preserve">Servicios para la comunidad, sociales y personales / </v>
          </cell>
          <cell r="AR340" t="str">
            <v xml:space="preserve">1124 / </v>
          </cell>
          <cell r="AS340">
            <v>1112</v>
          </cell>
          <cell r="AT340">
            <v>42450209</v>
          </cell>
          <cell r="AU340" t="str">
            <v>Servicios para la comunidad, sociales y personales</v>
          </cell>
          <cell r="AV340" t="str">
            <v xml:space="preserve"> </v>
          </cell>
          <cell r="AW340">
            <v>1124</v>
          </cell>
          <cell r="AX340">
            <v>45478</v>
          </cell>
          <cell r="AY340">
            <v>29516663</v>
          </cell>
          <cell r="CX340">
            <v>45641</v>
          </cell>
          <cell r="CY340">
            <v>29516663</v>
          </cell>
        </row>
        <row r="341">
          <cell r="A341" t="str">
            <v>0339-2024</v>
          </cell>
          <cell r="B341" t="str">
            <v>17 17. Contrato de Prestación de Servicios</v>
          </cell>
          <cell r="C341" t="str">
            <v>NIT</v>
          </cell>
          <cell r="D341">
            <v>800088357</v>
          </cell>
          <cell r="F341">
            <v>4</v>
          </cell>
          <cell r="G341">
            <v>7</v>
          </cell>
          <cell r="H341" t="str">
            <v>R.L. NEXIA MONTES Y ASOCIADOS SAS</v>
          </cell>
          <cell r="I341" t="str">
            <v>CL 127 A 7 19 ED ACCESS OFICINA 212A</v>
          </cell>
          <cell r="J341" t="str">
            <v>contabilidad3@nexiamya</v>
          </cell>
          <cell r="K341" t="str">
            <v>FABIAN ANDRES ROMERO ACOSTA</v>
          </cell>
          <cell r="L341">
            <v>79938093</v>
          </cell>
          <cell r="M341" t="str">
            <v>CO1.PCCNTR.6502816</v>
          </cell>
          <cell r="N341" t="str">
            <v>CPT-363-2024</v>
          </cell>
          <cell r="O341" t="str">
            <v>https://community.secop.gov.co/Public/Tendering/OpportunityDetail/Index?noticeUID=CO1.NTC.6360370&amp;isFromPublicArea=True&amp;isModal=False</v>
          </cell>
          <cell r="P341" t="str">
            <v>N/A</v>
          </cell>
          <cell r="Q341" t="str">
            <v>N/A</v>
          </cell>
          <cell r="R341" t="str">
            <v>PERSONA JURIDICA</v>
          </cell>
          <cell r="S341" t="str">
            <v>N/A</v>
          </cell>
          <cell r="T341" t="str">
            <v>CONTRATO DE PRESTACION DE SERVICIOS</v>
          </cell>
          <cell r="U341">
            <v>45478</v>
          </cell>
          <cell r="V341">
            <v>45484</v>
          </cell>
          <cell r="W341">
            <v>45818</v>
          </cell>
          <cell r="X341" t="str">
            <v>JORGE ENRIQUE ANGARITA LOPEZ</v>
          </cell>
          <cell r="Y341" t="str">
            <v>SUBDIRECTOR FINANCIERO</v>
          </cell>
          <cell r="Z341">
            <v>80093324</v>
          </cell>
          <cell r="AA341">
            <v>0</v>
          </cell>
          <cell r="AB341">
            <v>0</v>
          </cell>
          <cell r="AC341" t="str">
            <v>SF-31 Contratar los servicios de Revisoría Fiscal, de conformidad con las disposiciones legales vigentes y los estatutos del Canal, con libertad, autonomía técnica y administrativa.</v>
          </cell>
          <cell r="AD341">
            <v>0</v>
          </cell>
          <cell r="AE341">
            <v>11</v>
          </cell>
          <cell r="AF341">
            <v>330</v>
          </cell>
          <cell r="AG341">
            <v>41705004</v>
          </cell>
          <cell r="AH341">
            <v>3791364</v>
          </cell>
          <cell r="AI341" t="str">
            <v>1. Cumplir con las especificaciones requeridas por el Canal Capital y con las presentadas en la propuesta.
2. Dictaminar los Estados Financieros bajo el marco normativo que aplique a la entidad, así como revisar y evaluar sistemáticamente los componentes y elementos que integran el Control Interno; todo ello en forma oportuna e independiente a los términos que señale la Ley, los Estatutos del canal y los pronunciamientos profesionales.
3. Revisar y firmar los Estados Financieros bajo el marco normativo que le aplique a la entidad, con periodicidad trimestral y anual.
4. Practicar a Canal Capital auditorías integrales, bajo el marco normativo que le aplique a la entidad y los siguientes aspectos:
a. Auditoría financiera: presentar dos (2) informes incluyendo el dictamen.
b. Auditoría de Cumplimiento: presentar dos (2) informes incluyendo el dictamen.
c. Auditoría de Gestión: presentar dos (2) informes incluyendo el dictamen.
d. Auditoría de Control Interno: presentar tres (3) informes incluyendo el dictamen.
5. Aplicar las normas establecidas por los órganos de Control y Fiscalización de acuerdo con la naturaleza jurídica de la entidad.
6. Cumplir con los valores agregados relacionados en su propuesta.
7. Desarrollar sus actividades de acuerdo con la Ley y los Estatutos Sociales de Canal Capital, teniendo en cuenta las Normas de Auditoría Generalmente Aceptadas, con libertad,
independencia, autonomía técnica y administrativa, de acuerdo con la compatibilidad y naturaleza del cargo.
8. Expresar una opinión profesional e independiente sobre los Estados Financieros bajo el marco normativo que le aplique a la entidad, así como evaluar y supervisar los sistemas de control con el propósito de que éstos permitan:
a. El cumplimiento por parte de la normatividad por parte del Canal.
b. El funcionamiento normal de las operaciones.
c. La protección de los bienes y valores de propiedad de la entidad y los que tengan en custodia a cualquier título.
d. La regularidad del sistema contable.
e. La eficiencia en el cumplimiento del objeto social.
f. La emisión adecuada y oportuna de las certificaciones e informes.
g. La confianza de los informes que se suministren a los órganos encargados del control y vigilancia de Canal Capital.
h. Las demás exigidas de acuerdo con la normatividad vigente.
9. Elaborar y firmar todos los documentos y/o certificaciones adicionales que se requieran durante la vigencia del contrato.
10. Cumplir con el personal mínimo solicitado por la entidad en el anexo técnico, para la ejecución del contrato, el cual deberá ser aprobado por el supervisor.
11. Brindar asesoría en temas contables y tributarios, de acuerdo con la normatividad vigente, mediante la presentación de opiniones y/o conceptos.
12. Las demás que, por la naturaleza y esencia del contrato, sean necesarias para su buen desarrollo.</v>
          </cell>
          <cell r="AJ341" t="str">
            <v>DIRECTA</v>
          </cell>
          <cell r="AK341" t="str">
            <v>REQUIERE LIQUIDACION</v>
          </cell>
          <cell r="AL341" t="str">
            <v>SI</v>
          </cell>
          <cell r="AM341" t="str">
            <v>SECRETARIA GENERAL</v>
          </cell>
          <cell r="AN341" t="str">
            <v>EDWIN ROLANDO SANCHEZ PORRAS</v>
          </cell>
          <cell r="AO341" t="str">
            <v xml:space="preserve">1148 / </v>
          </cell>
          <cell r="AP341" t="str">
            <v xml:space="preserve">42120202008 / </v>
          </cell>
          <cell r="AQ341" t="str">
            <v xml:space="preserve">Servicios prestados a las empresas y servicios de producción / </v>
          </cell>
          <cell r="AR341" t="str">
            <v xml:space="preserve">1128 / </v>
          </cell>
          <cell r="AS341">
            <v>1148</v>
          </cell>
          <cell r="AT341">
            <v>42120202008</v>
          </cell>
          <cell r="AU341" t="str">
            <v>Servicios prestados a las empresas y servicios de producción</v>
          </cell>
          <cell r="AV341" t="str">
            <v xml:space="preserve"> </v>
          </cell>
          <cell r="AW341">
            <v>1128</v>
          </cell>
          <cell r="AX341">
            <v>45478</v>
          </cell>
          <cell r="AY341">
            <v>41705004</v>
          </cell>
          <cell r="CX341">
            <v>45818</v>
          </cell>
          <cell r="CY341">
            <v>41705004</v>
          </cell>
        </row>
        <row r="342">
          <cell r="A342" t="str">
            <v>0340-2024</v>
          </cell>
          <cell r="B342" t="str">
            <v>17 17. Contrato de Prestación de Servicios</v>
          </cell>
          <cell r="C342" t="str">
            <v>CC</v>
          </cell>
          <cell r="D342">
            <v>52916322</v>
          </cell>
          <cell r="F342">
            <v>8</v>
          </cell>
          <cell r="G342">
            <v>3</v>
          </cell>
          <cell r="H342" t="str">
            <v>KATHERINE PAOLA CABRERA CANCHANO</v>
          </cell>
          <cell r="I342" t="str">
            <v>KR 102 70 76 CA 154</v>
          </cell>
          <cell r="J342" t="str">
            <v>kathecab@hotmail.com</v>
          </cell>
          <cell r="M342" t="str">
            <v>CO1.PCCNTR.6519134</v>
          </cell>
          <cell r="N342" t="str">
            <v>CPT-364-2024</v>
          </cell>
          <cell r="O342" t="str">
            <v>https://community.secop.gov.co/Public/Tendering/OpportunityDetail/Index?noticeUID=CO1.NTC.6385747&amp;isFromPublicArea=True&amp;isModal=False</v>
          </cell>
          <cell r="P342" t="str">
            <v>APOYO A LA GESTIÓN PROFESIONAL</v>
          </cell>
          <cell r="Q342" t="str">
            <v>UNIVERSITARIO</v>
          </cell>
          <cell r="R342" t="str">
            <v>FEMENINO</v>
          </cell>
          <cell r="S342" t="str">
            <v>NO</v>
          </cell>
          <cell r="T342" t="str">
            <v>CONTRATO DE PRESTACION DE SERVICIOS</v>
          </cell>
          <cell r="U342">
            <v>45484</v>
          </cell>
          <cell r="V342">
            <v>45489</v>
          </cell>
          <cell r="W342">
            <v>45694</v>
          </cell>
          <cell r="X342" t="str">
            <v>JORGE ENRIQUE ANGARITA LOPEZ</v>
          </cell>
          <cell r="Y342" t="str">
            <v>SUBDIRECTOR FINANCIERO</v>
          </cell>
          <cell r="Z342">
            <v>80093324</v>
          </cell>
          <cell r="AA342">
            <v>0</v>
          </cell>
          <cell r="AB342">
            <v>0</v>
          </cell>
          <cell r="AC342" t="str">
            <v>SF-40 Proveer de manera autónoma e independiente los servicios profesionales necesarios para apoyar los procesos financieros, contables, tesorales y presupuestales de la Subdirección Financiera de Canal Capital.</v>
          </cell>
          <cell r="AD342">
            <v>22</v>
          </cell>
          <cell r="AE342">
            <v>6</v>
          </cell>
          <cell r="AF342">
            <v>202</v>
          </cell>
          <cell r="AG342">
            <v>45378398</v>
          </cell>
          <cell r="AH342">
            <v>6739368</v>
          </cell>
          <cell r="AI342" t="str">
            <v>1. Apoyar en materia contable a la Subdirección Financiera de Canal Capital. 2. Apoyar al profesional de contabilidad en los cierres mensuales. 3. Elaborar la liquidación, para la revisión de las cuentas por pagar en el aplicativo ORDPAGO, teniendo en cuenta la normatividad tributaria Nacional y Distrital vigente, para los descuentos por concepto de retenciones aplicables. 4. Realizar mensualmente el análisis y depuración de las diferentes cuentas de los estados financieros bajo el marco normativo NICSP, realizando los ajustes y
reclasificaciones si hubiera lugar a ello. 5. Apoyar en el registro de información necesaria para la elaboración de las declaraciones tributarias. 6. Apoyar mensualmente la elaboración de los Estados Financieros bajo el marco normativo de las NICSP para su publicación, de acuerdo con la normatividad vigente. Estado de situación financiera, estado de resultado integral, estado de Cambios en el Patrimonio, estado de Flujos de Efectivo, Notas a los estados Financieros contables básicos y sus revelaciones, Informes específicos solicitados, reportes contables, entre otros. 7. Apoyar en la elaboración de los reportes de medios magnéticos Distritales y Nacionales. 8. Realizar el análisis y las conciliaciones mensuales de la información suministrada de manera electrónica o física por cada una de las dependencias de la entidad, contra reportes y documentos de trabajo que detallan y consolidan la información contable. 9. Registrar los hechos económicos en la herramienta ofimática dispuesta por la entidad, con base en los soportes documentales y notas previamente elaboradas. 10. Realizar las
gestiones respecto de la conciliación de operaciones recíprocas con las Entidades del Distrito y Nacionales. 11. Realizar la conciliación mensual de la ejecución de los recursos transferidos por las entidades del orden Nacional y Distrital con lo ejecutado presupuestalmente, o según requerimiento. 12. Apoyar al Profesional de Contabilidad en los requerimientos de información recibidos de los entes de control externos e internos en materia contable. 13. Apoyar en el archivo de la documentación generada en el área contable, cumpliendo con las especificaciones establecidas en las Tablas de Retención Documental – TRD y las normas de archivo. 14. Apoyar en la elaboración de informes concernientes a reportes del área contable y financiera a los entes internos y externos que lo requieran. 15. Revisar el cumplimiento de los requisitos previos a los pagos de las cuentas y/o facturas para pago, de acuerdo a lo estipulado en los contratos. 16. Apoyar las actualizaciones de los procedimientos, instructivos, manuales y políticas a cargo de la Subdirección Financiera. 17. Apoyar en los procesos y procedimientos de las áreas de Presupuesto, tesorería, facturación y cartera. 18. Realizar las conciliaciones bancarias. 19. Realizar las demás actividades que resulten necesarias y esenciales para el cumplimiento del objeto contractual.</v>
          </cell>
          <cell r="AJ342" t="str">
            <v>DIRECTA</v>
          </cell>
          <cell r="AK342" t="str">
            <v xml:space="preserve">NO REQUIERE </v>
          </cell>
          <cell r="AL342" t="str">
            <v>SI</v>
          </cell>
          <cell r="AM342" t="str">
            <v>SECRETARIA GENERAL</v>
          </cell>
          <cell r="AN342" t="str">
            <v>EDWIN ROLANDO SANCHEZ PORRAS</v>
          </cell>
          <cell r="AO342" t="str">
            <v xml:space="preserve">1187 / </v>
          </cell>
          <cell r="AP342" t="str">
            <v xml:space="preserve">42120202008 / </v>
          </cell>
          <cell r="AQ342" t="str">
            <v xml:space="preserve">Servicios prestados a las empresas y servicios de producción / </v>
          </cell>
          <cell r="AR342" t="str">
            <v xml:space="preserve">1135 / </v>
          </cell>
          <cell r="AS342">
            <v>1187</v>
          </cell>
          <cell r="AT342">
            <v>42120202008</v>
          </cell>
          <cell r="AU342" t="str">
            <v>Servicios prestados a las empresas y servicios de producción</v>
          </cell>
          <cell r="AV342" t="str">
            <v xml:space="preserve"> </v>
          </cell>
          <cell r="AW342">
            <v>1135</v>
          </cell>
          <cell r="AX342">
            <v>45485</v>
          </cell>
          <cell r="AY342">
            <v>45378398</v>
          </cell>
          <cell r="CX342">
            <v>45694</v>
          </cell>
          <cell r="CY342">
            <v>45378398</v>
          </cell>
        </row>
        <row r="343">
          <cell r="A343" t="str">
            <v>0341-2024</v>
          </cell>
          <cell r="B343" t="str">
            <v>17 17. Contrato de Prestación de Servicios</v>
          </cell>
          <cell r="C343" t="str">
            <v>CC</v>
          </cell>
          <cell r="D343">
            <v>1032409279</v>
          </cell>
          <cell r="F343">
            <v>2</v>
          </cell>
          <cell r="G343">
            <v>9</v>
          </cell>
          <cell r="H343" t="str">
            <v>DIANA ALEXANDRA MURILLO CELIS</v>
          </cell>
          <cell r="I343" t="str">
            <v>CL 2 B 41 48</v>
          </cell>
          <cell r="J343" t="str">
            <v>diana_alexmc@hotmail.com</v>
          </cell>
          <cell r="M343" t="str">
            <v>CO1.PCCNTR.6519421</v>
          </cell>
          <cell r="N343" t="str">
            <v>CPT-365-2024</v>
          </cell>
          <cell r="O343" t="str">
            <v>https://community.secop.gov.co/Public/Tendering/OpportunityDetail/Index?noticeUID=CO1.NTC.6385597&amp;isFromPublicArea=True&amp;isModal=False</v>
          </cell>
          <cell r="P343" t="str">
            <v>APOYO A LA GESTIÓN PROFESIONAL</v>
          </cell>
          <cell r="Q343" t="str">
            <v>ESPECIALIZACION UNIVERSITARIA</v>
          </cell>
          <cell r="R343" t="str">
            <v>FEMENINO</v>
          </cell>
          <cell r="S343" t="str">
            <v>NO</v>
          </cell>
          <cell r="T343" t="str">
            <v>CONTRATO DE PRESTACION DE SERVICIOS</v>
          </cell>
          <cell r="U343">
            <v>45484</v>
          </cell>
          <cell r="V343">
            <v>45486</v>
          </cell>
          <cell r="W343">
            <v>45692</v>
          </cell>
          <cell r="X343" t="str">
            <v>JORGE ENRIQUE ANGARITA LOPEZ</v>
          </cell>
          <cell r="Y343" t="str">
            <v>SUBDIRECTOR FINANCIERO</v>
          </cell>
          <cell r="Z343">
            <v>80093324</v>
          </cell>
          <cell r="AA343">
            <v>0</v>
          </cell>
          <cell r="AB343">
            <v>0</v>
          </cell>
          <cell r="AC343" t="str">
            <v>SF-39 Proveer de manera autónoma e independiente los servicios profesionales necesarios para apoyar las actividades de los procesos y procedimientos contables, incluido el seguimiento a los planes de mejoramiento de la Subdirección Financiera de Canal Capital.</v>
          </cell>
          <cell r="AD343">
            <v>23</v>
          </cell>
          <cell r="AE343">
            <v>6</v>
          </cell>
          <cell r="AF343">
            <v>203</v>
          </cell>
          <cell r="AG343">
            <v>45603043</v>
          </cell>
          <cell r="AH343">
            <v>6739368</v>
          </cell>
          <cell r="AI343" t="str">
            <v>1. Apoyar en materia contable a la Subdirección Financiera de Canal Capital.
2. Apoyar al profesional de contabilidad en los cierres mensuales.
3. Elaborar la liquidación para la revisión de las cuentas por pagar en el aplicativo ORDPAGO, teniendo en cuenta la normatividad tributaria Nacional y Distrital vigente para los descuentos
por concepto de retenciones aplicables.
4. Realizar mensualmente el análisis y depuración de las diferentes cuentas de los estados financieros bajo el marco normativo de las Normas Internacionales de Contabilidad para el Sector
Público - NICSP, realizando los ajustes y reclasificaciones si hubiera lugar a ello
5. Apoyar en el registro de información necesaria para la elaboración de las declaraciones tributarias.
6. Apoyar mensualmente en la elaboración de los Estados Financieros bajo el marco normativo de las Normas Internacionales de Contabilidad para el Sector Público - NICSP para su publicación, de acuerdo con la normatividad Vigente: Estado de situación financiera, Estado de resultado integral, Estado de Cambios en el Patrimonio, Estado de Flujos de Efectivo, Notas a los Estados Financieros contables básicos y sus revelaciones, Informes específicos solicitados, reportes contables, entre otros.
7. Apoyar en la elaboración de los reportes de medios magnéticos Distritales y Nacionales.
8. Realizar el análisis y las conciliaciones mensuales de la información suministrada de manera electrónica o física por cada una de las dependencias de la entidad, contra reportes y documentos de trabajo que detallan y consolidan la información contable.
9. Registrar los hechos económicos en la herramienta ofimática dispuesta por la entidad, con base en los soportes documentales y notas previamente elaboradas.
10. Realizar las gestiones respecto de la conciliación de operaciones recíprocas con las Entidades del Distrito y Nacionales. 
11. Realizar la conciliación mensual de la ejecución de los recursos transferidos por las entidades del orden Nacional y Distrital con lo ejecutado presupuestalmente.
12. Apoyar al profesional de contabilidad en las respuestas y soportes a requerimientos de información recibidos de los entes de control externos e internos en materia contable.
13. Apoyar en el archivo de la documentación generada en el área contable, cumpliendo con las especificaciones establecidas en las Tablas de Retención Documental — TRD y las normas de archivo.
14. Apoyar en la elaboración de informes concernientes a reportes del área contable y financiera a los entes internos y externos.
15. Realizar seguimiento, revisión y cumplimiento de las acciones planteadas en los Planes de Mejoramiento de las actividades a desarrollar por la Subdirección Financiera y actividades
solicitadas por las diferentes áreas del Canal como son acuerdos de gestión, plan anticorrupción, plan de fortalecimiento, plan estratégico institucional entre otros.
16. Realizar las demás actividades que resulten necesarias y esenciales para el cumplimiento del objeto contractual</v>
          </cell>
          <cell r="AJ343" t="str">
            <v>DIRECTA</v>
          </cell>
          <cell r="AK343" t="str">
            <v xml:space="preserve">NO REQUIERE </v>
          </cell>
          <cell r="AL343" t="str">
            <v>SI</v>
          </cell>
          <cell r="AM343" t="str">
            <v>SECRETARIA GENERAL</v>
          </cell>
          <cell r="AN343" t="str">
            <v>NATHALY ACOSTA DIAZ</v>
          </cell>
          <cell r="AO343" t="str">
            <v xml:space="preserve">1186 / </v>
          </cell>
          <cell r="AP343" t="str">
            <v xml:space="preserve">42120202008 / </v>
          </cell>
          <cell r="AQ343" t="str">
            <v xml:space="preserve">Servicios prestados a las empresas y servicios de producción / </v>
          </cell>
          <cell r="AR343" t="str">
            <v xml:space="preserve">1136 / </v>
          </cell>
          <cell r="AS343">
            <v>1186</v>
          </cell>
          <cell r="AT343">
            <v>42120202008</v>
          </cell>
          <cell r="AU343" t="str">
            <v>Servicios prestados a las empresas y servicios de producción</v>
          </cell>
          <cell r="AV343" t="str">
            <v xml:space="preserve"> </v>
          </cell>
          <cell r="AW343">
            <v>1136</v>
          </cell>
          <cell r="AX343">
            <v>45485</v>
          </cell>
          <cell r="AY343">
            <v>45603043</v>
          </cell>
          <cell r="CX343">
            <v>45692</v>
          </cell>
          <cell r="CY343">
            <v>45603043</v>
          </cell>
        </row>
        <row r="344">
          <cell r="A344" t="str">
            <v>0342-2024</v>
          </cell>
          <cell r="B344" t="str">
            <v>17 17. Contrato de Prestación de Servicios</v>
          </cell>
          <cell r="C344" t="str">
            <v>NIT</v>
          </cell>
          <cell r="D344">
            <v>9005258978</v>
          </cell>
          <cell r="F344">
            <v>2</v>
          </cell>
          <cell r="G344">
            <v>9</v>
          </cell>
          <cell r="H344" t="str">
            <v>PUNTA MULATA PRODUCCIONES SAS</v>
          </cell>
          <cell r="I344" t="str">
            <v>AV CRA 50 # 67B – 88 TORRE 1 APTO 614</v>
          </cell>
          <cell r="J344" t="str">
            <v>juana@puntamulata.com</v>
          </cell>
          <cell r="K344" t="str">
            <v>JUANA MARCELA GONZALEZ DIAZ</v>
          </cell>
          <cell r="M344" t="str">
            <v>CO1.PCCNTR.6512036</v>
          </cell>
          <cell r="N344" t="str">
            <v>CPT-366-2024</v>
          </cell>
          <cell r="O344" t="str">
            <v>https://community.secop.gov.co/Public/Tendering/OpportunityDetail/Index?noticeUID=CO1.NTC.6144793&amp;isFromPublicArea=True&amp;isModal=False</v>
          </cell>
          <cell r="P344" t="str">
            <v>N/A</v>
          </cell>
          <cell r="Q344" t="str">
            <v>N/A</v>
          </cell>
          <cell r="R344" t="str">
            <v>PERSONA JURIDICA</v>
          </cell>
          <cell r="S344" t="str">
            <v>N/A</v>
          </cell>
          <cell r="T344" t="str">
            <v>CONTRATO DE PRODUCCION POR ENCARGO</v>
          </cell>
          <cell r="U344">
            <v>45485</v>
          </cell>
          <cell r="V344">
            <v>45491</v>
          </cell>
          <cell r="W344">
            <v>45643</v>
          </cell>
          <cell r="X344" t="str">
            <v>DAVID CAMILO VARGAS MEJIA</v>
          </cell>
          <cell r="Y344" t="str">
            <v>DIRECTOR OPERATIVO</v>
          </cell>
          <cell r="Z344">
            <v>1019003534</v>
          </cell>
          <cell r="AA344">
            <v>5</v>
          </cell>
          <cell r="AB344">
            <v>6</v>
          </cell>
          <cell r="AC344" t="str">
            <v>DO-427 Contratar bajo la modalidad de producción por encargo, el diseño, preproducción, producción y posproducción para el proyecto audiovisual CIUDAD DE LOS NIÑOS o como llegare a denominarse, propuesto para la línea de Ciudadanía, Cultura e Infancia, en cumplimiento de los objetivos y gestión de Canal Capital en el marco de la Resolución 00076 del 26 de enero de 2024 del Fondo Único de las Tecnologías de la Información (FUTIC).</v>
          </cell>
          <cell r="AD344">
            <v>0</v>
          </cell>
          <cell r="AE344">
            <v>5</v>
          </cell>
          <cell r="AF344">
            <v>150</v>
          </cell>
          <cell r="AG344">
            <v>1009000000</v>
          </cell>
          <cell r="AH344" t="str">
            <v>N/A</v>
          </cell>
          <cell r="AI344" t="str">
            <v>1. Cumplir con el cronograma de trabajo presentado para la ejecución de la propuesta en cada una de sus fases de preproducción, producción y postproducción. 2. Cumplir con los estándares técnicos y de calidad exigidos por Capital. 3. Realizar los ajustes necesarios al desarrollo creativo y operativo durante la ejecución del proyecto que se encuentren dentro del presupuesto establecido para este contrato, y debidamente validados por el supervisor. 4. Solicitar la aprobación de CAPITAL de cualquier cambio en el personal propuesto para la realización del proyecto. Para el efecto deberán presentarse los documentos que CAPITAL requiera para su validación por parte del supervisor. 5. Realizar los cambios de personal cuando CAPITAL lo solicite a través del supervisor del contrato, en caso de que se vea afectada la calidad de la producción por el desempeño particular de algún cargo. 6. Entregar a CAPITAL los másteres según estándares técnicos del canal y materiales complementarios como libro de producción de todos los contenidos vinculados a la propuesta y documentación de entrega final previamente
acordada y de acuerdo con las directrices de los supervisores o de sus apoyos. 7. Asumir los costos y gastos indirectos inherentes al desarrollo del contrato para su correcta ejecución. 8. Entregar todos los productos convergentes, de carácter digital o multiplataforma, planteados en la propuesta creativa de acuerdo a los parámetros técnicos y de contenido previamente acordados con CAPITAL. 9. Atender las observaciones, solicitudes y sugerencias, así como aplicar los ajustes que señale CAPITAL a través de su supervisor o quien el canal delegue, durante la ejecución del presente contrato. 10. Asistir a las reuniones programadas referentes al desarrollo del proyecto. 11. Obtener las correspondientes cesiones de la totalidad de los derechos patrimoniales existentes en favor de Canal Capital de los contenidos originales que hacen parte de la producción. En general todos los temas relacionados con propiedad intelectual y
usos de nombre e imagen deben estar totalmente resueltos para ser incluidos en la obra audiovisual, para su transmisión en CAPITAL, en todas sus plataformas analógicas y digitales, así como para difusión en redes sociales y cualquier otro medio de comunicación, y para su uso y distribución a nivel nacional e internacional por todo el término de protección legal. Capital podrá licenciar el audiovisual a terceros a su discrecionalidad sin restricción alguna 12. Obtener, previo a su utilización y en los casos en que amerite, por parte de los titulares de derechos de autor o conexos, propiedad intelectual, o de sus representantes, las autorizaciones y cesiones de posición contractual según corresponda (autorización de uso de imagen, locaciones, explotación de obras musicales, marcas, imágenes, libretos, fonogramas, obras fotográficas y audiovisuales, voces, entrevistas, entre otros) y en general, cualquier creación protegida y pagar los derechos y tarifas que se causen para ser incluidos en la obra audiovisual, para su transmisión en CAPITAL y en todas sus plataformas analógicas y digitales, así como para difusión en
redes sociales y cualquier otro medio de comunicación y su uso y distribución a nivel nacional e internacional por todo el término de protección legal. 13. Obtener las autorizaciones correspondientes por el uso del espacio público si el proyecto lo requiere. 14. Reconocer que CAPITAL, por el término de protección legal, para todos los países del mundo y, sin ninguna limitación, es el titular de todos los derechos patrimoniales de autor y conexos, es decir, la reproducción, comunicación pública, puesta a disposición, transformación, distribución y cualquier otra forma de uso o explotación existente sobre la obra audiovisual encargada y demás creaciones intelectuales derivadas del presente contrato. 15. Responder por cualquier reclamación o exigencia de pago que en materia de derechos de autor o conexos, propiedad intelectual, derecho de imagen, entre otros, efectúe un tercero, exonerando de responsabilidad a CAPITAL. 16. De conformidad con la ley 1581 del 2012 y demás normas concordantes o que llegaren a reemplazarla, EL CONTRATISTA se obliga a cumplir a cabalidad con todas las normas relacionadas con la protección y tratamiento de datos personales. Así mismo autoriza a CAPITAL a hacer uso de dicha información y a tratarla para los fines pertinentes del contrato. 17. Acatar los manuales, procedimientos, directrices, circulares y demás documentos que profieran la Gerencia, la Secretaría General o la Dirección Operativa referente a los procedimientos administrativos y operativos en desarrollo de la misión del Canal y del objeto del contrato. 18. Para todos los efectos legales, el domicilio contractual es Bogotá, para lo cual deberá el contratista asumir los gastos de logística, traslado y demás que resulten necesarios. 19. Realizar las demás actividades que resulten necesarias y esenciales para el cumplimiento del objeto contractual.</v>
          </cell>
          <cell r="AJ344" t="str">
            <v>CONVOCATORIA PUBLICA</v>
          </cell>
          <cell r="AK344" t="str">
            <v>REQUIERE LIQUIDACION</v>
          </cell>
          <cell r="AL344" t="str">
            <v>SI</v>
          </cell>
          <cell r="AM344" t="str">
            <v>DIRECTOR OPERATIVO</v>
          </cell>
          <cell r="AN344" t="str">
            <v>LEIDY JULIETH CARRANZA SUAREZ</v>
          </cell>
          <cell r="AO344" t="str">
            <v xml:space="preserve">1179 / </v>
          </cell>
          <cell r="AP344" t="str">
            <v xml:space="preserve">423011723022024010101000 / </v>
          </cell>
          <cell r="AQ344" t="str">
            <v xml:space="preserve">Incremento de capacidad instalada para l - NA / </v>
          </cell>
          <cell r="AR344" t="str">
            <v xml:space="preserve">1138 / </v>
          </cell>
          <cell r="AS344">
            <v>1179</v>
          </cell>
          <cell r="AT344" t="str">
            <v>423011723022024010101000</v>
          </cell>
          <cell r="AU344" t="str">
            <v>Incremento de capacidad instalada para l - NA</v>
          </cell>
          <cell r="AV344" t="str">
            <v>7505 FUTIC</v>
          </cell>
          <cell r="AW344">
            <v>1138</v>
          </cell>
          <cell r="AX344">
            <v>45485</v>
          </cell>
          <cell r="AY344">
            <v>1009000000</v>
          </cell>
          <cell r="BC344" t="str">
            <v xml:space="preserve"> </v>
          </cell>
          <cell r="CX344">
            <v>45643</v>
          </cell>
          <cell r="CY344">
            <v>1009000000</v>
          </cell>
        </row>
        <row r="345">
          <cell r="A345" t="str">
            <v>0343-2024</v>
          </cell>
          <cell r="B345" t="str">
            <v>17 17. Contrato de Prestación de Servicios</v>
          </cell>
          <cell r="C345" t="str">
            <v>NIT</v>
          </cell>
          <cell r="D345">
            <v>9004292960</v>
          </cell>
          <cell r="F345">
            <v>0</v>
          </cell>
          <cell r="G345">
            <v>0</v>
          </cell>
          <cell r="H345" t="str">
            <v>R.L. DILETANTE SAS</v>
          </cell>
          <cell r="I345" t="str">
            <v>CALLE 147 #14-69 TORRE 2 APTO 403</v>
          </cell>
          <cell r="J345" t="str">
            <v>info@epicastudio.com</v>
          </cell>
          <cell r="K345" t="str">
            <v>BORIS ABAUNZA QUEJADA</v>
          </cell>
          <cell r="M345" t="str">
            <v>CO1.PCCNTR.6511867</v>
          </cell>
          <cell r="N345" t="str">
            <v>CPT-367-2024</v>
          </cell>
          <cell r="O345" t="str">
            <v>https://community.secop.gov.co/Public/Tendering/OpportunityDetail/Index?noticeUID=CO1.NTC.6144793&amp;isFromPublicArea=True&amp;isModal=False</v>
          </cell>
          <cell r="P345" t="str">
            <v>N/A</v>
          </cell>
          <cell r="Q345" t="str">
            <v>N/A</v>
          </cell>
          <cell r="R345" t="str">
            <v>PERSONA JURIDICA</v>
          </cell>
          <cell r="S345" t="str">
            <v>N/A</v>
          </cell>
          <cell r="T345" t="str">
            <v>CONTRATO DE PRESTACION DE SERVICIOS</v>
          </cell>
          <cell r="U345">
            <v>45485</v>
          </cell>
          <cell r="V345">
            <v>45491</v>
          </cell>
          <cell r="W345">
            <v>45643</v>
          </cell>
          <cell r="X345" t="str">
            <v>ALBA JANETTE GOMEZ ARIAS</v>
          </cell>
          <cell r="Y345" t="str">
            <v>PROFESIONAL ESPECIALIZADA DE PRODUCCIÓN GRADO 3</v>
          </cell>
          <cell r="Z345">
            <v>51904355</v>
          </cell>
          <cell r="AA345">
            <v>5</v>
          </cell>
          <cell r="AB345">
            <v>6</v>
          </cell>
          <cell r="AC345" t="str">
            <v>DO-428 Contratar bajo la modalidad de producción por encargo, el diseño, preproducción, producción y posproducción para el proyecto audiovisual BOGOTÁ: 20 ÍCONOS DE TODOS LOS TIEMPOS o como llegare a denominarse, propuesto para la línea de Ciudadanía, Cultura e Infancia, en cumplimiento de los objetivos y gestión de Canal Capital en el marco de la Resolución
00076 del 26 de enero de 2024 del Fondo Único de las Tecnologías de la Información (FUTIC).</v>
          </cell>
          <cell r="AD345">
            <v>0</v>
          </cell>
          <cell r="AE345">
            <v>5</v>
          </cell>
          <cell r="AF345">
            <v>150</v>
          </cell>
          <cell r="AG345">
            <v>426000000</v>
          </cell>
          <cell r="AH345" t="str">
            <v>N/A</v>
          </cell>
          <cell r="AI345" t="str">
            <v>1. Cumplir con el cronograma de trabajo presentado para la ejecución de la propuesta en cada una de sus fases de preproducción, producción y postproducción. 2. Cumplir con los estándares técnicos y de calidad exigidos por Capital. 3. Realizar los ajustes necesarios al desarrollo creativo y operativo durante la ejecución del proyecto que se encuentren dentro del presupuesto establecido para este contrato, y debidamente validados por el supervisor. 4. Solicitar la aprobación de CAPITAL de cualquier cambio en el personal propuesto para la realización del proyecto. Para el efecto deberán presentarse los documentos que CAPITAL requiera para su validación por parte del supervisor. 5. Realizar los cambios de personal cuando CAPITAL lo solicite a través del supervisor del contrato, en caso de que se vea afectada la calidad de la producción por el desempeño particular de algún cargo. 6. Entregar a CAPITAL los másteres según estándares técnicos del canal y materiales complementarios como libro de producción de todos los contenidos vinculados a la propuesta y documentación de entrega final previamente acordada y de acuerdo con las directrices de los supervisores o de sus apoyos. 7. Asumir los costos y gastos indirectos inherentes al desarrollo del contrato para su correcta ejecución. 8.
Entregar todos los productos convergentes, de carácter digital o multiplataforma, planteados en la propuesta creativa de acuerdo a los parámetros técnicos y de contenido previamente acordados con CAPITAL. 9. Atender las observaciones, solicitudes y sugerencias, así como aplicar los ajustes que señale CAPITAL a través de su supervisor o quien el canal delegue, durante la ejecución del presente contrato. 10. Asistir a las reuniones programadas referentes al desarrollo del proyecto. 11. Obtener las correspondientes cesiones de la totalidad de los derechos patrimoniales existentes en favor de Canal Capital de los contenidos originales que hacen parte de la producción. En general todos los temas relacionados con propiedad intelectual y usos de nombre e imagen deben estar totalmente resueltos para ser incluidos en la obra audiovisual, para su transmisión en CAPITAL, en todas sus plataformas analógicas y digitales, así como para difusión en redes sociales y cualquier otro medio de comunicación, y para su uso y distribución a nivel nacional e internacional por todo el término de protección legal. Capital podrá licenciar el audiovisual a terceros a su discrecionalidad sin restricción alguna 12. Obtener, previo a su utilización y en los casos en que amerite, por parte de los titulares de derechos de autor o
conexos, propiedad intelectual, o de sus representantes, las autorizaciones y cesiones de posición contractual según corresponda (autorización de uso de imagen, locaciones, explotación de obras musicales, marcas, imágenes, libretos, fonogramas, obras fotográficas y audiovisuales, voces, entrevistas, entre otros) y en general, cualquier creación protegida y pagar los derechos y tarifas que se causen para ser incluidos en la obra audiovisual, para su transmisión en CAPITAL y en todas sus plataformas analógicas y digitales, así como para difusión en redes sociales y cualquier otro medio de comunicación y su uso y distribución a nivel nacional e internacional por todo el término de protección legal. 13. Obtener las autorizaciones correspondientes por el uso del espacio público si el proyecto lo requiere. 14. Reconocer que CAPITAL, por el término de protección legal, para todos los países del mundo y, sin ninguna limitación, es el titular de todos los derechos patrimoniales de autor y conexos, es decir, la reproducción, comunicación pública, puesta a disposición, transformación, distribución y cualquier otra forma de uso o explotación existente sobre la obra audiovisual encargada y demás creaciones intelectuales derivadas del presente contrato. 15. Responder por cualquier reclamación o exigencia de pago que en materia de derechos de autor o conexos, propiedad intelectual, derecho de imagen, entre otros, efectúe un tercero, exonerando de responsabilidad a CAPITAL. 16. De conformidad con la ley 1581 del 2012 y demás normas concordantes o que llegaren a reemplazarla, EL CONTRATISTA se obliga a cumplir a cabalidad con todas las normas relacionadas con la protección y
tratamiento de datos personales. Así mismo autoriza a CAPITAL a hacer uso de dicha información y a tratarla para los fines pertinentes del contrato. 17. Acatar los manuales, procedimientos, directrices, circulares y demás documentos que profieran la Gerencia, la Secretaría General o la Dirección Operativa referente a los procedimientos administrativos y operativos en desarrollo de la misión del Canal y del objeto del contrato. 18. Para todos los efectos legales, el domicilio contractual es Bogotá, para lo cual deberá el contratista asumir los gastos de logística, traslado y demás que resulten necesarios. 19. Realizar las demás actividades que resulten necesarias y esenciales para el cumplimiento del objeto contractual.</v>
          </cell>
          <cell r="AJ345" t="str">
            <v>CONVOCATORIA PUBLICA</v>
          </cell>
          <cell r="AK345" t="str">
            <v>REQUIERE LIQUIDACION</v>
          </cell>
          <cell r="AL345" t="str">
            <v>SI</v>
          </cell>
          <cell r="AM345" t="str">
            <v>DIRECTOR OPERATIVO</v>
          </cell>
          <cell r="AN345" t="str">
            <v>LEIDY JULIETH CARRANZA SUAREZ</v>
          </cell>
          <cell r="AO345" t="str">
            <v xml:space="preserve">1180 / </v>
          </cell>
          <cell r="AP345" t="str">
            <v xml:space="preserve">423011723022024010101000 / </v>
          </cell>
          <cell r="AQ345" t="str">
            <v xml:space="preserve">Incremento de capacidad instalada para l - NA / </v>
          </cell>
          <cell r="AR345" t="str">
            <v xml:space="preserve">1140 / </v>
          </cell>
          <cell r="AS345">
            <v>1180</v>
          </cell>
          <cell r="AT345" t="str">
            <v>423011723022024010101000</v>
          </cell>
          <cell r="AU345" t="str">
            <v>Incremento de capacidad instalada para l - NA</v>
          </cell>
          <cell r="AV345" t="str">
            <v>7505 FUTIC</v>
          </cell>
          <cell r="AW345">
            <v>1140</v>
          </cell>
          <cell r="AX345">
            <v>45485</v>
          </cell>
          <cell r="AY345">
            <v>426000000</v>
          </cell>
          <cell r="BC345" t="str">
            <v xml:space="preserve"> </v>
          </cell>
          <cell r="CX345">
            <v>45643</v>
          </cell>
          <cell r="CY345">
            <v>426000000</v>
          </cell>
        </row>
        <row r="346">
          <cell r="A346" t="str">
            <v>0344-2024</v>
          </cell>
          <cell r="B346" t="str">
            <v>17 17. Contrato de Prestación de Servicios</v>
          </cell>
          <cell r="C346" t="str">
            <v>CC</v>
          </cell>
          <cell r="D346">
            <v>1013647960</v>
          </cell>
          <cell r="F346">
            <v>1</v>
          </cell>
          <cell r="G346">
            <v>10</v>
          </cell>
          <cell r="H346" t="str">
            <v>EDWIN FABIAN CASTRO CHAPARRO</v>
          </cell>
          <cell r="I346" t="str">
            <v>Cl 35 Sur 13 31</v>
          </cell>
          <cell r="J346" t="str">
            <v>efabian94@hotmail.com</v>
          </cell>
          <cell r="M346" t="str">
            <v>CO1.PCCNTR.6522224</v>
          </cell>
          <cell r="N346" t="str">
            <v>CPT-368-2024</v>
          </cell>
          <cell r="O346" t="str">
            <v>https://community.secop.gov.co/Public/Tendering/OpportunityDetail/Index?noticeUID=CO1.NTC.6389873&amp;isFromPublicArea=True&amp;isModal=False</v>
          </cell>
          <cell r="P346" t="str">
            <v>PROFESIONAL</v>
          </cell>
          <cell r="Q346" t="str">
            <v>UNIVERSITARIO</v>
          </cell>
          <cell r="R346" t="str">
            <v>MASCULINO</v>
          </cell>
          <cell r="S346" t="str">
            <v>NO</v>
          </cell>
          <cell r="T346" t="str">
            <v>CONTRATO DE PRESTACION DE SERVICIOS</v>
          </cell>
          <cell r="U346">
            <v>45484</v>
          </cell>
          <cell r="V346">
            <v>45485</v>
          </cell>
          <cell r="W346">
            <v>45641</v>
          </cell>
          <cell r="X346" t="str">
            <v>JOSE MIGUEL AYALA DURAN</v>
          </cell>
          <cell r="Y346" t="str">
            <v>PROFESIONAL ESPECIALIZADO GRADO 3 DEL ÁREA TÉCNICA</v>
          </cell>
          <cell r="Z346">
            <v>74186482</v>
          </cell>
          <cell r="AA346">
            <v>4</v>
          </cell>
          <cell r="AB346">
            <v>7</v>
          </cell>
          <cell r="AC346" t="str">
            <v>DO-473 Proveer, de manera autónoma e independiente, sus servicios para llevar a cabo la producción técnica en la realización de contenidos audiovisuales en exteriores.</v>
          </cell>
          <cell r="AD346">
            <v>4</v>
          </cell>
          <cell r="AE346">
            <v>5</v>
          </cell>
          <cell r="AF346">
            <v>154</v>
          </cell>
          <cell r="AG346">
            <v>23613332</v>
          </cell>
          <cell r="AH346">
            <v>4600000</v>
          </cell>
          <cell r="AI346" t="str">
            <v>1. Realizar las visitas técnicas en las diferentes locaciones aportando conceptos técnicos en el diseño, la planimetría y distribución de la infraestructura técnica dentro de cada evento, así mismo, definir el equipo humano y técnico requerido para la ejecución de los planes de producción, generando un correo o documento mediante el cual se informe los requerimientos y aspectos técnicos a tener cuenta. 2. Cumplir con las actividades establecidas en la programación realizada por el área técnica de acuerdo al cronograma de eventos elaborado por el área de producción. 3. Inspeccionar y probar los equipos asignados para la producción técnica durante las etapas de alistamiento, montaje y desmontaje, con el fin de garantizar su correcto funcionamiento y el buen estado de los mismos. En caso de presentarse alguna novedad se debe informar al supervisor del contrato mediante correo electrónico o documento-informe
adjuntando evidencias fotográficas de lo sucedido. 4. Realizar el montaje técnico requerido, la correcta instalación, interconexión y las pruebas de operación necesarias para la realización y producción de eventos y/o programas en vivo o pregrabados, velando por el correcto funcionamiento de toda la infraestructura técnica durante la operación de las unidades móviles, puesto fijos y/o tricaster en los diferentes eventos. 5. Atender oportunamente las fallas presentadas durante los diferentes eventos y proponer planes de mejora con el fin de prevenir que estas vuelvan a ocurrir. 6. Realizar los mantenimientos preventivos atendiendo el cronograma establecido para ello, con el fin de garantizar el correcto funcionamiento y operatividad de los equipos y sistemas que componen la unidad móvil, así mismo, informar al supervisor del contrato oportunamente de los mantenimientos correctivos que se deban realizar. 7. Establecer y documentar planes de contingencia que garanticen la continuidad de la operación de las unidades móviles minimizando los tiempos de falla, así mismo ejecutar las pruebas de validación de dichos planes de contingencia como mínimo una vez al mes. Las evidencias de estas pruebas deben ser anexadas al informe de actividades. 8. Elaborar y mantener actualizados los planos
de interconexión de audio, video e intercom de la infraestructura tecnológica de las unidades móviles. Las evidencias de los planos deben ser anexadas al informe de actividades. 9. Reportar oportunamente las incidencias y/o novedades del equipo humano y técnico que se presenten en los procesos de producción. 10 Velar porque no se conecten dispositivos no autorizados como memorias USB, dispositivos móviles, discos duros externos, etc. que puedan afectar por virus o malware a las estaciones o sistemas que componen las unidades móviles, para lo
cual debe adelantar por escrito las alertas o medidas necesarias para que esto no ocurra. 11. Velar porque todo el personal utilice los elementos de protección personal de acuerdo con las normas de seguridad asociadas a cada actividad, para lo cual debe informar por escrito al equipo humano sobre las medidas de protección de acuerdo con el rol que cada persona desarrolle. 12. Realizar las demás actividades que resulten necesarias y esenciales para el cumplimiento del objeto contractual.</v>
          </cell>
          <cell r="AJ346" t="str">
            <v>DIRECTA</v>
          </cell>
          <cell r="AK346" t="str">
            <v xml:space="preserve">NO REQUIERE </v>
          </cell>
          <cell r="AL346" t="str">
            <v>NO</v>
          </cell>
          <cell r="AM346" t="str">
            <v>DIRECTOR OPERATIVO</v>
          </cell>
          <cell r="AN346" t="str">
            <v>JAVIER ROLANDO DELGADO FLORES</v>
          </cell>
          <cell r="AO346" t="str">
            <v xml:space="preserve">1191 / </v>
          </cell>
          <cell r="AP346" t="str">
            <v xml:space="preserve">42450209 / </v>
          </cell>
          <cell r="AQ346" t="str">
            <v xml:space="preserve">Servicios para la comunidad, sociales y personales / </v>
          </cell>
          <cell r="AR346" t="str">
            <v xml:space="preserve">1137 / </v>
          </cell>
          <cell r="AS346">
            <v>1191</v>
          </cell>
          <cell r="AT346">
            <v>42450209</v>
          </cell>
          <cell r="AU346" t="str">
            <v>Servicios para la comunidad, sociales y personales</v>
          </cell>
          <cell r="AV346" t="str">
            <v xml:space="preserve"> </v>
          </cell>
          <cell r="AW346">
            <v>1137</v>
          </cell>
          <cell r="AX346">
            <v>45475</v>
          </cell>
          <cell r="AY346">
            <v>23613332</v>
          </cell>
          <cell r="CX346">
            <v>45641</v>
          </cell>
          <cell r="CY346">
            <v>23613332</v>
          </cell>
        </row>
        <row r="347">
          <cell r="A347" t="str">
            <v>0345-2024</v>
          </cell>
          <cell r="B347" t="str">
            <v>17 17. Contrato de Prestación de Servicios</v>
          </cell>
          <cell r="C347" t="str">
            <v>CC</v>
          </cell>
          <cell r="D347">
            <v>1031121036</v>
          </cell>
          <cell r="F347">
            <v>8</v>
          </cell>
          <cell r="G347">
            <v>3</v>
          </cell>
          <cell r="H347" t="str">
            <v>JHONATHAN ANDRES BOLAÑO BARROS</v>
          </cell>
          <cell r="I347" t="str">
            <v>CL 95 71 45 TO 5 AP 104 BRR PONTEVEDRA</v>
          </cell>
          <cell r="J347" t="str">
            <v>jab_contador@hotmail.com</v>
          </cell>
          <cell r="M347" t="str">
            <v>CO1.PCCNTR.6539195</v>
          </cell>
          <cell r="N347" t="str">
            <v>CPT-369-2024</v>
          </cell>
          <cell r="O347" t="str">
            <v xml:space="preserve">https://community.secop.gov.co/Public/Tendering/OpportunityDetail/Index?noticeUID=CO1.NTC.6411927&amp;isFromPublicArea=True&amp;isModal=False
</v>
          </cell>
          <cell r="P347" t="str">
            <v>APOYO A LA GESTIÓN PROFESIONAL</v>
          </cell>
          <cell r="Q347" t="str">
            <v>ESPECIALIZACION UNIVERSITARIA</v>
          </cell>
          <cell r="R347" t="str">
            <v>MASCULINO</v>
          </cell>
          <cell r="S347" t="str">
            <v>NO</v>
          </cell>
          <cell r="T347" t="str">
            <v>CONTRATO DE PRESTACION DE SERVICIOS</v>
          </cell>
          <cell r="U347">
            <v>45491</v>
          </cell>
          <cell r="V347">
            <v>45491</v>
          </cell>
          <cell r="W347">
            <v>45689</v>
          </cell>
          <cell r="X347" t="str">
            <v>JORGE ENRIQUE ANGARITA LOPEZ</v>
          </cell>
          <cell r="Y347" t="str">
            <v>SUBDIRECTOR FINANCIERO</v>
          </cell>
          <cell r="Z347">
            <v>80093324</v>
          </cell>
          <cell r="AA347">
            <v>0</v>
          </cell>
          <cell r="AB347">
            <v>0</v>
          </cell>
          <cell r="AC347" t="str">
            <v>SF-38 Proveer, de manera autónoma e independiente, los servicios profesionales requeridos para apoyar los procesos contables y tesorales de la subdirección financiera, en materia de clasificación, consolidación y reporte de información a organismos fiscalizadores.</v>
          </cell>
          <cell r="AD347">
            <v>15</v>
          </cell>
          <cell r="AE347">
            <v>6</v>
          </cell>
          <cell r="AF347">
            <v>195</v>
          </cell>
          <cell r="AG347">
            <v>43805892</v>
          </cell>
          <cell r="AH347">
            <v>6739368</v>
          </cell>
          <cell r="AI347" t="str">
            <v>1. Apoyar en materia contable a la Subdirección Financiera de Canal Capital.
2. Apoyar al profesional de contabilidad en los cierres mensuales.
3. Clasificar, consolidar y reportar la información a organismos de fiscalización
4. Elaborar la liquidación, para la revisión de las cuentas por pagar en el aplicativo ORDPAGO, teniendo en cuenta la normatividad tributaria Nacional y Distrital vigente, para los descuentos por concepto de retenciones aplicables.
5. Realizar mensualmente el análisis y depuración de las diferentes cuentas de los estados financieros bajo el marco normativo NICSP, realizando los ajustes y reclasificaciones si hubiera lugar a ello.
6. Apoyar en el registro de información necesaria para la elaboración de las declaraciones tributarias.
7. Apoyar mensualmente la elaboración de los Estados Financieros bajo el marco normativo de las NICSP para su publicación, de acuerdo con la normatividad vigente. Estado de situación financiera, Estado de resultado integral, estado de Cambios en el Patrimonio, estado de Flujos de Efectivo, Notas a los estados Financieros contables básicos y sus revelaciones, Informes específicos solicitados, reportes contables, entre otros.
8. Apoyar en la elaboración de los reportes de medios magnéticos Distritales y Nacionales. 
9. Realizar el análisis y las conciliaciones mensuales de la información suministrada de manera electrónica o física por cada una de las dependencias de la entidad, contra reportes y documentos de trabajo que detallan y consolidan la información contable.
10. Registrar los hechos económicos en la herramienta ofimática dispuesta por la entidad, con base en los soportes documentales y notas previamente elaboradas.
11. Realizar las gestiones respecto de la conciliación de operaciones recíprocas con las Entidades del Distrito y Nacionales.
12. Realizar la conciliación mensual de la ejecución de los recursos transferidos por las entidades del orden Nacional y Distrital con lo ejecutado presupuestalmente, o según requerimiento.
13. Apoyar al Profesional de Contabilidad en los requerimientos de información recibidos de los entes de control externos e internos en materia contable.
14. Apoyar en el archivo de la documentación generada en el área contable, cumpliendo con las especificaciones establecidas en las Tablas de Retención Documental – TRD y las normas de
archivo.
15. Apoyar en la elaboración de informes concernientes a reportes del área contable y financiera a los entes internos y externos que lo requieran.
16. Revisar el cumplimiento de los requisitos previos a los pagos de las cuentas y/o facturas para pago, de acuerdo a lo estipulado en los contratos.
17. Apoyar las actualizaciones de los procedimientos, instructivos, manuales y políticas a cargo de la Subdirección Financiera.
18. Apoyar en los procesos y procedimientos de las áreas de contabilidad y tesorería
19. Realizar conciliaciones bancarias.
20. Realizar las demás actividades que resulten necesarias y esenciales para el cumplimiento del objeto contractual.</v>
          </cell>
          <cell r="AJ347" t="str">
            <v>DIRECTA</v>
          </cell>
          <cell r="AK347" t="str">
            <v xml:space="preserve">NO REQUIERE </v>
          </cell>
          <cell r="AL347" t="str">
            <v>SI</v>
          </cell>
          <cell r="AM347" t="str">
            <v>SECRETARIA GENERAL</v>
          </cell>
          <cell r="AN347" t="str">
            <v>NATHALY ACOSTA DIAZ</v>
          </cell>
          <cell r="AO347" t="str">
            <v xml:space="preserve">1185 / </v>
          </cell>
          <cell r="AP347" t="str">
            <v xml:space="preserve">42120202008 / </v>
          </cell>
          <cell r="AQ347" t="str">
            <v xml:space="preserve">Servicios prestados a las empresas y servicios de producción / </v>
          </cell>
          <cell r="AR347" t="str">
            <v xml:space="preserve">1151 / </v>
          </cell>
          <cell r="AS347">
            <v>1185</v>
          </cell>
          <cell r="AT347">
            <v>42120202008</v>
          </cell>
          <cell r="AU347" t="str">
            <v>Servicios prestados a las empresas y servicios de producción</v>
          </cell>
          <cell r="AV347" t="str">
            <v xml:space="preserve"> </v>
          </cell>
          <cell r="AW347">
            <v>1151</v>
          </cell>
          <cell r="AX347">
            <v>45474</v>
          </cell>
          <cell r="AY347">
            <v>43805892</v>
          </cell>
          <cell r="BO347">
            <v>45689</v>
          </cell>
          <cell r="BP347">
            <v>43805892</v>
          </cell>
          <cell r="CX347">
            <v>45689</v>
          </cell>
          <cell r="CY347">
            <v>43805892</v>
          </cell>
        </row>
        <row r="348">
          <cell r="A348" t="str">
            <v>0346-2024</v>
          </cell>
          <cell r="B348" t="str">
            <v>17 17. Contrato de Prestación de Servicios</v>
          </cell>
          <cell r="C348" t="str">
            <v>NIT</v>
          </cell>
          <cell r="D348">
            <v>830067053</v>
          </cell>
          <cell r="F348">
            <v>1</v>
          </cell>
          <cell r="G348">
            <v>1</v>
          </cell>
          <cell r="H348" t="str">
            <v>COMPAÑIA INTERNACIONAL DE COMUNICACIONES INCOMSA S A</v>
          </cell>
          <cell r="I348" t="str">
            <v>KR 18 A 135 46</v>
          </cell>
          <cell r="J348" t="str">
            <v>robertogil39@hotmail.com</v>
          </cell>
          <cell r="K348" t="str">
            <v>ANGEL ROBERTO GIL DE MARES</v>
          </cell>
          <cell r="L348">
            <v>17101099</v>
          </cell>
          <cell r="M348" t="str">
            <v>CO1.PCCNTR.6536687</v>
          </cell>
          <cell r="N348" t="str">
            <v>CPT-370-2024</v>
          </cell>
          <cell r="O348" t="str">
            <v>https://community.secop.gov.co/Public/Tendering/ContractNoticePhases/View?PPI=CO1.PPI.33051044&amp;isFromPublicArea=True&amp;isModal=False</v>
          </cell>
          <cell r="P348" t="str">
            <v>N/A</v>
          </cell>
          <cell r="Q348" t="str">
            <v>N/A</v>
          </cell>
          <cell r="R348" t="str">
            <v>PERSONA JURIDICA</v>
          </cell>
          <cell r="S348" t="str">
            <v>N/A</v>
          </cell>
          <cell r="T348" t="str">
            <v>CONTRATO DE LICENCIAMIENTO</v>
          </cell>
          <cell r="U348">
            <v>45489</v>
          </cell>
          <cell r="V348">
            <v>45490</v>
          </cell>
          <cell r="W348">
            <v>46219</v>
          </cell>
          <cell r="X348" t="str">
            <v>ANDREA MOLINA VARGAS</v>
          </cell>
          <cell r="Y348" t="str">
            <v>PROFESIONAL ESPECIALIZADO GRADO 03 DE PROGRAMACIÓN</v>
          </cell>
          <cell r="Z348">
            <v>52897700</v>
          </cell>
          <cell r="AA348">
            <v>6</v>
          </cell>
          <cell r="AB348">
            <v>5</v>
          </cell>
          <cell r="AC348" t="str">
            <v>DO-480-481 Suministrar las licencias de uso de obras audiovisuales de titularidad del proveedor o en representación del titular, de acuerdo con el Anexo Técnico, para su reproducción y comunicación pública. incluyendo los proyectos del Plan de inversión financiados a través de la resolución 076 de 2024 del Fondo Único de Tecnologías de la Información y las Comunicaciones (FUTIC).</v>
          </cell>
          <cell r="AD348">
            <v>0</v>
          </cell>
          <cell r="AE348">
            <v>24</v>
          </cell>
          <cell r="AF348">
            <v>720</v>
          </cell>
          <cell r="AG348">
            <v>75000000</v>
          </cell>
          <cell r="AH348" t="str">
            <v>N/A</v>
          </cell>
          <cell r="AI348" t="str">
            <v>1. Licenciar a CANAL CAPITAL la reproducción y comunicación pública de los contenidos en su canal principal y sus señales streaming en simultánea, de acuerdo con la propuesta comercial presentada, las condiciones técnicas relacionadas en el alcance del contrato y el número de emisiones establecidos para cada título. Las emisiones a través de la página web de Capital tendrán geobloqueo, para que solo sean vistas en territorio colombiano. 2. Proveer a Canal Capital el material audiovisual licenciado con los parámetros técnicos establecidos en el alcance del objeto a través de disco duro, drive o cualquier medio de transferencia digital con los parámetros técnicos establecidos. 3. Entregar el contenido doblado al español neutro, si su idioma original es otro. 4. Proveer la licencia de uso de la obra audiovisual y del material promocional de los contenidos adquiridos para las plataformas análogas y digitales a que haya lugar. 5. Entregar la ficha técnica, sinopsis de serie, sinopsis de cada episodio, imágenes promocionales (tráiler, reel o fotografías en alta calidad), insumos para la promoción de las obras audiovisuales para comunicación pública mediante emisión y para la puesta a disposición a través de los canales digitales permitidos. 6. Asumir los costos que puedan generarse en el marco del cumplimiento del objeto contractual. 7. Garantizar que es el titular de los derechos sobre el contenido licenciado o, en su defecto, que se encuentra autorizado por el titular para otorgar la presente licencia; para ello, deberá adjuntar el documento idóneo que permita comprobar su calidad de titular del derecho o que cuenta con las facultades legales para actuar a nombre del titular. 8. Garantizar que el contenido licenciado cuenta con todas las autorizaciones de derechos de autor y conexos, uso de imagen y demás asociadas al uso del material audiovisual licenciado, incluida la sincronización musical. En ese sentido, el proveedor declara indemne a Canal Capital frente a cualquier reclamación o exigencia de pago proveniente de terceros, autoridades administrativas o judiciales, titulares de derechos o sociedades de gestión colectiva y/o individual que los representen. 9. Autorizar a Canal Capital el uso gratuito de fragmentos publicitarios, imágenes o distintivos del material, comunicación por internet u otros medios y para realizar la producción de piezas promocionales audiovisuales o impresas con fines exclusivos de promoción del canal y su programación. 10. Garantizar que la reproducción que se realiza de la serie cuenta con la totalidad de permisos, licencias y documentación necesaria en cumplimiento de las disposiciones legales que le apliquen.
11. Realizar las demás actividades que resulten necesarias y esenciales para el cumplimiento del objeto contractual.</v>
          </cell>
          <cell r="AJ348" t="str">
            <v>DIRECTA</v>
          </cell>
          <cell r="AK348" t="str">
            <v>REQUIERE LIQUIDACION</v>
          </cell>
          <cell r="AL348" t="str">
            <v>SI</v>
          </cell>
          <cell r="AM348" t="str">
            <v>DIRECTOR OPERATIVO</v>
          </cell>
          <cell r="AN348" t="str">
            <v>EDWIN ROLANDO SANCHEZ PORRAS</v>
          </cell>
          <cell r="AO348" t="str">
            <v>1199 / 1200</v>
          </cell>
          <cell r="AP348" t="str">
            <v>423011723022024010101000 / 42450209</v>
          </cell>
          <cell r="AQ348" t="str">
            <v>Incremento de capacidad instalada para l - NA / Servicios para la comunidad, sociales y personales</v>
          </cell>
          <cell r="AR348" t="str">
            <v>1144 / 1145</v>
          </cell>
          <cell r="AS348">
            <v>1199</v>
          </cell>
          <cell r="AT348" t="str">
            <v>423011723022024010101000</v>
          </cell>
          <cell r="AU348" t="str">
            <v>Incremento de capacidad instalada para l - NA</v>
          </cell>
          <cell r="AV348" t="str">
            <v>7505 FUTIC</v>
          </cell>
          <cell r="AW348">
            <v>1144</v>
          </cell>
          <cell r="AX348">
            <v>45490</v>
          </cell>
          <cell r="AY348">
            <v>40000000</v>
          </cell>
          <cell r="AZ348">
            <v>1200</v>
          </cell>
          <cell r="BA348">
            <v>42450209</v>
          </cell>
          <cell r="BB348" t="str">
            <v>Servicios para la comunidad, sociales y personales</v>
          </cell>
          <cell r="BC348" t="str">
            <v xml:space="preserve"> </v>
          </cell>
          <cell r="BD348">
            <v>1145</v>
          </cell>
          <cell r="BE348">
            <v>45485</v>
          </cell>
          <cell r="BF348">
            <v>35000000</v>
          </cell>
          <cell r="BO348">
            <v>46219</v>
          </cell>
          <cell r="BP348">
            <v>75000000</v>
          </cell>
          <cell r="CX348">
            <v>46219</v>
          </cell>
          <cell r="CY348">
            <v>75000000</v>
          </cell>
        </row>
        <row r="349">
          <cell r="A349" t="str">
            <v>0347-2024</v>
          </cell>
          <cell r="B349" t="str">
            <v>17 17. Contrato de Prestación de Servicios</v>
          </cell>
          <cell r="C349" t="str">
            <v>CC</v>
          </cell>
          <cell r="D349">
            <v>52831268</v>
          </cell>
          <cell r="F349">
            <v>1</v>
          </cell>
          <cell r="G349">
            <v>10</v>
          </cell>
          <cell r="H349" t="str">
            <v>ASTRID JOHANNA ANDRADE RICO</v>
          </cell>
          <cell r="I349" t="str">
            <v>KR 79 10 D 59 IN 2 AP 504</v>
          </cell>
          <cell r="J349" t="str">
            <v>astridandrade@hotmail.com</v>
          </cell>
          <cell r="M349" t="str">
            <v>CO1.PCCNTR.6537048</v>
          </cell>
          <cell r="N349" t="str">
            <v>CPT-371-2024</v>
          </cell>
          <cell r="O349" t="str">
            <v>https://community.secop.gov.co/Public/Tendering/OpportunityDetail/Index?noticeUID=CO1.NTC.6408840&amp;isFromPublicArea=True&amp;isModal=False</v>
          </cell>
          <cell r="P349" t="str">
            <v>PROFESIONAL</v>
          </cell>
          <cell r="Q349" t="str">
            <v>UNIVERSITARIO</v>
          </cell>
          <cell r="R349" t="str">
            <v>FEMENINO</v>
          </cell>
          <cell r="S349" t="str">
            <v>SI</v>
          </cell>
          <cell r="T349" t="str">
            <v>CONTRATO DE PRESTACION DE SERVICIOS</v>
          </cell>
          <cell r="U349">
            <v>45489</v>
          </cell>
          <cell r="V349">
            <v>45490</v>
          </cell>
          <cell r="W349">
            <v>45657</v>
          </cell>
          <cell r="X349" t="str">
            <v>ANDREA MOLINA VARGAS</v>
          </cell>
          <cell r="Y349" t="str">
            <v>PROFESIONAL ESPECIALIZADO GRADO 03 DE PROGRAMACIÓN</v>
          </cell>
          <cell r="Z349">
            <v>52897700</v>
          </cell>
          <cell r="AA349">
            <v>6</v>
          </cell>
          <cell r="AB349">
            <v>5</v>
          </cell>
          <cell r="AC349" t="str">
            <v>DO- 493-494 Proveer, de manera autónoma e independiente, sus servicios para llevar a cabo la actividad de apoyo al área de Programación en la implementación del sistema de acceso closed caption o subtitulación para la programación de los canales Capital y Eureka, incluyendo los proyectos del Plan de inversión financiados a través de la resolución 076 de 2024 del Fondo Único de Tecnologías de la Información y las comunicaciones (FUTIC).</v>
          </cell>
          <cell r="AD349">
            <v>15</v>
          </cell>
          <cell r="AE349">
            <v>5</v>
          </cell>
          <cell r="AF349">
            <v>165</v>
          </cell>
          <cell r="AG349">
            <v>14475346</v>
          </cell>
          <cell r="AH349">
            <v>2647930</v>
          </cell>
          <cell r="AI349" t="str">
            <v>1. Apoyar la implementación como operadora
del sistema closed caption en las modalidades directo, pregrabado o en vivo para la programación de los canales
eureka y Capital. 2. Validar en los documentos ASRUN (que consignan con exactitud los contenidos emitidos por
un canal) y la emisión de los canales eureka y Capital que se haya incluido el método de inserción y codificación
de closed caption (en vivo, transcripción, software automático o por reconocimiento de voz). 3. Hacer entrega de
la relación de closed caption en los formatos y soportes requeridos como insumo para el informe de cuota de
pantalla que se remite trimestralmente a la Comisión de Regulación de Comunicaciones (CRC). 4. Apoyar al área
de Programación en el cumplimiento de la normatividad vigente con la que se reglamenta la implementación de
los sistemas de acceso en los contenidos transmitidos a través del servicio público de televisión de Capital para
garantizar el acceso de las personas con discapacidad auditiva a través del sistema closed caption. 5. Utilizar para
su actividad únicamente el software con la licencia autorizada por Canal Capital. 6. Implementar el sistema closed
caption en la transmisión y producción de contenidos audiovisuales en cualquier plataforma tecnológica, lo que
incluye televisión abierta, cerrada e internet, de acuerdo con las necesidades de Capital. 7. Realizar las demás
actividades que resulten necesarias y esenciales para el cumplimiento del objeto contractual.</v>
          </cell>
          <cell r="AJ349" t="str">
            <v>DIRECTA</v>
          </cell>
          <cell r="AK349" t="str">
            <v xml:space="preserve">NO REQUIERE </v>
          </cell>
          <cell r="AL349" t="str">
            <v>NO</v>
          </cell>
          <cell r="AM349" t="str">
            <v>DIRECTOR OPERATIVO</v>
          </cell>
          <cell r="AN349" t="str">
            <v>JAVIER ROLANDO DELGADO FLORES</v>
          </cell>
          <cell r="AO349" t="str">
            <v>1212 / 1211</v>
          </cell>
          <cell r="AP349" t="str">
            <v>42450209 / 423011723022024010101000</v>
          </cell>
          <cell r="AQ349" t="str">
            <v>Servicios para la comunidad, sociales y personales / Incremento de capacidad instalada para l - NA</v>
          </cell>
          <cell r="AR349" t="str">
            <v>1143 / 1142</v>
          </cell>
          <cell r="AS349">
            <v>1212</v>
          </cell>
          <cell r="AT349">
            <v>42450209</v>
          </cell>
          <cell r="AU349" t="str">
            <v>Servicios para la comunidad, sociales y personales</v>
          </cell>
          <cell r="AV349" t="str">
            <v xml:space="preserve"> </v>
          </cell>
          <cell r="AW349">
            <v>1143</v>
          </cell>
          <cell r="AX349">
            <v>45490</v>
          </cell>
          <cell r="AY349">
            <v>3132500</v>
          </cell>
          <cell r="AZ349">
            <v>1211</v>
          </cell>
          <cell r="BA349" t="str">
            <v>423011723022024010101000</v>
          </cell>
          <cell r="BB349" t="str">
            <v>Incremento de capacidad instalada para l - NA</v>
          </cell>
          <cell r="BC349" t="str">
            <v>7505 FUTIC</v>
          </cell>
          <cell r="BD349">
            <v>1142</v>
          </cell>
          <cell r="BE349">
            <v>45429</v>
          </cell>
          <cell r="BF349">
            <v>11342846</v>
          </cell>
          <cell r="CX349">
            <v>45657</v>
          </cell>
          <cell r="CY349">
            <v>14475346</v>
          </cell>
        </row>
        <row r="350">
          <cell r="A350" t="str">
            <v>0348-2024</v>
          </cell>
          <cell r="B350" t="str">
            <v>17 17. Contrato de Prestación de Servicios</v>
          </cell>
          <cell r="C350" t="str">
            <v>CC</v>
          </cell>
          <cell r="D350">
            <v>53120915</v>
          </cell>
          <cell r="F350">
            <v>1</v>
          </cell>
          <cell r="G350">
            <v>10</v>
          </cell>
          <cell r="H350" t="str">
            <v>MATEO SANCHEZ PIÑEROS</v>
          </cell>
          <cell r="I350" t="str">
            <v>CL 164 16 B 35 IN 5 AP 301</v>
          </cell>
          <cell r="J350" t="str">
            <v>mateosan984@qgmail.com</v>
          </cell>
          <cell r="M350" t="str">
            <v>CO1.PCCNTR.6545142</v>
          </cell>
          <cell r="N350" t="str">
            <v>CPT-372-2024</v>
          </cell>
          <cell r="O350" t="str">
            <v>https://community.secop.gov.co/Public/Tendering/OpportunityDetail/Index?noticeUID=CO1.NTC.6420228&amp;isFromPublicArea=True&amp;isModal=False</v>
          </cell>
          <cell r="P350" t="str">
            <v>PROFESIONAL</v>
          </cell>
          <cell r="Q350" t="str">
            <v>UNIVERSITARIO</v>
          </cell>
          <cell r="R350" t="str">
            <v>MASCULINO</v>
          </cell>
          <cell r="S350" t="str">
            <v>NO</v>
          </cell>
          <cell r="T350" t="str">
            <v>CONTRATO DE PRESTACION DE SERVICIOS</v>
          </cell>
          <cell r="U350">
            <v>45492</v>
          </cell>
          <cell r="V350">
            <v>45493</v>
          </cell>
          <cell r="W350">
            <v>45641</v>
          </cell>
          <cell r="X350" t="str">
            <v>ANGELICA MARIA GARZON MUÑOZ</v>
          </cell>
          <cell r="Y350" t="str">
            <v>PROFESIONAL ESPECIALIZADO DE PRODUCCIÓN GRADO 2</v>
          </cell>
          <cell r="Z350">
            <v>52827674</v>
          </cell>
          <cell r="AA350">
            <v>3</v>
          </cell>
          <cell r="AB350">
            <v>8</v>
          </cell>
          <cell r="AC350" t="str">
            <v>DO-490 DO-491 Proveer, de manera autónoma e independiente, los servicios requeridos para la producción de todas las piezas audiovisuales requeridas para Capital y Eureka, incluyendo los proyectos del plan de inversión financiados a través de la resolución 076 de 2024 del Fondo Único de Tecnologías de la Información y las Comunicaciones (FUTIC).</v>
          </cell>
          <cell r="AD350">
            <v>26</v>
          </cell>
          <cell r="AE350">
            <v>4</v>
          </cell>
          <cell r="AF350">
            <v>146</v>
          </cell>
          <cell r="AG350">
            <v>16299360</v>
          </cell>
          <cell r="AH350">
            <v>3326400</v>
          </cell>
          <cell r="AI350" t="str">
            <v>1. Realizar la producción de las piezas de
microcontenidos en sus distintos formatos de acuerdo a la planeación semanal de grabación y parrilla. 2. Apoyar
en la realización de las piezas audiovisuales de promoción, programación, participación, circulación digital,
estrategias convergentes online y en territorio de acuerdo al modelo de producción establecido. 3. Asistir a la
producción general en las actividades administrativas y logísticas necesarias del proyecto. 4. Apoyar al equipo de
producción para que pueda llevar a cabo el cronograma y los tiempos establecidos para las grabaciones. 5. Apoyar
al equipo de producción en la consecución de los elementos logísticos necesarios para las grabaciones y en la
elaboración de los reportes en los formatos establecidos por el área. 6. Apoyar la producción de las actividades
del consejo asesor de niños y niñas, Generación eureka, demás actividades de participación, estrategias
convergentes online y en territorio. 7. Verificar que las piezas audiovisuales, cuenten con el respaldo de los
formatos del manual de producción de Capital debidamente diligenciados, tales como autorización de imagen y
material audiovisual, permiso de locaciones, entre otros. 8. Organizar, sistematizar y entregar los formatos de
autorización requeridos para cada pieza audiovisual de acuerdo a los lineamientos de la producción general. 9.
Realizar la legalización de los gastos de producción siguiendo los protocolos establecidos por Capital y los
lineamientos del área a cargo. 10. Asistir a las reuniones necesarias para la correcta ejecución del contrato. 11.
Realizar las demás actividades que resulten necesarias y esenciales para el cumplimiento del objeto contractual</v>
          </cell>
          <cell r="AJ350" t="str">
            <v>DIRECTA</v>
          </cell>
          <cell r="AK350" t="str">
            <v xml:space="preserve">NO REQUIERE </v>
          </cell>
          <cell r="AL350" t="str">
            <v>NO</v>
          </cell>
          <cell r="AM350" t="str">
            <v>DIRECTOR OPERATIVO</v>
          </cell>
          <cell r="AN350" t="str">
            <v>LUZ IXAYANA RAMIREZ CRISTANCHO</v>
          </cell>
          <cell r="AO350" t="str">
            <v>1208 / 1207</v>
          </cell>
          <cell r="AP350" t="str">
            <v>423011723022024010101000 / 42450209</v>
          </cell>
          <cell r="AQ350" t="str">
            <v>Incremento de capacidad instalada para l - NA / Servicios para la comunidad, sociales y personales</v>
          </cell>
          <cell r="AR350" t="str">
            <v>1153 / 1152</v>
          </cell>
          <cell r="AS350">
            <v>1208</v>
          </cell>
          <cell r="AT350" t="str">
            <v>423011723022024010101000</v>
          </cell>
          <cell r="AU350" t="str">
            <v>Incremento de capacidad instalada para l - NA</v>
          </cell>
          <cell r="AV350" t="str">
            <v>7505 FUTIC</v>
          </cell>
          <cell r="AW350">
            <v>1153</v>
          </cell>
          <cell r="AX350">
            <v>45492</v>
          </cell>
          <cell r="AY350">
            <v>8149680</v>
          </cell>
          <cell r="AZ350">
            <v>1207</v>
          </cell>
          <cell r="BA350">
            <v>42450209</v>
          </cell>
          <cell r="BB350" t="str">
            <v>Servicios para la comunidad, sociales y personales</v>
          </cell>
          <cell r="BC350" t="str">
            <v xml:space="preserve"> </v>
          </cell>
          <cell r="BD350">
            <v>1152</v>
          </cell>
          <cell r="BE350">
            <v>45492</v>
          </cell>
          <cell r="BF350">
            <v>8146980</v>
          </cell>
          <cell r="CX350">
            <v>45641</v>
          </cell>
          <cell r="CY350">
            <v>16299360</v>
          </cell>
        </row>
        <row r="351">
          <cell r="A351" t="str">
            <v>0349-2024</v>
          </cell>
          <cell r="B351" t="str">
            <v>17 17. Contrato de Prestación de Servicios</v>
          </cell>
          <cell r="C351" t="str">
            <v>CC</v>
          </cell>
          <cell r="D351">
            <v>1013639871</v>
          </cell>
          <cell r="F351">
            <v>0</v>
          </cell>
          <cell r="G351">
            <v>0</v>
          </cell>
          <cell r="H351" t="str">
            <v>JULIAN DAVID PINZON BEJARANO</v>
          </cell>
          <cell r="I351" t="str">
            <v>CL 1 B 29 B 28</v>
          </cell>
          <cell r="J351" t="str">
            <v>julidavid1493@hotmail.com</v>
          </cell>
          <cell r="M351" t="str">
            <v>CO1.PCCNTR.6548340</v>
          </cell>
          <cell r="N351" t="str">
            <v>CPT-373-2024</v>
          </cell>
          <cell r="O351" t="str">
            <v>https://community.secop.gov.co/Public/Tendering/OpportunityDetail/Index?noticeUID=CO1.NTC.6425122&amp;isFromPublicArea=True&amp;isModal=False</v>
          </cell>
          <cell r="P351" t="str">
            <v>PROFESIONAL</v>
          </cell>
          <cell r="Q351" t="str">
            <v>UNIVERSITARIO</v>
          </cell>
          <cell r="R351" t="str">
            <v>MASCULINO</v>
          </cell>
          <cell r="S351" t="str">
            <v>NO</v>
          </cell>
          <cell r="T351" t="str">
            <v>CONTRATO DE PRESTACION DE SERVICIOS</v>
          </cell>
          <cell r="U351">
            <v>45492</v>
          </cell>
          <cell r="V351">
            <v>45495</v>
          </cell>
          <cell r="W351">
            <v>45644</v>
          </cell>
          <cell r="X351" t="str">
            <v>ANDREA MOLINA VARGAS</v>
          </cell>
          <cell r="Y351" t="str">
            <v>PROFESIONAL ESPECIALIZADO GRADO 03 DE PROGRAMACIÓN</v>
          </cell>
          <cell r="Z351">
            <v>52897700</v>
          </cell>
          <cell r="AA351">
            <v>6</v>
          </cell>
          <cell r="AB351">
            <v>5</v>
          </cell>
          <cell r="AC351" t="str">
            <v>DO-496-497 Proveer, de manera autónoma e independiente, sus servicios para llevar a cabo la creación, distribución, programación y gestión de los contenidos digitales en las redes sociales, página web y plataformas digitales de Canal Capital, así como también el relacionamiento público digital con cuentas digitales e instituciones del estado, incluyendo los proyectos del Plan de
inversión financiados a través de la resolución 076 de 2024 del Fondo Único de Tecnologías de la Información y las comunicaciones (FUTIC).</v>
          </cell>
          <cell r="AD351">
            <v>27</v>
          </cell>
          <cell r="AE351">
            <v>4</v>
          </cell>
          <cell r="AF351">
            <v>147</v>
          </cell>
          <cell r="AG351">
            <v>23029982</v>
          </cell>
          <cell r="AH351">
            <v>4700000</v>
          </cell>
          <cell r="AI351" t="str">
            <v>1. Realizar y apoyar la construcción o adaptación del contenido multimedia (texto, vídeo, audio o
imagen) que pueda ser difundido a través de los sitios web, redes sociales y demás plataformas
digitales.
2. Realizar la publicación, programación y gestión de las redes sociales y en las cuentas digitales así
como la gestión de la plataformas digitales que permitan la transmisión en vivo relacionadas con
Capital.
3. Apoyar el manejo operativo de las redes sociales y de las cuentas digitales de Capital.
4. Apoyar el desarrollo de las estrategias digitales planteadas con aliados internos o externos de
Capital aplicadas a sus redes sociales.
5. Apoyar e integrar los proyectos especiales de creación de contenido digital de Capital y sus
acciones informativas convergentes, bien sea en su construcción estratégica, investigativa o
desarrollo práctico.
6. Apoyar, identificar, participar y gestionar oportunidades de cocreación de contenidos con diferentes
aliados de Capital y de “AHORA” para fomentar una dinámica colaborativa y multiformato que
innove en agendas y formas de narrar las noticias e información que impacta a Bogotá y su región
metropolitana.
7. Apoyar la gestión de comunidades digitales en plataformas de redes sociales y entregar reportes e
informes que permitan el análisis de las mismas.
8. Apoyar estrategias digitales que conecten el proyecto informativo con los demás proyectos que
produzca Capital, incluidas las transmisiones, de cara a que el equipo Digital expanda los
contenidos informativos en diferentes formatos y pantallas.
9. Apoyar la creación periodística digital.
10. Abstenerse de compartir, prestar, divulgar o transferir de cualquier forma o medio las contraseñas
que le han sido entregadas de las redes y plataformas pertenecientes a Capital (la cuenta de
usuario del periodista es de uso personal e intransferible, por lo que cualquier consecuencia
adversa que derive de su mal uso, generado por descuido, negligencia o dolo, deberá ser asumida
personalmente por el contratista al cual le fue otorgado el acceso a las redes y plataformas del
Canal).11. Realizar las demás actividades que resulten necesarias y esenciales para el cumplimiento del objeto
contractual.</v>
          </cell>
          <cell r="AJ351" t="str">
            <v>DIRECTA</v>
          </cell>
          <cell r="AK351" t="str">
            <v xml:space="preserve">NO REQUIERE </v>
          </cell>
          <cell r="AL351" t="str">
            <v>NO</v>
          </cell>
          <cell r="AM351" t="str">
            <v>DIRECTOR OPERATIVO</v>
          </cell>
          <cell r="AN351" t="str">
            <v>NATHALY ACOSTA DIAZ</v>
          </cell>
          <cell r="AO351" t="str">
            <v>1219 / 1220</v>
          </cell>
          <cell r="AP351" t="str">
            <v>423011723022024010101000 / 42450209</v>
          </cell>
          <cell r="AQ351" t="str">
            <v>Incremento de capacidad instalada para l - NA / Servicios para la comunidad, sociales y personales</v>
          </cell>
          <cell r="AR351" t="str">
            <v>1159 / 1160</v>
          </cell>
          <cell r="AS351">
            <v>1219</v>
          </cell>
          <cell r="AT351" t="str">
            <v>423011723022024010101000</v>
          </cell>
          <cell r="AU351" t="str">
            <v>Incremento de capacidad instalada para l - NA</v>
          </cell>
          <cell r="AV351" t="str">
            <v>7505 FUTIC</v>
          </cell>
          <cell r="AW351">
            <v>1159</v>
          </cell>
          <cell r="AX351">
            <v>45492</v>
          </cell>
          <cell r="AY351">
            <v>17530982</v>
          </cell>
          <cell r="AZ351">
            <v>1220</v>
          </cell>
          <cell r="BA351">
            <v>42450209</v>
          </cell>
          <cell r="BB351" t="str">
            <v>Servicios para la comunidad, sociales y personales</v>
          </cell>
          <cell r="BC351" t="str">
            <v xml:space="preserve"> </v>
          </cell>
          <cell r="BD351">
            <v>1160</v>
          </cell>
          <cell r="BE351">
            <v>45492</v>
          </cell>
          <cell r="BF351">
            <v>5499000</v>
          </cell>
          <cell r="CX351">
            <v>45644</v>
          </cell>
          <cell r="CY351">
            <v>23029982</v>
          </cell>
        </row>
        <row r="352">
          <cell r="A352" t="str">
            <v>0350-2024</v>
          </cell>
          <cell r="B352" t="str">
            <v>17 17. Contrato de Prestación de Servicios</v>
          </cell>
          <cell r="C352" t="str">
            <v>CC</v>
          </cell>
          <cell r="D352">
            <v>1023943303</v>
          </cell>
          <cell r="F352">
            <v>8</v>
          </cell>
          <cell r="G352">
            <v>3</v>
          </cell>
          <cell r="H352" t="str">
            <v>JEIMY JOHANA PULIDO GARAY</v>
          </cell>
          <cell r="I352" t="str">
            <v>CL 36A SUR 3A 49</v>
          </cell>
          <cell r="J352" t="str">
            <v>jpulidogara@gmail.com</v>
          </cell>
          <cell r="M352" t="str">
            <v>CO1.PCCNTR.6548773</v>
          </cell>
          <cell r="N352" t="str">
            <v>CPT-374-2024</v>
          </cell>
          <cell r="O352" t="str">
            <v>https://community.secop.gov.co/Public/Tendering/OpportunityDetail/Index?noticeUID=CO1.NTC.6426161&amp;isFromPublicArea=True&amp;isModal=False</v>
          </cell>
          <cell r="P352" t="str">
            <v>APOYO A LA GESTIÓN PROFESIONAL</v>
          </cell>
          <cell r="Q352" t="str">
            <v>UNIVERSITARIO</v>
          </cell>
          <cell r="R352" t="str">
            <v>FEMENINO</v>
          </cell>
          <cell r="S352" t="str">
            <v>NO</v>
          </cell>
          <cell r="T352" t="str">
            <v>CONTRATO DE PRESTACION DE SERVICIOS</v>
          </cell>
          <cell r="U352">
            <v>45492</v>
          </cell>
          <cell r="V352">
            <v>45493</v>
          </cell>
          <cell r="W352">
            <v>45626</v>
          </cell>
          <cell r="X352" t="str">
            <v>ALBA JANETTE GOMEZ ARIAS</v>
          </cell>
          <cell r="Y352" t="str">
            <v>PROFESIONAL ESPECIALIZADA DE PRODUCCIÓN GRADO 3</v>
          </cell>
          <cell r="Z352">
            <v>51904355</v>
          </cell>
          <cell r="AA352">
            <v>5</v>
          </cell>
          <cell r="AB352">
            <v>6</v>
          </cell>
          <cell r="AC352" t="str">
            <v>DO-479 Proveer, de manera autónoma e independiente, los servicios profesionales para la actividad de producción de los contenidos y formatos del Proyecto Periodístico y los especiales noticiosos del plan de inversión, financiado a través de la resolución 076 del 2024 del Fondo Único de Tecnologías de la Información y las Comunicaciones (FUTIC).</v>
          </cell>
          <cell r="AD352">
            <v>11</v>
          </cell>
          <cell r="AE352">
            <v>4</v>
          </cell>
          <cell r="AF352">
            <v>131</v>
          </cell>
          <cell r="AG352">
            <v>17599996</v>
          </cell>
          <cell r="AH352">
            <v>4000000</v>
          </cell>
          <cell r="AI352" t="str">
            <v>1. Asistir a los consejos de redacción del
Proyecto Periodístico convergente. 2. Realizar las actividades de producción del Proyecto Periodístico convergente
en las etapas de preproducción, producción y postproducción. 3. Asignar las salas de edición y graficación para
tener un flujo de postproducción adecuado. 4. Apoyar el montaje de la continuidad de los programas del Proyecto
Periodístico convergente y alertar sobre posibles errores y/o fallas de las piezas y sus elementos. 5. Apoyar el
correcto montaje de créditos del Proyecto Periodístico convergente. 6. Apoyar los procesos relacionados con la
ingesta, tráfico y archivo de los contenidos del Proyecto Periodístico convergente. 7. Apoyar la producción al aire,
así como los formatos del proyecto periodístico convergente y los especiales noticiosos que lo requieran, de
acuerdo con los estándares de calidad establecidos en Capital. 8. Asistir a las reuniones que sean necesarias para
la prestación del servicio. 9. Prestar servicios de apoyo a la supervisión en los casos que sea requerido de los
contratos suscritos por el área de Producción de Canal Capital.</v>
          </cell>
          <cell r="AJ352" t="str">
            <v>DIRECTA</v>
          </cell>
          <cell r="AK352" t="str">
            <v xml:space="preserve">NO REQUIERE </v>
          </cell>
          <cell r="AL352" t="str">
            <v>NO</v>
          </cell>
          <cell r="AM352" t="str">
            <v>DIRECTOR OPERATIVO</v>
          </cell>
          <cell r="AN352" t="str">
            <v>LUZ IXAYANA RAMIREZ CRISTANCHO</v>
          </cell>
          <cell r="AO352" t="str">
            <v xml:space="preserve">1196 / </v>
          </cell>
          <cell r="AP352" t="str">
            <v xml:space="preserve">423011723022024010101000 / </v>
          </cell>
          <cell r="AQ352" t="str">
            <v xml:space="preserve">Incremento de capacidad instalada para l - NA / </v>
          </cell>
          <cell r="AR352" t="str">
            <v xml:space="preserve">1161 / </v>
          </cell>
          <cell r="AS352">
            <v>1196</v>
          </cell>
          <cell r="AT352" t="str">
            <v>423011723022024010101000</v>
          </cell>
          <cell r="AU352" t="str">
            <v>Incremento de capacidad instalada para l - NA</v>
          </cell>
          <cell r="AV352" t="str">
            <v>7505 FUTIC</v>
          </cell>
          <cell r="AW352">
            <v>1161</v>
          </cell>
          <cell r="AX352">
            <v>45401</v>
          </cell>
          <cell r="AY352">
            <v>17599996</v>
          </cell>
          <cell r="BC352" t="str">
            <v xml:space="preserve"> </v>
          </cell>
          <cell r="CI352" t="str">
            <v>ADICION 1 Y PRORROGA 1</v>
          </cell>
          <cell r="CJ352">
            <v>45621</v>
          </cell>
          <cell r="CK352">
            <v>0</v>
          </cell>
          <cell r="CL352">
            <v>2</v>
          </cell>
          <cell r="CM352">
            <v>8000000</v>
          </cell>
          <cell r="CX352">
            <v>45678</v>
          </cell>
          <cell r="CY352">
            <v>25599996</v>
          </cell>
        </row>
        <row r="353">
          <cell r="A353" t="str">
            <v>0351-2024</v>
          </cell>
          <cell r="B353" t="str">
            <v>17 17. Contrato de Prestación de Servicios</v>
          </cell>
          <cell r="C353" t="str">
            <v>CC</v>
          </cell>
          <cell r="D353">
            <v>1000148704</v>
          </cell>
          <cell r="F353">
            <v>4</v>
          </cell>
          <cell r="G353">
            <v>7</v>
          </cell>
          <cell r="H353" t="str">
            <v>LAURA DANIELA MORENO MONTERO</v>
          </cell>
          <cell r="I353" t="str">
            <v>CL 143 A 54 80</v>
          </cell>
          <cell r="J353" t="str">
            <v>lauramorenom03@gmail.com</v>
          </cell>
          <cell r="M353" t="str">
            <v>CO1.PCCNTR.6548737</v>
          </cell>
          <cell r="N353" t="str">
            <v>CPT-375-2024</v>
          </cell>
          <cell r="O353" t="str">
            <v>https://community.secop.gov.co/Public/Tendering/OpportunityDetail/Index?noticeUID=CO1.NTC.6426120&amp;isFromPublicArea=True&amp;isModal=False</v>
          </cell>
          <cell r="P353" t="str">
            <v>PROFESIONAL</v>
          </cell>
          <cell r="Q353" t="str">
            <v>UNIVERSITARIO</v>
          </cell>
          <cell r="R353" t="str">
            <v>FEMENINO</v>
          </cell>
          <cell r="S353" t="str">
            <v>NO</v>
          </cell>
          <cell r="T353" t="str">
            <v>CONTRATO DE PRESTACION DE SERVICIOS</v>
          </cell>
          <cell r="U353">
            <v>45492</v>
          </cell>
          <cell r="V353">
            <v>45492</v>
          </cell>
          <cell r="W353">
            <v>45675</v>
          </cell>
          <cell r="X353" t="str">
            <v>TANIA BARRIOS GUZMAN</v>
          </cell>
          <cell r="Y353" t="str">
            <v>JEFE OFICINA JURIDICA</v>
          </cell>
          <cell r="Z353">
            <v>1010174232</v>
          </cell>
          <cell r="AA353">
            <v>6</v>
          </cell>
          <cell r="AB353">
            <v>5</v>
          </cell>
          <cell r="AC353" t="str">
            <v>SG-72 Proveer, de manera autónoma e independiente, los servicios jurídicos, asuntos legales, administrativos y el seguimiento y reporte a los planes a cargo de la Oficina Jurídica de Canal Capital.</v>
          </cell>
          <cell r="AD353">
            <v>0</v>
          </cell>
          <cell r="AE353">
            <v>6</v>
          </cell>
          <cell r="AF353">
            <v>180</v>
          </cell>
          <cell r="AG353">
            <v>21000000</v>
          </cell>
          <cell r="AH353">
            <v>3500000</v>
          </cell>
          <cell r="AI353" t="str">
            <v>1. Apoyar la sustanciación de respuestas a autoridades judiciales en los procesos que Canal Capital
sea parte, para lo cual deberá desplegar toda su atención y diligencia profesional ante la
jurisdicción respectiva.
2. Proyectar respuestas a los requerimientos realizados por autoridades administrativas, cuando así
se requiera.
3. Mantener actualizada la herramienta de control dispuesta por Canal Capital, para el seguimiento
de las demandas, tutelas y conciliaciones que ingresen a la entidad.
4. Apoyar la gestión de archivo y actualización del Drive que contiene los archivos de los expedientes
judiciales y contractuales de la entidad, de conformidad con las TRD vigentes.
5. Apoyar en la elaboración de conceptos y consultas jurídicas solicitadas a la Oficina Jurídica cuando
así se requiera.
6. Proyectar las respuestas a peticiones, reclamaciones administrativas y, los requerimientos a cargo
de la Oficina Jurídica.
7. Proyectar los requerimientos necesarios para adelantar las etapas de cobro persuasivo y cobro
coactivo de conformidad con lo establecido en el Reglamento Interno de Recaudo de Cartera de
Canal Capital.
8. Asistir a las capacitaciones programadas por la Secretaría Jurídica Distrital para el manejo y
actualización de funciones del Sistema de información de Procesos Judiciales, SIPROJ WEB.
9. Mantener actualizados los diferentes módulos del Sistema de Información de Procesos Judiciales
de Bogotá - SIPROJ, y apoyar trimestralmente en la calificación del contingente judicial, dentro
de los plazos establecidos por la Secretaría Jurídica Distrital.
10. Asistir a las mesas de trabajo y de seguimiento y orientaciones jurídicas programadas por la
Secretaría Jurídica Distrital.
11. Apoyar la elaboración de los informes de gestión judicial con base en los registros en el Sistema
Único de Información de Procesos Judiciales - SIPROJ WEB, con la periodicidad requerida por la
Secretaría Jurídica Distrital.
12. Elaborar el informe de los procesos penales por delitos contra la Administración Pública que
afectan directamente los intereses del Estado, en los que participe Canal Capital como víctima o
parte civil, de conformidad con los lineamientos establecidos por la Contraloría General de la República, en la periodicidad que corresponda mediante el Sistema de Rendición Electrónico
(SIRECI).
13. Apoyar en la elaboración del reporte de la información de la cuenta anual en el Sistema de
Vigilancia y Control Fiscal – SIVICOF en la matriz dispuesta para ello, por la Contraloría de
Bogotá.
14. Apoyar la formulación, implementación, seguimiento y reporte de los planes que requiera la
entidad, orientados a temas jurídicos y prevención del daño antijurídico.
15. Realizar las demás actividades que resulten necesarias y esenciales para el cumplimiento del
objeto contractual.</v>
          </cell>
          <cell r="AJ353" t="str">
            <v>DIRECTA</v>
          </cell>
          <cell r="AK353" t="str">
            <v xml:space="preserve">NO REQUIERE </v>
          </cell>
          <cell r="AL353" t="str">
            <v>NO</v>
          </cell>
          <cell r="AM353" t="str">
            <v>SECRETARIA GENERAL</v>
          </cell>
          <cell r="AN353" t="str">
            <v>EDWIN ROLANDO SANCHEZ PORRAS</v>
          </cell>
          <cell r="AO353" t="str">
            <v xml:space="preserve">1205 / </v>
          </cell>
          <cell r="AP353" t="str">
            <v xml:space="preserve">42120202008 / </v>
          </cell>
          <cell r="AQ353" t="str">
            <v xml:space="preserve">Servicios prestados a las empresas y servicios de producción / </v>
          </cell>
          <cell r="AR353" t="str">
            <v xml:space="preserve">1162 / </v>
          </cell>
          <cell r="AS353">
            <v>1205</v>
          </cell>
          <cell r="AT353">
            <v>42120202008</v>
          </cell>
          <cell r="AU353" t="str">
            <v>Servicios prestados a las empresas y servicios de producción</v>
          </cell>
          <cell r="AV353" t="str">
            <v xml:space="preserve"> </v>
          </cell>
          <cell r="AW353">
            <v>1162</v>
          </cell>
          <cell r="AX353">
            <v>45401</v>
          </cell>
          <cell r="AY353">
            <v>21000000</v>
          </cell>
          <cell r="BC353" t="str">
            <v xml:space="preserve"> </v>
          </cell>
          <cell r="CX353">
            <v>45675</v>
          </cell>
          <cell r="CY353">
            <v>21000000</v>
          </cell>
        </row>
        <row r="354">
          <cell r="A354" t="str">
            <v>0352-2024</v>
          </cell>
          <cell r="B354" t="str">
            <v>17 17. Contrato de Prestación de Servicios</v>
          </cell>
          <cell r="C354" t="str">
            <v>CC</v>
          </cell>
          <cell r="D354">
            <v>19440097</v>
          </cell>
          <cell r="F354">
            <v>0</v>
          </cell>
          <cell r="G354">
            <v>0</v>
          </cell>
          <cell r="H354" t="str">
            <v>RAMIRO RODRÍGUEZ LÓPEZ</v>
          </cell>
          <cell r="I354" t="str">
            <v>CL 12 B 7 90</v>
          </cell>
          <cell r="J354" t="str">
            <v>romehu1@yahoo.com</v>
          </cell>
          <cell r="M354" t="str">
            <v>CO1.PCCNTR.6549060</v>
          </cell>
          <cell r="N354" t="str">
            <v>CPT-376-2024</v>
          </cell>
          <cell r="O354" t="str">
            <v>https://community.secop.gov.co/Public/Tendering/OpportunityDetail/Index?noticeUID=CO1.NTC.6425961&amp;isFromPublicArea=True&amp;isModal=False</v>
          </cell>
          <cell r="P354" t="str">
            <v>APOYO A LA GESTIÓN PROFESIONAL</v>
          </cell>
          <cell r="Q354" t="str">
            <v>ESPECIALIZACION UNIVERSITARIA</v>
          </cell>
          <cell r="R354" t="str">
            <v>MASCULINO</v>
          </cell>
          <cell r="S354" t="str">
            <v>SI</v>
          </cell>
          <cell r="T354" t="str">
            <v>CONTRATO DE PRESTACION DE SERVICIOS</v>
          </cell>
          <cell r="U354">
            <v>45492</v>
          </cell>
          <cell r="V354">
            <v>45495</v>
          </cell>
          <cell r="W354">
            <v>45678</v>
          </cell>
          <cell r="X354" t="str">
            <v>TANIA BARRIOS GUZMAN</v>
          </cell>
          <cell r="Y354" t="str">
            <v>JEFE OFICINA JURIDICA</v>
          </cell>
          <cell r="Z354">
            <v>1010174232</v>
          </cell>
          <cell r="AA354">
            <v>6</v>
          </cell>
          <cell r="AB354">
            <v>5</v>
          </cell>
          <cell r="AC354" t="str">
            <v>SG-69 Proveer, de manera autónoma e independiente, los servicios jurídicos especializados de representación judicial, emisión de conceptos, defensa jurídica, y la asesoría que se requiera por parte de la Oficina Jurídica de Canal Capital.</v>
          </cell>
          <cell r="AD354">
            <v>0</v>
          </cell>
          <cell r="AE354">
            <v>6</v>
          </cell>
          <cell r="AF354">
            <v>180</v>
          </cell>
          <cell r="AG354">
            <v>42000000</v>
          </cell>
          <cell r="AH354">
            <v>7500000</v>
          </cell>
          <cell r="AI354" t="str">
            <v>1. Ejercer la representación judicial y extrajudicial, control, sustanciación y vigilancia como apoderado
en los procesos judiciales de Canal Capital que le sean asignados, para lo cual deberá desplegar
toda su atención y diligencia profesional ante la jurisdicción respectiva y/o autoridad administrativa
correspondiente, previo otorgamiento de poder por parte de la Entidad.
2. Contestar y presentar las demandas dentro del término legal, asistir personal o de manera virtual a
las audiencias y diligencias que se adelanten en el curso de cada uno de los procesos a su cargo;
solicitar y presentar las pruebas correspondientes, presentar los alegatos de conclusión en la
oportunidad procesal; proponer y sustentar los recursos en el evento en que sean procedentes, a
fin de evitar decisiones adversas a los intereses de la Entidad.
3. Presentar un informe mensual de los procesos extrajudiciales y judiciales a su cargo, el cual deberá
ser enviado al correo electrónico de la Jefe Jurídica, o cargado en un enlace Drive dispuesto para
ello.
4. Mantener actualizado el Drive que contiene la base de datos de los expedientes judiciales
adelantados por el Canal.
5. Elaborar conceptos y absolver consultas jurídicas en las áreas de derecho administrativo, derecho
contractual, derecho comercial y derecho civil, incluida la asesoría en la definición o ajustes en
caso de requerirse, en la política de prevención del daño antijurídico, la política de defensa judicial
y el plan anual de acción para la recuperación del patrimonio público.
6. Elaborar las respuestas para resolver o impulsar los trámites judiciales, tales como peticiones,
reclamaciones administrativas, entre otros.
7. Actuar como apoderado en las transacciones y conciliaciones judiciales y extrajudiciales, para lo
cual deberá exponer en el Comité de Conciliación la respectiva ficha técnica de conciliación o
transacción, la cual deberá estar registrada en los términos establecidos en el Sistema de
Información de Procesos Judiciales de Bogotá - SIPROJ WEB.8. Elaborar y sustentar ante el Comité de Conciliación de la Entidad las fichas técnicas de los asuntos
a su cargo tales como, acciones de repetición, llamamiento en garantía, procedencia o no de acudir
al recurso extraordinario de casación, plan de acciones judiciales, tutelas contra providencias
judiciales, y demás recursos judiciales, las cuales deberán estar registradas en el módulo
correspondiente del Sistema de Información de Procesos Judiciales de Bogotá – SIPROJ.
9. Asistir de manera personal o virtual, a las audiencias programadas en los diferentes despachos
judiciales o administrativos para defender los intereses de la Entidad.
10. Entregar física o digitalmente a Canal Capital todos los documentos, providencias y demás
actuaciones administrativas que se surtan dentro del curso de los procesos a su cargo.
11. Asistir a las capacitaciones programadas por la Secretaría Jurídica Distrital para el manejo y
actualización de funciones del Sistema de Información de Procesos Judiciales de Bogotá - SIPROJ
WEB.
12. Mantener actualizado los módulos de procesos judiciales, conciliaciones y tutelas a su cargo en el
Sistema de Información de Procesos Judiciales de Bogotá - SIPROJ, así mismo, efectuar
trimestralmente la calificación del contingente judicial, de acuerdo al rol asignado en el sistema,
dentro de los plazos establecidos por la Secretaría Jurídica Distrital.
13. Asistir a las mesas de trabajo y de seguimiento y orientaciones jurídicas programadas por la
Secretaría Jurídica Distrital.
14. Brindar apoyo en la formulación, implementación y reporte de los planes que requiera la entidad,
orientados a temas judiciales.
15. Suministrar la información de los procesos judiciales necesarias para atender los requerimientos
realizados por la Oficina de Control Interno de la entidad, por los entes de control, y la Secretaría
Jurídica Distrital, cuando así se requiera.
16. Mantenerse actualizado en la normativa procesal y sustancial necesaria para el cumplimiento de las
obligaciones contractuales.
17. Realizar las demás actividades que resulten necesarias y esenciales para el cumplimiento del
objeto contractual.</v>
          </cell>
          <cell r="AJ354" t="str">
            <v>DIRECTA</v>
          </cell>
          <cell r="AK354" t="str">
            <v xml:space="preserve">NO REQUIERE </v>
          </cell>
          <cell r="AL354" t="str">
            <v>SI</v>
          </cell>
          <cell r="AM354" t="str">
            <v>SECRETARIA GENERAL</v>
          </cell>
          <cell r="AN354" t="str">
            <v>EDWIN ROLANDO SANCHEZ PORRAS</v>
          </cell>
          <cell r="AO354" t="str">
            <v xml:space="preserve">1197 / </v>
          </cell>
          <cell r="AP354" t="str">
            <v xml:space="preserve">42120202008 / </v>
          </cell>
          <cell r="AQ354" t="str">
            <v xml:space="preserve">Servicios prestados a las empresas y servicios de producción / </v>
          </cell>
          <cell r="AR354" t="str">
            <v xml:space="preserve">1163 / </v>
          </cell>
          <cell r="AS354">
            <v>1197</v>
          </cell>
          <cell r="AT354">
            <v>42120202008</v>
          </cell>
          <cell r="AU354" t="str">
            <v>Servicios prestados a las empresas y servicios de producción</v>
          </cell>
          <cell r="AV354" t="str">
            <v xml:space="preserve"> </v>
          </cell>
          <cell r="AW354">
            <v>1163</v>
          </cell>
          <cell r="AX354">
            <v>45492</v>
          </cell>
          <cell r="AY354">
            <v>45000000</v>
          </cell>
          <cell r="BC354" t="str">
            <v xml:space="preserve"> </v>
          </cell>
          <cell r="CX354">
            <v>45678</v>
          </cell>
          <cell r="CY354">
            <v>42000000</v>
          </cell>
        </row>
        <row r="355">
          <cell r="A355" t="str">
            <v>0353-2024</v>
          </cell>
          <cell r="B355" t="str">
            <v>17 17. Contrato de Prestación de Servicios</v>
          </cell>
          <cell r="C355" t="str">
            <v>CC</v>
          </cell>
          <cell r="D355">
            <v>1018408738</v>
          </cell>
          <cell r="F355">
            <v>6</v>
          </cell>
          <cell r="G355">
            <v>5</v>
          </cell>
          <cell r="H355" t="str">
            <v>JENNY ALEJANDRA DIAZ VELANDIA</v>
          </cell>
          <cell r="I355" t="str">
            <v>CL 59A BIS SUR 23D 10</v>
          </cell>
          <cell r="J355" t="str">
            <v>jenny.diaz@canalcapital.gov.co</v>
          </cell>
          <cell r="M355" t="str">
            <v>CO1.PCCNTR.6556038</v>
          </cell>
          <cell r="N355" t="str">
            <v>CPT-377-2024</v>
          </cell>
          <cell r="O355" t="str">
            <v>https://community.secop.gov.co/Public/Tendering/OpportunityDetail/Index?noticeUID=CO1.NTC.6434145&amp;isFromPublicArea=True&amp;isModal=False</v>
          </cell>
          <cell r="P355" t="str">
            <v>APOYO A LA GESTIÓN PROFESIONAL</v>
          </cell>
          <cell r="Q355" t="str">
            <v>UNIVERSITARIO</v>
          </cell>
          <cell r="R355" t="str">
            <v>FEMENINO</v>
          </cell>
          <cell r="S355" t="str">
            <v>NO</v>
          </cell>
          <cell r="T355" t="str">
            <v>CONTRATO DE PRESTACION DE SERVICIOS</v>
          </cell>
          <cell r="U355">
            <v>45496</v>
          </cell>
          <cell r="V355">
            <v>45497</v>
          </cell>
          <cell r="W355">
            <v>45680</v>
          </cell>
          <cell r="X355" t="str">
            <v>SANDRA PAOLA MONTILLA MORALES</v>
          </cell>
          <cell r="Y355" t="str">
            <v xml:space="preserve">PROFESIONAL ESPECIALIZADO DE RECURSOS HUMANOS GRADO 2 </v>
          </cell>
          <cell r="Z355">
            <v>52259970</v>
          </cell>
          <cell r="AA355">
            <v>1</v>
          </cell>
          <cell r="AB355">
            <v>10</v>
          </cell>
          <cell r="AC355" t="str">
            <v>SA-321 Proveer, de manera autónoma e independiente, sus servicios de apoyo
a la supervisión de los contratos con empresas de servicios temporales para el suministro y administración
especializada de personal para Canal Capital.</v>
          </cell>
          <cell r="AD355">
            <v>0</v>
          </cell>
          <cell r="AE355">
            <v>6</v>
          </cell>
          <cell r="AF355">
            <v>180</v>
          </cell>
          <cell r="AG355">
            <v>24000000</v>
          </cell>
          <cell r="AH355">
            <v>4000000</v>
          </cell>
          <cell r="AI355" t="str">
            <v>1. Apoyar la correcta ejecución de los contratos con empresas de servicios temporales, para el
suministro y administración especializada de personal para Canal Capital, así como el
cumplimiento de las obligaciones establecidas en los contratos que suscriba canal capital para tal
fin.
2. Revisar que la selección de personal realizada por las empresas de servicios temporales
corresponda con el perfil del cargo requerido por el área solicitante al interior de Canal Capital.
3. Validar el cumplimiento de entrega de documentación por parte de las empresas de servicios
temporales a los trabajadores contratados para canal capital como: contrato laboral, certificados
de afiliación a eps, pensiones y cesantías, caja de compensacion familiar, ARL, comprobantes de
pago y demás a los que tenga derecho el trabajador.
4. Verificar que los pagos y deducciones realizadas por las empresas de servicios temporales al
personal contratado por Canal Capital correspondan a los valores establecidos en los contratos.
5. Consolidar el reporte de novedades de nómina como, por ejemplo: horas extras, incapacidades,
licencias remuneradas y no remuneradas, comisiones, retiros, bonificaciones, entre otras, en
coordinación con los líderes designados por Canal Capital para tal fin y enviarlos a la empresa de
servicios temporales dentro de los tiempos establecidos.
6. Consolidar las órdenes de servicio de personal, tramitarlas ante las empresas de servicios
temporales y realizar el seguimiento desde el envío de la solicitud hasta el pago de la liquidación
de los trabajadores.
7. Realizar las demás actividades que resulten necesarias y esenciales para el cumplimiento del
objeto contractual.</v>
          </cell>
          <cell r="AJ355" t="str">
            <v>DIRECTA</v>
          </cell>
          <cell r="AK355" t="str">
            <v xml:space="preserve">NO REQUIERE </v>
          </cell>
          <cell r="AL355" t="str">
            <v>NO</v>
          </cell>
          <cell r="AM355" t="str">
            <v>SECRETARIA GENERAL</v>
          </cell>
          <cell r="AN355" t="str">
            <v>NATHALY ACOSTA DIAZ</v>
          </cell>
          <cell r="AO355" t="str">
            <v xml:space="preserve">1227 / </v>
          </cell>
          <cell r="AP355" t="str">
            <v xml:space="preserve">42120202008 / </v>
          </cell>
          <cell r="AQ355" t="str">
            <v xml:space="preserve">Servicios prestados a las empresas y servicios de producción / </v>
          </cell>
          <cell r="AR355" t="str">
            <v xml:space="preserve">1168 / </v>
          </cell>
          <cell r="AS355">
            <v>1227</v>
          </cell>
          <cell r="AT355">
            <v>42120202008</v>
          </cell>
          <cell r="AU355" t="str">
            <v>Servicios prestados a las empresas y servicios de producción</v>
          </cell>
          <cell r="AV355" t="str">
            <v xml:space="preserve"> </v>
          </cell>
          <cell r="AW355">
            <v>1168</v>
          </cell>
          <cell r="AX355">
            <v>45497</v>
          </cell>
          <cell r="AY355">
            <v>24000000</v>
          </cell>
          <cell r="BC355" t="str">
            <v xml:space="preserve"> </v>
          </cell>
          <cell r="CX355">
            <v>45680</v>
          </cell>
          <cell r="CY355">
            <v>24000000</v>
          </cell>
        </row>
        <row r="356">
          <cell r="A356" t="str">
            <v>0354-2024</v>
          </cell>
          <cell r="B356" t="str">
            <v>17 17. Contrato de Prestación de Servicios</v>
          </cell>
          <cell r="C356" t="str">
            <v>CC</v>
          </cell>
          <cell r="D356">
            <v>1003530889</v>
          </cell>
          <cell r="F356">
            <v>6</v>
          </cell>
          <cell r="G356">
            <v>5</v>
          </cell>
          <cell r="H356" t="str">
            <v>MÓNICA CRUZ SÁNCHEZ</v>
          </cell>
          <cell r="I356" t="str">
            <v>VDA Panamá MCP Anapoima</v>
          </cell>
          <cell r="J356" t="str">
            <v>cruzsanchezmonica26@gmail</v>
          </cell>
          <cell r="M356" t="str">
            <v>CO1.PCCNTR.6560074</v>
          </cell>
          <cell r="N356" t="str">
            <v>CPT-378-2024</v>
          </cell>
          <cell r="O356" t="str">
            <v>https://community.secop.gov.co/Public/Tendering/OpportunityDetail/Index?noticeUID=CO1.NTC.6439386&amp;isFromPublicArea=True&amp;isModal=False</v>
          </cell>
          <cell r="P356" t="str">
            <v>APOYO A LA GESTIÓN PROFESIONAL</v>
          </cell>
          <cell r="Q356" t="str">
            <v>TECNICO</v>
          </cell>
          <cell r="R356" t="str">
            <v>FEMENINO</v>
          </cell>
          <cell r="S356" t="str">
            <v>NO</v>
          </cell>
          <cell r="T356" t="str">
            <v>CONTRATO DE PRESTACION DE SERVICIOS</v>
          </cell>
          <cell r="U356">
            <v>45496</v>
          </cell>
          <cell r="V356">
            <v>45497</v>
          </cell>
          <cell r="W356">
            <v>45622</v>
          </cell>
          <cell r="X356" t="str">
            <v>ANGELICA MARIA GARZON MUÑOZ</v>
          </cell>
          <cell r="Y356" t="str">
            <v>PROFESIONAL ESPECIALIZADO DE PRODUCCIÓN GRADO 2</v>
          </cell>
          <cell r="Z356">
            <v>52827674</v>
          </cell>
          <cell r="AA356">
            <v>3</v>
          </cell>
          <cell r="AB356">
            <v>8</v>
          </cell>
          <cell r="AC356" t="str">
            <v>DO-501 Proveer, de manera autónoma e independiente, sus servicios para
apoyar las actividades de generación del playlist de eureka.</v>
          </cell>
          <cell r="AD356">
            <v>3</v>
          </cell>
          <cell r="AE356">
            <v>4</v>
          </cell>
          <cell r="AF356">
            <v>123</v>
          </cell>
          <cell r="AG356">
            <v>10856512</v>
          </cell>
          <cell r="AH356">
            <v>2647930</v>
          </cell>
          <cell r="AI356" t="str">
            <v>1. Adelantar la continuidad diaria o playlist del canal eureka a partir de la parrilla de programación y el cuadro de control de calidad, y ante la eventualidad de que resulte necesario, adelantar esta misma actividad para el canal Capital. 2. Establecer los tiempos definitivos y número de cortes de los programas de eureka e informarlos para realizar la continuidad. 3. Mantener comunicación permanente con la persona encargada de proyectar la programación de eureka a través de reuniones y correo electrónico. 4. Informar oportunamente al área de Tráfico sobre cualquier novedad relacionada con los contenidos a emitir. 5. Hacer seguimiento semanal al inventario de los programas que se emiten en el canal e informar al supervisor del contrato cualquier novedad relacionada. 6. Informar oportunamente que se ha realizado la última emisión posible de los contenidos de adquisición. 7. Ingresar en la continuidad diaria, si es del caso, la pauta entregada por el área de Ventas y Mercadeo y verificar que se emita lo previsto en la orden. 8. Ingresar en la continuidad diaria las autopromociones del canal y, si es del caso, los mensajes institucionales y códigos cívicos, para que la emisión se dé de acuerdo con lo planeado y en cumplimiento con los términos fijados por la ley y los reglamentos. 9. Realizar las demás actividades que resulten necesarias y esenciales para el cumplimiento del objeto contractual</v>
          </cell>
          <cell r="AJ356" t="str">
            <v>DIRECTA</v>
          </cell>
          <cell r="AK356" t="str">
            <v xml:space="preserve">NO REQUIERE </v>
          </cell>
          <cell r="AL356" t="str">
            <v>NO</v>
          </cell>
          <cell r="AM356" t="str">
            <v>DIRECTOR OPERATIVO</v>
          </cell>
          <cell r="AN356" t="str">
            <v>LEIDY JULIETH CARRANZA SUAREZ</v>
          </cell>
          <cell r="AO356" t="str">
            <v xml:space="preserve">1224 / </v>
          </cell>
          <cell r="AP356" t="str">
            <v xml:space="preserve">42450209 / </v>
          </cell>
          <cell r="AQ356" t="str">
            <v xml:space="preserve">Servicios para la comunidad, sociales y personales / </v>
          </cell>
          <cell r="AR356" t="str">
            <v xml:space="preserve">1169 / </v>
          </cell>
          <cell r="AS356">
            <v>1224</v>
          </cell>
          <cell r="AT356">
            <v>42450209</v>
          </cell>
          <cell r="AU356" t="str">
            <v>Servicios para la comunidad, sociales y personales</v>
          </cell>
          <cell r="AV356" t="str">
            <v xml:space="preserve"> </v>
          </cell>
          <cell r="AW356">
            <v>1169</v>
          </cell>
          <cell r="AX356">
            <v>45497</v>
          </cell>
          <cell r="AY356">
            <v>18856512</v>
          </cell>
          <cell r="BC356" t="str">
            <v xml:space="preserve"> </v>
          </cell>
          <cell r="CI356" t="str">
            <v>ADICION 1 Y PRORROGA 1</v>
          </cell>
          <cell r="CJ356">
            <v>45622</v>
          </cell>
          <cell r="CK356">
            <v>0</v>
          </cell>
          <cell r="CL356">
            <v>2</v>
          </cell>
          <cell r="CM356">
            <v>5295860</v>
          </cell>
          <cell r="CX356">
            <v>45683</v>
          </cell>
          <cell r="CY356">
            <v>16152372</v>
          </cell>
        </row>
        <row r="357">
          <cell r="A357" t="str">
            <v>0355-2024</v>
          </cell>
          <cell r="B357" t="str">
            <v>17 17. Contrato de Prestación de Servicios</v>
          </cell>
          <cell r="C357" t="str">
            <v>CC</v>
          </cell>
          <cell r="D357">
            <v>1030599541</v>
          </cell>
          <cell r="F357">
            <v>4</v>
          </cell>
          <cell r="G357">
            <v>7</v>
          </cell>
          <cell r="H357" t="str">
            <v>NATHALY ACOSTA DÍAZ</v>
          </cell>
          <cell r="I357" t="str">
            <v>KR 90 A 8 10 AP 425</v>
          </cell>
          <cell r="J357" t="str">
            <v>naacostadiaz@gmail.com</v>
          </cell>
          <cell r="M357" t="str">
            <v>CO1.PCCNTR.6560443</v>
          </cell>
          <cell r="N357" t="str">
            <v>CPT-379-2024</v>
          </cell>
          <cell r="O357" t="str">
            <v>https://community.secop.gov.co/Public/Tendering/OpportunityDetail/Index?noticeUID=CO1.NTC.6440365&amp;isFromPublicArea=True&amp;isModal=False</v>
          </cell>
          <cell r="P357" t="str">
            <v>PROFESIONAL</v>
          </cell>
          <cell r="Q357" t="str">
            <v>ESPECIALIZACION UNIVERSITARIA</v>
          </cell>
          <cell r="R357" t="str">
            <v>FEMENINO</v>
          </cell>
          <cell r="S357" t="str">
            <v>SI</v>
          </cell>
          <cell r="T357" t="str">
            <v>CONTRATO DE PRESTACION DE SERVICIOS</v>
          </cell>
          <cell r="U357">
            <v>45496</v>
          </cell>
          <cell r="V357">
            <v>45497</v>
          </cell>
          <cell r="W357">
            <v>45649</v>
          </cell>
          <cell r="X357" t="str">
            <v>JAVIER AUGUSTO MEDINA PARRA</v>
          </cell>
          <cell r="Y357" t="str">
            <v>SUBDIRECTOR ADMINISTRATIVO</v>
          </cell>
          <cell r="Z357">
            <v>79568473</v>
          </cell>
          <cell r="AA357">
            <v>6</v>
          </cell>
          <cell r="AB357">
            <v>5</v>
          </cell>
          <cell r="AC357" t="str">
            <v>SA-329 Proveer, de manera autónoma e independiente, sus servicios jurídicos
profesionales en materia de contratación y demás asuntos legales para el Área jurídica de la Secretaría General
y a la Subdirección Administrativa de Canal Capital.</v>
          </cell>
          <cell r="AD357">
            <v>0</v>
          </cell>
          <cell r="AE357">
            <v>5</v>
          </cell>
          <cell r="AF357">
            <v>150</v>
          </cell>
          <cell r="AG357">
            <v>29028290</v>
          </cell>
          <cell r="AH357">
            <v>5805658</v>
          </cell>
          <cell r="AI357" t="str">
            <v>1. Realizar todas las actividades precontractuales, contractuales y postcontractuales que se requieran dentro de los procesos de contratación asignados, de acuerdo con las modalidades de selección previstas y la normatividad vigente y en general todas aquellas actuaciones jurídicas que se asignen para su asesoría, conocimiento y seguimiento. 2. Realizar las gestiones y actividades necesarias para llevar a cabo las actuaciones jurídicas que se asignen para su conocimiento y seguimiento. 3. Revisar la documentación soporte para la estructuración de contratos con personas naturales jurídicas guardando coherencia con lo dispuesto en el Manual de Contratación. 4. Publicar en la plataforma SECOP II, todas las actividades precontractuales, contractuales y postcontractuales asignadas, según aplique. 5. Verificar que las garantías contractuales estén acordes a lo solicitado en los contratos proyectados. 6. Remitir las pólizas que amparan los contratos a su cargo, a la profesional especializada grado 2 área Jurídica, para aprobación en la plataforma de SECOP II. 7. Realizar las modificaciones contractuales y actas de liquidación que le sean asignadas. 8. Apoyar la supervisión de los contratos de la Secretaría General y de la Subdirección Administrativa. 9. Emitir los conceptos jurídicos que le sean solicitados dentro de los términos de Ley. 10. Proyectar los actos administrativos que le sean requeridos por el supervisor del contrato. 11. Realizar diariamente la actualización del software ERP-Módulo CONTRATOS dispuesto por el Canal. 12. Realizar las demás actividades que resulten necesarias y esenciales para el cumplimiento del objeto contractual.</v>
          </cell>
          <cell r="AJ357" t="str">
            <v>DIRECTA</v>
          </cell>
          <cell r="AK357" t="str">
            <v xml:space="preserve">NO REQUIERE </v>
          </cell>
          <cell r="AL357" t="str">
            <v>SI</v>
          </cell>
          <cell r="AM357" t="str">
            <v>SECRETARIA GENERAL</v>
          </cell>
          <cell r="AN357" t="str">
            <v>LUZ IXAYANA RAMIREZ CRISTANCHO</v>
          </cell>
          <cell r="AO357" t="str">
            <v xml:space="preserve">1231 / </v>
          </cell>
          <cell r="AP357" t="str">
            <v xml:space="preserve">42120202008 / </v>
          </cell>
          <cell r="AQ357" t="str">
            <v xml:space="preserve">Servicios prestados a las empresas y servicios de producción / </v>
          </cell>
          <cell r="AR357" t="str">
            <v xml:space="preserve">1167 / </v>
          </cell>
          <cell r="AS357">
            <v>1231</v>
          </cell>
          <cell r="AT357">
            <v>42120202008</v>
          </cell>
          <cell r="AU357" t="str">
            <v>Servicios prestados a las empresas y servicios de producción</v>
          </cell>
          <cell r="AV357" t="str">
            <v xml:space="preserve"> </v>
          </cell>
          <cell r="AW357">
            <v>1167</v>
          </cell>
          <cell r="AX357">
            <v>45497</v>
          </cell>
          <cell r="AY357">
            <v>29028290</v>
          </cell>
          <cell r="BC357" t="str">
            <v xml:space="preserve"> </v>
          </cell>
          <cell r="CX357">
            <v>45649</v>
          </cell>
          <cell r="CY357">
            <v>29028290</v>
          </cell>
        </row>
        <row r="358">
          <cell r="A358" t="str">
            <v>0356-2024</v>
          </cell>
          <cell r="B358" t="str">
            <v>17 17. Contrato de Prestación de Servicios</v>
          </cell>
          <cell r="C358" t="str">
            <v>CC</v>
          </cell>
          <cell r="D358">
            <v>1016063994</v>
          </cell>
          <cell r="F358">
            <v>5</v>
          </cell>
          <cell r="G358">
            <v>6</v>
          </cell>
          <cell r="H358" t="str">
            <v>BRIGITH LIZETH MARTINEZ OSPINA</v>
          </cell>
          <cell r="I358" t="str">
            <v>KR 113 A 22 H 18 CA BR ATAHUALPA</v>
          </cell>
          <cell r="J358" t="str">
            <v>lizethmaos01@gmail.com</v>
          </cell>
          <cell r="M358" t="str">
            <v>CO1.PCCNTR.6564230</v>
          </cell>
          <cell r="N358" t="str">
            <v>CPT-380-2024</v>
          </cell>
          <cell r="O358" t="str">
            <v>https://community.secop.gov.co/Public/Tendering/OpportunityDetail/Index?noticeUID=CO1.NTC.6445648&amp;isFromPublicArea=True&amp;isModal=False</v>
          </cell>
          <cell r="P358" t="str">
            <v>APOYO A LA GESTIÓN PROFESIONAL</v>
          </cell>
          <cell r="Q358" t="str">
            <v>UNIVERSITARIO</v>
          </cell>
          <cell r="R358" t="str">
            <v>FEMENINO</v>
          </cell>
          <cell r="S358" t="str">
            <v>NO</v>
          </cell>
          <cell r="T358" t="str">
            <v>CONTRATO DE PRESTACION DE SERVICIOS</v>
          </cell>
          <cell r="U358">
            <v>45497</v>
          </cell>
          <cell r="V358">
            <v>45499</v>
          </cell>
          <cell r="W358">
            <v>45626</v>
          </cell>
          <cell r="X358" t="str">
            <v>ALBA JANETTE GOMEZ ARIAS</v>
          </cell>
          <cell r="Y358" t="str">
            <v>PROFESIONAL ESPECIALIZADA DE PRODUCCIÓN GRADO 3</v>
          </cell>
          <cell r="Z358">
            <v>51904355</v>
          </cell>
          <cell r="AA358">
            <v>5</v>
          </cell>
          <cell r="AB358">
            <v>6</v>
          </cell>
          <cell r="AC358" t="str">
            <v>DO-489 Proveer, de manera autónoma e independiente, los servicios profesionales requeridos para la realización de contenidos para el Proyecto periodístico convergente financiado a través de la resolución 076 del 2024 del Fondo Único de Tecnologías de la Información y las Comunicaciones (FUTIC).</v>
          </cell>
          <cell r="AD358">
            <v>5</v>
          </cell>
          <cell r="AE358">
            <v>4</v>
          </cell>
          <cell r="AF358">
            <v>125</v>
          </cell>
          <cell r="AG358">
            <v>24364032</v>
          </cell>
          <cell r="AH358">
            <v>5710320</v>
          </cell>
          <cell r="AI358" t="str">
            <v>1. Asistir, en virtud del principio de coordinación, a los consejos de redacción determinados por la
dirección del proyecto.
2. Proponer en los consejos de redacción diarios, un mínimo de cinco (5) temas por día provenientes
de las fuentes designadas, así como, la evolución de los mismos en los consejos determinados para
ese fin.
3. Atender las actividades periodísticas y/o de producción conforme al plan de producción y circulación
de contenidos diarios.
4. Proponer formatos de producción por cada tema asignado acorde al propósito convergente del
proyecto y sus públicos objetivos.
5. Incluir como fuente periodística los datos abiertos (públicos y privados) de la Bogotá región, así
como, el uso del periodismo de datos como metodología de investigación y producción de la totalidad
o parte de los contenidos gestionados.
6. Apoyar y/o ejecutar el proceso de preproducción, producción y postproducción de los contenidos
asignados diariamente.
7. Apoyar en la redacción de textos cortos para las introducciones de los contenidos producidos
diariamente en coherencia con las plataformas y públicos objetivos determinados en los comités de
redacción.
8. Garantizar preparación e información periodística para realizar contenidos de temas diversos, incluso
si no se relaciona con las fuentes regularmente designadas.
9. Apoyar el diseño y acoger las recomendaciones estéticas y en general de “formato” indicadas por
los realizadores del proyecto, así como, de los líderes editoriales y de estrategia convergente del
mismo.
10. Realizar las actividades propias de presentación de secciones, temas, contenidos u otros especiales
desde el estudio o locaciones indicadas por los líderes de emisión / circulación de los distintos
componentes del proyecto convergente.
11. Atender y acoger las recomendaciones de uso de tecnología para la grabación, postproducción y
circulación de los contenidos diariamente asignados.</v>
          </cell>
          <cell r="AJ358" t="str">
            <v>DIRECTA</v>
          </cell>
          <cell r="AK358" t="str">
            <v xml:space="preserve">NO REQUIERE </v>
          </cell>
          <cell r="AL358" t="str">
            <v>NO</v>
          </cell>
          <cell r="AM358" t="str">
            <v>DIRECTOR OPERATIVO</v>
          </cell>
          <cell r="AN358" t="str">
            <v>EDWIN ROLANDO SANCHEZ PORRAS</v>
          </cell>
          <cell r="AO358" t="str">
            <v xml:space="preserve">1206 / </v>
          </cell>
          <cell r="AP358" t="str">
            <v xml:space="preserve">423011723022024010101000 / </v>
          </cell>
          <cell r="AQ358" t="str">
            <v xml:space="preserve">Incremento de capacidad instalada para l - NA / </v>
          </cell>
          <cell r="AR358" t="str">
            <v xml:space="preserve">1173 / </v>
          </cell>
          <cell r="AS358">
            <v>1206</v>
          </cell>
          <cell r="AT358" t="str">
            <v>423011723022024010101000</v>
          </cell>
          <cell r="AU358" t="str">
            <v>Incremento de capacidad instalada para l - NA</v>
          </cell>
          <cell r="AV358" t="str">
            <v>7505 FUTIC</v>
          </cell>
          <cell r="AW358">
            <v>1173</v>
          </cell>
          <cell r="AX358">
            <v>45498</v>
          </cell>
          <cell r="AY358">
            <v>24364032</v>
          </cell>
          <cell r="BC358" t="str">
            <v xml:space="preserve"> </v>
          </cell>
          <cell r="CX358">
            <v>45626</v>
          </cell>
          <cell r="CY358">
            <v>24364032</v>
          </cell>
        </row>
        <row r="359">
          <cell r="A359" t="str">
            <v>0357-2024</v>
          </cell>
          <cell r="B359" t="str">
            <v>17 17. Contrato de Prestación de Servicios</v>
          </cell>
          <cell r="C359" t="str">
            <v>CC</v>
          </cell>
          <cell r="D359">
            <v>1000021148</v>
          </cell>
          <cell r="F359">
            <v>2</v>
          </cell>
          <cell r="G359">
            <v>9</v>
          </cell>
          <cell r="H359" t="str">
            <v>LAURA ALEJANDRA AMAYA BEJARANO</v>
          </cell>
          <cell r="I359" t="str">
            <v>DA Sur # 92 CA De 4</v>
          </cell>
          <cell r="J359" t="str">
            <v>laura0705amaya@gmail.com</v>
          </cell>
          <cell r="M359" t="str">
            <v>CO1.PCCNTR.6563423</v>
          </cell>
          <cell r="N359" t="str">
            <v>CPT-381-2024</v>
          </cell>
          <cell r="O359" t="str">
            <v>https://community.secop.gov.co/Public/Tendering/OpportunityDetail/Index?noticeUID=CO1.NTC.6444382&amp;isFromPublicArea=True&amp;isModal=False</v>
          </cell>
          <cell r="P359" t="str">
            <v>APOYO A LA GESTIÓN PROFESIONAL</v>
          </cell>
          <cell r="Q359" t="str">
            <v>UNIVERSITARIO</v>
          </cell>
          <cell r="R359" t="str">
            <v>FEMENINO</v>
          </cell>
          <cell r="S359" t="str">
            <v>NO</v>
          </cell>
          <cell r="T359" t="str">
            <v>CONTRATO DE PRESTACION DE SERVICIOS</v>
          </cell>
          <cell r="U359">
            <v>45497</v>
          </cell>
          <cell r="V359">
            <v>45498</v>
          </cell>
          <cell r="W359">
            <v>45650</v>
          </cell>
          <cell r="X359" t="str">
            <v>ANDREA MOLINA VARGAS</v>
          </cell>
          <cell r="Y359" t="str">
            <v>PROFESIONAL ESPECIALIZADO GRADO 03 DE PROGRAMACIÓN</v>
          </cell>
          <cell r="Z359">
            <v>52897700</v>
          </cell>
          <cell r="AA359">
            <v>6</v>
          </cell>
          <cell r="AB359">
            <v>5</v>
          </cell>
          <cell r="AC359" t="str">
            <v>DO-505-508 Proveer, de manera autónoma e independiente, los servicios de apoyo para la gestión de contenidos digitales en las redes sociales de Canal Capital, incluyendo los proyectos del Plan de inversión financiados a través de la resolución 076 de 2024 del Fondo Único de Tecnologías de la Información y las comunicaciones (FUTIC).</v>
          </cell>
          <cell r="AD359">
            <v>0</v>
          </cell>
          <cell r="AE359">
            <v>5</v>
          </cell>
          <cell r="AF359">
            <v>150</v>
          </cell>
          <cell r="AG359">
            <v>12500000</v>
          </cell>
          <cell r="AH359">
            <v>2500000</v>
          </cell>
          <cell r="AI359" t="str">
            <v>1. Realizar la construcción o adaptación del contenido multimedia (texto, vídeo, audio o imagen) que pueda ser difundido a través de los sitios web, cuentas digitales, redes sociales o la señal en televisión de Canal Capital. 2. Realizar la actualización de los contenidos del home y las secciones de los sitios web de Canal Capital, a través de la matriz de contenidos creada para el efecto. 3. Apoyar la creación y cocreación de contenido nativo digital que sea pertinente para las audiencias y posteriormente divulgado en las plataformas digitales de la entidad. 4. Apoyar el manejo operativo de las redes sociales y/o cuentas digitales de Capital. 5. Gestionar las interacciones directas de la audiencia ciudadana a través de las redes sociales y/o cuentas digitales de Capital. 6. Apoyar el ejercicio de reportería para eventos y producciones de Capital cuando las dinámicas de producción de contenido digital lo requieran. 7. Abstenerse de compartir, prestar, divulgar o transferir de cualquier forma o medio las contraseñas que le han sido entregadas de las redes y plataformas pertenecientes a Capital (la cuenta de usuario del CMS es de uso del personal e intransferible, por lo que cualquier consecuencia adversa que derive de su mal uso, generado por descuido, negligencia o dolo, deberá ser asumida personalmente por el contratista al cual le fue otorgado el acceso a las redes y plataformas del Canal). 8. Gestionar la escucha de los usuarios en las redes sociales de Canal Capital. 9. Hacer monitoreo de tendencias y conversaciones en las diferentes redes sociales. 10. Generar reportes de la escucha activa de los usuarios en las redes sociales de Canal Capital. 11. Apoyar la creación de reportes de audiencias digitales. 12. Proponer contenidos que respondan a la escucha activa de las redes sociales. 13. Las demás que, por la naturaleza y esencia del contrato, sean necesarias para su buen desarrollo</v>
          </cell>
          <cell r="AJ359" t="str">
            <v>DIRECTA</v>
          </cell>
          <cell r="AK359" t="str">
            <v xml:space="preserve">NO REQUIERE </v>
          </cell>
          <cell r="AL359" t="str">
            <v>NO</v>
          </cell>
          <cell r="AM359" t="str">
            <v>DIRECTOR OPERATIVO</v>
          </cell>
          <cell r="AN359" t="str">
            <v>JAVIER ROLANDO DELGADO FLORES</v>
          </cell>
          <cell r="AO359" t="str">
            <v>1233 / 1234</v>
          </cell>
          <cell r="AP359" t="str">
            <v>423011723022024010101000 / 42450209</v>
          </cell>
          <cell r="AQ359" t="str">
            <v>Incremento de capacidad instalada para l - NA / Servicios para la comunidad, sociales y personales</v>
          </cell>
          <cell r="AR359" t="str">
            <v>1171 / 1172</v>
          </cell>
          <cell r="AS359">
            <v>1233</v>
          </cell>
          <cell r="AT359" t="str">
            <v>423011723022024010101000</v>
          </cell>
          <cell r="AU359" t="str">
            <v>Incremento de capacidad instalada para l - NA</v>
          </cell>
          <cell r="AV359" t="str">
            <v>7505 FUTIC</v>
          </cell>
          <cell r="AW359">
            <v>1171</v>
          </cell>
          <cell r="AX359">
            <v>45498</v>
          </cell>
          <cell r="AY359">
            <v>10000000</v>
          </cell>
          <cell r="AZ359">
            <v>1234</v>
          </cell>
          <cell r="BA359">
            <v>42450209</v>
          </cell>
          <cell r="BB359" t="str">
            <v>Servicios para la comunidad, sociales y personales</v>
          </cell>
          <cell r="BC359" t="str">
            <v xml:space="preserve"> </v>
          </cell>
          <cell r="BD359">
            <v>1172</v>
          </cell>
          <cell r="BE359">
            <v>45498</v>
          </cell>
          <cell r="BF359">
            <v>2500000</v>
          </cell>
          <cell r="CX359">
            <v>45650</v>
          </cell>
          <cell r="CY359">
            <v>12500000</v>
          </cell>
        </row>
        <row r="360">
          <cell r="A360" t="str">
            <v>0358-2024</v>
          </cell>
          <cell r="B360" t="str">
            <v>17 17. Contrato de Prestación de Servicios</v>
          </cell>
          <cell r="C360" t="str">
            <v>CC</v>
          </cell>
          <cell r="D360">
            <v>1030686360</v>
          </cell>
          <cell r="F360">
            <v>0</v>
          </cell>
          <cell r="G360">
            <v>0</v>
          </cell>
          <cell r="H360" t="str">
            <v>JESSICA JULIETH QUIROGA MARROQUIN</v>
          </cell>
          <cell r="I360" t="str">
            <v>CL 42G SUR 74A 55</v>
          </cell>
          <cell r="J360" t="str">
            <v>jessi335@hotmail.com</v>
          </cell>
          <cell r="M360" t="str">
            <v>CO1.PCCNTR.6565627</v>
          </cell>
          <cell r="N360" t="str">
            <v>CPT-382-2024</v>
          </cell>
          <cell r="O360" t="str">
            <v>https://community.secop.gov.co/Public/Tendering/OpportunityDetail/Index?noticeUID=CO1.NTC.6447184&amp;isFromPublicArea=True&amp;isModal=False</v>
          </cell>
          <cell r="P360" t="str">
            <v>APOYO A LA GESTIÓN PROFESIONAL</v>
          </cell>
          <cell r="Q360" t="str">
            <v>ESPECIALIZACION UNIVERSITARIA</v>
          </cell>
          <cell r="R360" t="str">
            <v>FEMENINO</v>
          </cell>
          <cell r="S360" t="str">
            <v>NO</v>
          </cell>
          <cell r="T360" t="str">
            <v>CONTRATO DE PRESTACION DE SERVICIOS</v>
          </cell>
          <cell r="U360">
            <v>45497</v>
          </cell>
          <cell r="V360">
            <v>45503</v>
          </cell>
          <cell r="W360">
            <v>45657</v>
          </cell>
          <cell r="X360" t="str">
            <v>HERNAN GUILLERMO RONCANCIO HERRERA</v>
          </cell>
          <cell r="Y360" t="str">
            <v>PROFESIONAL UNIVERSITARIO DE PLANEACION</v>
          </cell>
          <cell r="Z360">
            <v>19389498</v>
          </cell>
          <cell r="AA360">
            <v>3</v>
          </cell>
          <cell r="AB360">
            <v>8</v>
          </cell>
          <cell r="AC360" t="str">
            <v>SG-70 DO-477 PE-56 Proveer, de manera autónoma e independiente, sus servicios profesionales para apoyar en el seguimiento de los planes de mejoramiento e implementación del Modelo Integrado de Planeación y Gestión, en el marco de la ejecución del plan de inversión financiado a través de la resolución 076 de 2024 del Fondo único de las Tecnologías de la Información y las comunicaciones de Canal Capital.</v>
          </cell>
          <cell r="AD360">
            <v>2</v>
          </cell>
          <cell r="AE360">
            <v>5</v>
          </cell>
          <cell r="AF360">
            <v>152</v>
          </cell>
          <cell r="AG360">
            <v>45000000</v>
          </cell>
          <cell r="AH360">
            <v>7500000</v>
          </cell>
          <cell r="AI360" t="str">
            <v>1. Apoyar el rediseño del sistema de indicadores y ajustes institucionales relacionados con el nuevo Plan de Desarrollo, la nuestra estrategia institucional 2024-2028 y el proyecto de inversión de Canal Capital. Del sistema de indicadores y ajustes institucionales relacionados con el nuevo Plan de Desarrollo, la nuestra estrategia institucional 2024-2028 y el proyecto de inversión. 2. Estructurar y consolidar informes de ejecución, cumplimiento, mejoramiento y fortalecimiento que les sean requeridos a la Gerencia, la Dirección Operativa,al Área de Ventas y Mercadeo y la Secretaría General, relacionados con auditorías relacionadas con control interno, planeación institucional, entes financiadores e instancias distritales incluidos los organismo de control. 3. Acompañar y asesorar a la Gerencia, la Dirección Operativa, al Área de Ventas y Mercadeo y la Secretaría General en todo lo relacionado con el mejoramiento de la entidad. 4. Apoyar la actualización o diseño de los procedimientos y demás instrumentos del sistema de gestión que corresponde a los procesos de la Gerencia, la Dirección Operativa, el Área de Ventas y Mercadeo y la Secretaría General. 5. Asesorar y apoyar a la Dirección Operativa y al Área de Ventas y Mercadeo en la estructuración y actualización de costos y sistemas de información que contribuyan a mejorar la eficiencia, eficacia en la operación y en el seguimiento institucional. 6. Realizar las demás actividades que resulten necesarias y esenciales para el cumplimiento del objeto contractual</v>
          </cell>
          <cell r="AJ360" t="str">
            <v>DIRECTA</v>
          </cell>
          <cell r="AK360" t="str">
            <v xml:space="preserve">NO REQUIERE </v>
          </cell>
          <cell r="AL360" t="str">
            <v>SI</v>
          </cell>
          <cell r="AM360" t="str">
            <v>DIRECTOR OPERATIVO</v>
          </cell>
          <cell r="AN360" t="str">
            <v>NATHALY ACOSTA DIAZ</v>
          </cell>
          <cell r="AO360" t="str">
            <v>1189 / 1195 / 1203</v>
          </cell>
          <cell r="AP360" t="str">
            <v>42450208 / 423011723022024010101000 / 42120202008</v>
          </cell>
          <cell r="AQ360" t="str">
            <v>Servicios prestados a las empresas y servicios de producción / Incremento de capacidad instalada para l - NA / Servicios prestados a las empresas y servicios de producción</v>
          </cell>
          <cell r="AR360" t="str">
            <v>1174 / 1175 / 1176</v>
          </cell>
          <cell r="AS360">
            <v>1189</v>
          </cell>
          <cell r="AT360">
            <v>42450208</v>
          </cell>
          <cell r="AU360" t="str">
            <v>Servicios prestados a las empresas y servicios de producción</v>
          </cell>
          <cell r="AV360" t="str">
            <v xml:space="preserve"> </v>
          </cell>
          <cell r="AW360">
            <v>1174</v>
          </cell>
          <cell r="AX360">
            <v>45498</v>
          </cell>
          <cell r="AY360">
            <v>6615000</v>
          </cell>
          <cell r="AZ360">
            <v>1195</v>
          </cell>
          <cell r="BA360" t="str">
            <v>423011723022024010101000</v>
          </cell>
          <cell r="BB360" t="str">
            <v>Incremento de capacidad instalada para l - NA</v>
          </cell>
          <cell r="BC360" t="str">
            <v xml:space="preserve"> </v>
          </cell>
          <cell r="BD360">
            <v>1175</v>
          </cell>
          <cell r="BE360">
            <v>45498</v>
          </cell>
          <cell r="BF360">
            <v>27585000</v>
          </cell>
          <cell r="BG360">
            <v>1203</v>
          </cell>
          <cell r="BH360">
            <v>42120202008</v>
          </cell>
          <cell r="BI360" t="str">
            <v>Servicios prestados a las empresas y servicios de producción</v>
          </cell>
          <cell r="BJ360" t="str">
            <v xml:space="preserve"> </v>
          </cell>
          <cell r="BK360">
            <v>1176</v>
          </cell>
          <cell r="BL360">
            <v>45498</v>
          </cell>
          <cell r="BM360">
            <v>10800000</v>
          </cell>
          <cell r="CX360">
            <v>45657</v>
          </cell>
          <cell r="CY360">
            <v>45000000</v>
          </cell>
        </row>
        <row r="361">
          <cell r="A361" t="str">
            <v>0359-2024</v>
          </cell>
          <cell r="B361" t="str">
            <v>17 17. Contrato de Prestación de Servicios</v>
          </cell>
          <cell r="C361" t="str">
            <v>CC</v>
          </cell>
          <cell r="D361">
            <v>1022946697</v>
          </cell>
          <cell r="F361">
            <v>4</v>
          </cell>
          <cell r="G361">
            <v>7</v>
          </cell>
          <cell r="H361" t="str">
            <v>OSCAR ANDRES TOVAR BALLESTEROS</v>
          </cell>
          <cell r="I361" t="str">
            <v>CL 26 SUR 1 18 ESTE PI 2</v>
          </cell>
          <cell r="J361" t="str">
            <v>andrestovar.1126@gmail.com</v>
          </cell>
          <cell r="M361" t="str">
            <v>CO1.PCCNTR.6571592</v>
          </cell>
          <cell r="N361" t="str">
            <v>CPT-383-2024</v>
          </cell>
          <cell r="O361" t="str">
            <v>https://community.secop.gov.co/Public/Tendering/OpportunityDetail/Index?noticeUID=CO1.NTC.6455552&amp;isFromPublicArea=True&amp;isModal=False</v>
          </cell>
          <cell r="P361" t="str">
            <v>UNIVERSITARIO</v>
          </cell>
          <cell r="Q361" t="str">
            <v>UNIVERSITARIO</v>
          </cell>
          <cell r="R361" t="str">
            <v>FEMENINO</v>
          </cell>
          <cell r="S361" t="str">
            <v>NO</v>
          </cell>
          <cell r="T361" t="str">
            <v>CONTRATO DE PRESTACION DE SERVICIOS</v>
          </cell>
          <cell r="U361">
            <v>45499</v>
          </cell>
          <cell r="V361">
            <v>45499</v>
          </cell>
          <cell r="W361">
            <v>45682</v>
          </cell>
          <cell r="X361" t="str">
            <v>SANDRA PAOLA MONTILLA MORALES</v>
          </cell>
          <cell r="Y361" t="str">
            <v xml:space="preserve">PROFESIONAL ESPECIALIZADO DE RECURSOS HUMANOS GRADO 2 </v>
          </cell>
          <cell r="Z361">
            <v>52259970</v>
          </cell>
          <cell r="AA361">
            <v>1</v>
          </cell>
          <cell r="AB361">
            <v>10</v>
          </cell>
          <cell r="AC361" t="str">
            <v>SA-318 Proveer, de manera autónoma e independiente, sus servicios
profesionales para el apoyo en la ejecución y seguimiento de los diferentes planes y programas de gestión
y actividades del área de recursos humanos de Canal Capital.</v>
          </cell>
          <cell r="AD361">
            <v>0</v>
          </cell>
          <cell r="AE361">
            <v>6</v>
          </cell>
          <cell r="AF361">
            <v>180</v>
          </cell>
          <cell r="AG361">
            <v>24000000</v>
          </cell>
          <cell r="AH361">
            <v>4000000</v>
          </cell>
          <cell r="AI361" t="str">
            <v>1. Apoyar la elaboración, supervisión y ejecución del plan Institucional de capacitación definido por la entidad, garantizando el cumplimiento de las actividades del cronograma establecido y generando las evidencias correspondientes. 2. Apoyar la elaboración, supervisión y ejecución del plan de bienestar definido por la entidad, garantizando el cumplimiento de las actividades definidas y generando las evidencias correspondientes. 3. Apoyo en los procesos de seguimiento a objetivos y acuerdos de gestión de funcionarios públicos de Canal Capital. 4. Gestionar y consolidar informes que sean requeridos y relacionados con seguimientos, planes de acción, planes de mejoramientos y políticas. 5. Garantizar la correcta gestión documental de los planes, resoluciones, formatos y de los soportes de actividades desarrolladas por el área de recursos humanos. 6. Apoyar al área de recursos humanos para los procesos relacionados con el área en la plataforma SIDEAP. 7. Mantener actualizada las bases de datos del personal de planta, temporal y contratistas con la información requerida por el área de recursos humanos para la ejecución de los diferentes planes y seguimientos del área. 8. Apoyar la elaboración y ejecución del plan de integridad definido por la entidad, garantizando el cumplimiento de las actividades del cronograma establecido y generando las evidencias correspondientes. 9. Apoyar en la estructuración, seguimiento, ejecución y supervisión de los contratos asignados y suscritos al área de Recursos Humanos. 10. Realizar las demás actividades que resulten necesarias y esenciales para el cumplimiento del objeto contractual.</v>
          </cell>
          <cell r="AJ361" t="str">
            <v>DIRECTA</v>
          </cell>
          <cell r="AK361" t="str">
            <v xml:space="preserve">NO REQUIERE </v>
          </cell>
          <cell r="AL361" t="str">
            <v>NO</v>
          </cell>
          <cell r="AM361" t="str">
            <v>SECRETARIA GENERAL</v>
          </cell>
          <cell r="AN361" t="str">
            <v>NATHALY ACOSTA DIAZ</v>
          </cell>
          <cell r="AO361" t="str">
            <v xml:space="preserve">1210 /  / </v>
          </cell>
          <cell r="AP361" t="str">
            <v xml:space="preserve">42120202008 /  / </v>
          </cell>
          <cell r="AQ361" t="str">
            <v xml:space="preserve">Servicios prestados a las empresas y servicios de producción / </v>
          </cell>
          <cell r="AR361" t="str">
            <v xml:space="preserve">1177 /  / </v>
          </cell>
          <cell r="AS361">
            <v>1210</v>
          </cell>
          <cell r="AT361">
            <v>42120202008</v>
          </cell>
          <cell r="AU361" t="str">
            <v>Servicios prestados a las empresas y servicios de producción</v>
          </cell>
          <cell r="AV361" t="str">
            <v xml:space="preserve"> </v>
          </cell>
          <cell r="AW361">
            <v>1177</v>
          </cell>
          <cell r="AX361">
            <v>45499</v>
          </cell>
          <cell r="AY361">
            <v>24000000</v>
          </cell>
          <cell r="BC361" t="str">
            <v xml:space="preserve"> </v>
          </cell>
          <cell r="BJ361" t="str">
            <v xml:space="preserve"> </v>
          </cell>
          <cell r="CX361">
            <v>45682</v>
          </cell>
          <cell r="CY361">
            <v>24000000</v>
          </cell>
        </row>
        <row r="362">
          <cell r="A362" t="str">
            <v>0360-2024</v>
          </cell>
          <cell r="B362" t="str">
            <v>17 17. Contrato de Prestación de Servicios</v>
          </cell>
          <cell r="C362" t="str">
            <v>CC</v>
          </cell>
          <cell r="D362">
            <v>53131618</v>
          </cell>
          <cell r="F362">
            <v>6</v>
          </cell>
          <cell r="G362">
            <v>5</v>
          </cell>
          <cell r="H362" t="str">
            <v>JEMY PATRICIA ESPINOSA ORJUELA</v>
          </cell>
          <cell r="I362" t="str">
            <v>DG 77 B 129 70</v>
          </cell>
          <cell r="J362" t="str">
            <v>jeimyespinosa1128@gmail.com</v>
          </cell>
          <cell r="M362" t="str">
            <v>CO1.PCCNTR.6569780</v>
          </cell>
          <cell r="N362" t="str">
            <v>CPT-384-2024</v>
          </cell>
          <cell r="O362" t="str">
            <v>https://community.secop.gov.co/Public/Tendering/OpportunityDetail/Index?noticeUID=CO1.NTC.6453348&amp;isFromPublicArea=True&amp;isModal=False</v>
          </cell>
          <cell r="P362" t="str">
            <v>APOYO A LA GESTIÓN PROFESIONAL</v>
          </cell>
          <cell r="Q362" t="str">
            <v>ESPECIALIZACION UNIVERSITARIA</v>
          </cell>
          <cell r="R362" t="str">
            <v>FEMENINO</v>
          </cell>
          <cell r="S362" t="str">
            <v>SI</v>
          </cell>
          <cell r="T362" t="str">
            <v>CONTRATO DE PRESTACION DE SERVICIOS</v>
          </cell>
          <cell r="U362">
            <v>45499</v>
          </cell>
          <cell r="V362">
            <v>45503</v>
          </cell>
          <cell r="W362">
            <v>45655</v>
          </cell>
          <cell r="X362" t="str">
            <v>JAVIER AUGUSTO MEDINA PARRA</v>
          </cell>
          <cell r="Y362" t="str">
            <v>SUBDIRECTOR ADMINISTRATIVO</v>
          </cell>
          <cell r="Z362">
            <v>79568473</v>
          </cell>
          <cell r="AA362">
            <v>6</v>
          </cell>
          <cell r="AB362">
            <v>5</v>
          </cell>
          <cell r="AC362" t="str">
            <v>SA-331 Proveer de manera autónoma e independiente, sus servicios profesionales especializados para asesorar y apoyar las actividades relacionadas con la implementación y aplicación del Sistema Interno de Gestión Documental y Archivo - SIGA</v>
          </cell>
          <cell r="AD362">
            <v>0</v>
          </cell>
          <cell r="AE362">
            <v>5</v>
          </cell>
          <cell r="AF362">
            <v>150</v>
          </cell>
          <cell r="AG362">
            <v>38500000</v>
          </cell>
          <cell r="AH362">
            <v>7700000</v>
          </cell>
          <cell r="AI362" t="str">
            <v>1. Realizar el plan de trabajo, seguimiento y demás actividades asignadas al grupo de Gestión Documental. 2. Revisar, desde una perspectiva administrativa, la actualización de los instrumentos archivísticos con miras a una constante autoevaluación. 3. Apoyar y realizar la actualización e implementación de las Tablas de Retención Documental y Tablas de Valoración Documental de Canal Capital. 4. Acordar y ejecutar con el equipo de gestión documental las actividades de actualización y/o implementación del Plan Institucional de Archivos (PINAR), el Programa de Gestión Documental (PGD) y el Sistema de Gestión de Documentos Electrónicos de Archivo – SGDEA. 5. Gestionar y verificar el seguimiento a la legalización de las transferencias primarias de las diferentes dependencias. 6. Acompañar y gestionar el proceso de las transferencias secundarias por realizar de parte de Canal Capital ante el ente competente para dar trámite a estas. 7. Proyectar las respuestas a los requerimientos presentados por la Dirección de Archivo Bogotá o cualquier otro ente de Control, relacionados con las actividades inherentes a la Gestión Documental y audiovisual de Capital. 8. Apoyar la organización de capacitaciones o talleres de socialización y sensibilización a los servidores públicos de Capital, acerca del adecuado manejo documental, la función archivística y demás temas relacionados con la gestión documental y audiovisual. 9. Apoyar y dar respuesta y hacer seguimiento a los diferentes planes e indicadores solicitados por la oficina de Control interno y/o planeación en relación con el proceso archivístico de Capital. 10. Apoyar la gestión de procesos precontractuales, contractuales y postcontractuales del área de gestión documental y audiovisual, así como a la supervisión en la ejecución de los mismos. 11. Apoyar y realizar seguimiento al funcionamiento del sistema de gestión documental. 12. Apoyar al Subdirector Administrativo en el seguimiento a la ejecución de los convenios de preservación audiovisual suscritos por Canal Capital.
13. Realizar las demás actividades que resulten necesarias y esenciales para el cumplimiento del
objeto contractual.</v>
          </cell>
          <cell r="AJ362" t="str">
            <v>DIRECTA</v>
          </cell>
          <cell r="AK362" t="str">
            <v xml:space="preserve">NO REQUIERE </v>
          </cell>
          <cell r="AL362" t="str">
            <v>SI</v>
          </cell>
          <cell r="AM362" t="str">
            <v>SECRETARIA GENERAL</v>
          </cell>
          <cell r="AN362" t="str">
            <v>NATHALY ACOSTA DIAZ</v>
          </cell>
          <cell r="AO362" t="str">
            <v xml:space="preserve">1232 /  / </v>
          </cell>
          <cell r="AP362" t="str">
            <v xml:space="preserve">42120202008 /  / </v>
          </cell>
          <cell r="AQ362" t="str">
            <v xml:space="preserve">Servicios prestados a las empresas y servicios de producción / </v>
          </cell>
          <cell r="AR362" t="str">
            <v xml:space="preserve">1178 /  / </v>
          </cell>
          <cell r="AS362">
            <v>1232</v>
          </cell>
          <cell r="AT362">
            <v>42120202008</v>
          </cell>
          <cell r="AU362" t="str">
            <v>Servicios prestados a las empresas y servicios de producción</v>
          </cell>
          <cell r="AV362" t="str">
            <v xml:space="preserve"> </v>
          </cell>
          <cell r="AW362">
            <v>1178</v>
          </cell>
          <cell r="AX362">
            <v>45499</v>
          </cell>
          <cell r="AY362">
            <v>38500000</v>
          </cell>
          <cell r="BC362" t="str">
            <v xml:space="preserve"> </v>
          </cell>
          <cell r="CX362">
            <v>45655</v>
          </cell>
          <cell r="CY362">
            <v>38500000</v>
          </cell>
        </row>
        <row r="363">
          <cell r="A363" t="str">
            <v>0361-2024</v>
          </cell>
          <cell r="B363" t="str">
            <v>17 17. Contrato de Prestación de Servicios</v>
          </cell>
          <cell r="C363" t="str">
            <v>CC</v>
          </cell>
          <cell r="D363">
            <v>1030532600</v>
          </cell>
          <cell r="F363">
            <v>2</v>
          </cell>
          <cell r="G363">
            <v>9</v>
          </cell>
          <cell r="H363" t="str">
            <v>JULY ALEJANDRA BARACALDO GIL</v>
          </cell>
          <cell r="I363" t="str">
            <v>KR 78 0 60 BQ 9BRR IN 10 AP 402</v>
          </cell>
          <cell r="J363" t="str">
            <v>baraca011@hotmail.com</v>
          </cell>
          <cell r="M363" t="str">
            <v>CO1.PCCNTR.6573557</v>
          </cell>
          <cell r="N363" t="str">
            <v>CPT-385-2024</v>
          </cell>
          <cell r="O363" t="str">
            <v>https://community.secop.gov.co/Public/Tendering/OpportunityDetail/Index?noticeUID=CO1.NTC.6457433&amp;isFromPublicArea=True&amp;isModal=False</v>
          </cell>
          <cell r="P363" t="str">
            <v>APOYO A LA GESTIÓN PROFESIONAL</v>
          </cell>
          <cell r="Q363" t="str">
            <v>TECNOLOGO</v>
          </cell>
          <cell r="R363" t="str">
            <v>FEMENINO</v>
          </cell>
          <cell r="S363" t="str">
            <v>NO</v>
          </cell>
          <cell r="T363" t="str">
            <v>CONTRATO DE PRESTACION DE SERVICIOS</v>
          </cell>
          <cell r="U363">
            <v>45499</v>
          </cell>
          <cell r="V363">
            <v>45502</v>
          </cell>
          <cell r="W363">
            <v>45593</v>
          </cell>
          <cell r="X363" t="str">
            <v>PAULA ANDREA FONSECA ORTIZ</v>
          </cell>
          <cell r="Y363" t="str">
            <v>PROFESIONAL 1 DEL ÁREA DE VENTAS Y MERCADEO</v>
          </cell>
          <cell r="Z363">
            <v>1136884820</v>
          </cell>
          <cell r="AA363">
            <v>0</v>
          </cell>
          <cell r="AB363">
            <v>0</v>
          </cell>
          <cell r="AC363" t="str">
            <v>PE-62 Proveer, de manera autónoma e independiente, los servicios requeridos para la producción, gestión, promoción y desarrollo de contenidos de los proyectos y de los bienes y servicios ofertados por Canal Capital.</v>
          </cell>
          <cell r="AD363">
            <v>0</v>
          </cell>
          <cell r="AE363">
            <v>3</v>
          </cell>
          <cell r="AF363">
            <v>90</v>
          </cell>
          <cell r="AG363">
            <v>21000000</v>
          </cell>
          <cell r="AH363">
            <v>7000000</v>
          </cell>
          <cell r="AI363" t="str">
            <v>1. Apoyar el diseño, implementación y seguimiento de las acciones para gestionar alianzas, convenios y/o contratos nacionales o internacionales que respondan a las necesidades editoriales, comerciales y/o de presencia de marca de Canal Capital. 2. Apoyar la supervisión de las alianzas, contratos y/o convenios realizados en el marco de las acciones estratégicas implementadas respecto a comercialización y gestión de alianzas de Canal Capital. 3. Apoyar el diseño de contenidos para la búsqueda de la gestión de alianzas, contratos y/o convenios en el marco de las acciones estratégicas, así como hacer seguimiento a las propuestas presentadas por el Canal para la gestión de alianzas interinstitucionales. 4. Apoyar el análisis de contexto permanente de potenciales aliados y/o clientes, que aporten al cumplimiento de las necesidades del Canal Capital. 5. Participar activamente en reuniones técnicas con aliados y gestionar la información que se derive de dichas reuniones. 6. Apoyar en el diseño, desarrollo, presentación y ajustes de propuestas y proyectos que se requieran para el Canal Capital. 7. Participar en sesiones de seguimiento y acompañamiento a la ejecución de los proyectos enmarcados en alianzas, convenios y/o contratos, según sea requerido. 8. Participar en los espacios de conceptualización y diseño del Canal Capital. 9. Apoyar el diseño y ejecución de estrategia de comercialización, fidelización, acompañamiento y monitoreo con los clientes y/o aliados activos o atendidos, en caso que se requiera. 10. Realizar trabajo de campo a través de visitas técnicas, previas a los eventos, apoyando en el seguimiento de actividades de ejecución de los proyectos. 11. Asistir a las reuniones que sean necesarias para la realización de sus actividades, en virtud del principio de coordinación. 12. Realizar las demás actividades que resulten necesarias y esenciales para el cumplimiento del objeto contractual</v>
          </cell>
          <cell r="AJ363" t="str">
            <v>DIRECTA</v>
          </cell>
          <cell r="AK363" t="str">
            <v xml:space="preserve">NO REQUIERE </v>
          </cell>
          <cell r="AL363" t="str">
            <v>NO</v>
          </cell>
          <cell r="AM363" t="str">
            <v>GERENTE GENERAL</v>
          </cell>
          <cell r="AN363" t="str">
            <v>LUZ IXAYANA RAMIREZ CRISTANCHO</v>
          </cell>
          <cell r="AO363" t="str">
            <v xml:space="preserve">1218 /  / </v>
          </cell>
          <cell r="AP363" t="str">
            <v xml:space="preserve">42450208 /  / </v>
          </cell>
          <cell r="AQ363" t="str">
            <v xml:space="preserve">Servicios prestados a las empresas y servicios de producción / </v>
          </cell>
          <cell r="AR363" t="str">
            <v xml:space="preserve">1179 /  / </v>
          </cell>
          <cell r="AS363">
            <v>1218</v>
          </cell>
          <cell r="AT363">
            <v>42450208</v>
          </cell>
          <cell r="AU363" t="str">
            <v>Servicios prestados a las empresas y servicios de producción</v>
          </cell>
          <cell r="AV363" t="str">
            <v xml:space="preserve"> </v>
          </cell>
          <cell r="AW363">
            <v>1179</v>
          </cell>
          <cell r="AX363">
            <v>45499</v>
          </cell>
          <cell r="AY363">
            <v>21000000</v>
          </cell>
          <cell r="BC363" t="str">
            <v xml:space="preserve"> </v>
          </cell>
          <cell r="CX363">
            <v>45593</v>
          </cell>
          <cell r="CY363">
            <v>21000000</v>
          </cell>
        </row>
        <row r="364">
          <cell r="A364" t="str">
            <v>0362-2024</v>
          </cell>
          <cell r="B364" t="str">
            <v>17 17. Contrato de Prestación de Servicios</v>
          </cell>
          <cell r="C364" t="str">
            <v>CC</v>
          </cell>
          <cell r="D364">
            <v>80859380</v>
          </cell>
          <cell r="F364">
            <v>2</v>
          </cell>
          <cell r="G364">
            <v>9</v>
          </cell>
          <cell r="H364" t="str">
            <v>DEIBY GALVIS ESTUPIÑAN</v>
          </cell>
          <cell r="I364" t="str">
            <v>CL 31 A SUR 24 B 90 AP 301</v>
          </cell>
          <cell r="J364" t="str">
            <v>dgalvise@unal.edu.co</v>
          </cell>
          <cell r="M364" t="str">
            <v>CO1.PCCNTR.6583628</v>
          </cell>
          <cell r="N364" t="str">
            <v>CPT-386-2024</v>
          </cell>
          <cell r="O364" t="str">
            <v>https://community.secop.gov.co/Public/Tendering/OpportunityDetail/Index?noticeUID=CO1.NTC.6469637&amp;isFromPublicArea=True&amp;isModal=False</v>
          </cell>
          <cell r="P364" t="str">
            <v>APOYO A LA GESTIÓN PROFESIONAL</v>
          </cell>
          <cell r="Q364" t="str">
            <v>ESPECIALIZACION UNIVERSITARIA</v>
          </cell>
          <cell r="R364" t="str">
            <v>MASCULINO</v>
          </cell>
          <cell r="S364" t="str">
            <v>NO</v>
          </cell>
          <cell r="T364" t="str">
            <v>CONTRATO DE PRESTACION DE SERVICIOS</v>
          </cell>
          <cell r="U364">
            <v>45505</v>
          </cell>
          <cell r="V364">
            <v>45506</v>
          </cell>
          <cell r="W364">
            <v>45689</v>
          </cell>
          <cell r="X364" t="str">
            <v>TANIA BARRIOS GUZMAN</v>
          </cell>
          <cell r="Y364" t="str">
            <v>JEFE OFICINA JURIDICA</v>
          </cell>
          <cell r="Z364">
            <v>1010174232</v>
          </cell>
          <cell r="AA364">
            <v>6</v>
          </cell>
          <cell r="AB364">
            <v>5</v>
          </cell>
          <cell r="AC364" t="str">
            <v>SG-73 Proveer, de manera autónoma e independiente, los servicios jurídicos especializados de representación judicial, defensa jurídica, actuaciones administrativas y la asesoría que se requiera por parte de la Oficina Jurídica de Canal Capital.</v>
          </cell>
          <cell r="AD364">
            <v>0</v>
          </cell>
          <cell r="AE364">
            <v>6</v>
          </cell>
          <cell r="AF364">
            <v>180</v>
          </cell>
          <cell r="AG364">
            <v>45000000</v>
          </cell>
          <cell r="AH364">
            <v>7500000</v>
          </cell>
          <cell r="AI364" t="str">
            <v>1. Ejercer la representación judicial y extrajudicial, control, sustanciación y vigilancia como apoderado en los procesos judiciales de Canal Capital que le sean asignados, para lo cual deberá desplegar toda su atención y diligencia profesional ante la jurisdicción respectiva y/o autoridad administrativa correspondiente, previo otorgamiento de poder por parte de la Entidad. 2. Contestar y presentar las demandas dentro del término legal, asistir personal o de manera virtual a las audiencias y diligencias que se adelanten en el curso de cada uno de los procesos a su cargo; solicitar y presentar las pruebas correspondientes, presentar los alegatos de conclusión en la oportunidad procesal; proponer y sustentar los recursos a que haya lugar cuando sean procedentes, a fin de evitar decisiones adversas a los intereses de la Entidad. 3. Presentar un informe mensual de los procesos extrajudiciales y judiciales a su cargo, el cual deberá ser enviado al correo electrónico de la Jefe Jurídica, o cargado en un enlace Drive dispuesto para ello. 4. Mantener actualizado el Drive que contiene la base de datos de los expedientes judiciales adelantados por el Canal. 5. Elaborar conceptos y absolver consultas jurídicas en las áreas de derecho disciplinario, derecho administrativo, derecho contractual, derecho comercial y derecho civil, incluida la asesoría en la definición o ajustes en caso de requerirse, en la política de prevención del daño antijurídico, la política de defensa judicial y el plan anual de acción para la recuperación del patrimonio público. 6. Elaborar las respuestas para resolver o impulsar los trámites judiciales, tales como peticiones, reclamaciones administrativas, entre otros. 7. Actuar como apoderado en las transacciones y conciliaciones judiciales y extrajudiciales para lo cual deberá exponer en el Comité de Conciliación, la respectiva ficha técnica de conciliación o transacción, la cual deberá estar registrada en los términos establecidos en el Sistema de Información de Procesos Judiciales de Bogotá - SIPROJ WEB. 8. Elaborar y sustentar ante el Comité de Conciliación de la Entidad, las fichas técnicas de los asuntos a su cargo tales como, acciones de repetición, llamamiento en garantía, procedencia o no de acudir al recurso extraordinario de casación, plan de acciones judiciales, tutelas contra providencias judiciales, y demás recursos judiciales, las cuales deberán estar registradas en el módulo correspondiente del Sistema de Información de Procesos Judiciales de Bogotá – SIPROJ. 9. Asistir de manera personal o virtual, a las audiencias programadas en los diferentes despachos judiciales para defender los intereses de la Entidad. 10. Entregar física o digitalmente a Canal Capital todos los documentos, providencias y demás actuaciones administrativas que se surtan dentro del curso de los procesos a su cargo. 11. Asistir a las capacitaciones programadas por la Secretaría Jurídica Distrital para el manejo y actualización de funciones del Sistema de información de Procesos Judiciales de Bogotá, SIPROJ WEB. 12. Mantener actualizado los módulos de procesos judiciales, conciliaciones y tutelas a su cargo en el Sistema de Información de Procesos Judiciales de Bogotá – SIPROJ; así mismo, efectuar trimestralmente la calificación del contingente judicial, de acuerdo con el rol asignado en el sistema, dentro de los plazos establecidos por la Secretaría Jurídica Distrital. 13. Asistir a las mesas de trabajo y de seguimiento y orientaciones jurídicas programadas por la Secretaría Jurídica Distrital. 14. Brindar apoyo en la formulación, implementación y reporte de los planes que requiera la entidad, orientados a temas judiciales y prevención del daño antijurídico. 15. Suministrar la información de los procesos judiciales necesarias para atender los requerimientos realizados por la Oficina de Control Interno de la entidad, por los entes de control, y la Secretaría Jurídica Distrital, cuando así se requiera. 16. Apoyar en la elaboración del informe de los procesos penales por delitos contra la Administración Pública que afectan directamente los intereses del Estado, en los que participe Canal Capital como víctima o parte civil, de conformidad con los lineamientos establecidos por la Contraloría General de la República, en la periodicidad que corresponda mediante el Sistema de Rendición Electrónico (SIRECI). 17. Proyectar las decisiones de trámite e interlocutorias en los procesos disciplinarios que deba tramitar la Oficina Jurídica. 18. Mantenerse actualizado en la normativa procesal y sustancial necesaria para el cumplimiento de las obligaciones contractuales. 19. Realizar las demás actividades que resulten necesarias y esenciales para el cumplimiento del objeto contractual.</v>
          </cell>
          <cell r="AJ364" t="str">
            <v>DIRECTA</v>
          </cell>
          <cell r="AK364" t="str">
            <v xml:space="preserve">NO REQUIERE </v>
          </cell>
          <cell r="AL364" t="str">
            <v>SI</v>
          </cell>
          <cell r="AM364" t="str">
            <v>SECRETARIA GENERAL</v>
          </cell>
          <cell r="AN364" t="str">
            <v>LEIDY JULIETH CARRANZA SUAREZ</v>
          </cell>
          <cell r="AO364" t="str">
            <v xml:space="preserve">1248 /  / </v>
          </cell>
          <cell r="AP364" t="str">
            <v xml:space="preserve">42120202008 /  / </v>
          </cell>
          <cell r="AQ364" t="str">
            <v xml:space="preserve">Servicios prestados a las empresas y servicios de producción / </v>
          </cell>
          <cell r="AR364" t="str">
            <v xml:space="preserve">1198 /  / </v>
          </cell>
          <cell r="AS364">
            <v>1248</v>
          </cell>
          <cell r="AT364">
            <v>42120202008</v>
          </cell>
          <cell r="AU364" t="str">
            <v>Servicios prestados a las empresas y servicios de producción</v>
          </cell>
          <cell r="AV364" t="str">
            <v xml:space="preserve"> </v>
          </cell>
          <cell r="AW364">
            <v>1198</v>
          </cell>
          <cell r="AX364">
            <v>45505</v>
          </cell>
          <cell r="AY364">
            <v>45000000</v>
          </cell>
          <cell r="BC364" t="str">
            <v xml:space="preserve"> </v>
          </cell>
          <cell r="CX364">
            <v>45689</v>
          </cell>
          <cell r="CY364">
            <v>45000000</v>
          </cell>
        </row>
        <row r="365">
          <cell r="A365" t="str">
            <v>0363-2024</v>
          </cell>
          <cell r="B365" t="str">
            <v>17 17. Contrato de Prestación de Servicios</v>
          </cell>
          <cell r="C365" t="str">
            <v>CC</v>
          </cell>
          <cell r="D365">
            <v>52261117</v>
          </cell>
          <cell r="F365">
            <v>1</v>
          </cell>
          <cell r="G365">
            <v>10</v>
          </cell>
          <cell r="H365" t="str">
            <v>CLAUDIA PATRICIA BAUTISTA ARIAS</v>
          </cell>
          <cell r="I365" t="str">
            <v>CL 83 5 57</v>
          </cell>
          <cell r="J365" t="str">
            <v>claudiautista1@gmail.com</v>
          </cell>
          <cell r="M365" t="str">
            <v>CO1.PCCNTR.6597604</v>
          </cell>
          <cell r="N365" t="str">
            <v>CPT-392-2024</v>
          </cell>
          <cell r="O365" t="str">
            <v>https://community.secop.gov.co/Public/Tendering/OpportunityDetail/Index?noticeUID=CO1.NTC.6486163&amp;isFromPublicArea=True&amp;isModal=False</v>
          </cell>
          <cell r="P365" t="str">
            <v>PROFESIONAL</v>
          </cell>
          <cell r="Q365" t="str">
            <v>UNIVERSITARIO</v>
          </cell>
          <cell r="R365" t="str">
            <v>FEMENINO</v>
          </cell>
          <cell r="S365" t="str">
            <v>NO</v>
          </cell>
          <cell r="T365" t="str">
            <v>CONTRATO DE PRESTACION DE SERVICIOS</v>
          </cell>
          <cell r="U365">
            <v>45505</v>
          </cell>
          <cell r="V365">
            <v>45506</v>
          </cell>
          <cell r="W365">
            <v>45626</v>
          </cell>
          <cell r="X365" t="str">
            <v>DAVID CAMILO VARGAS MEJIA</v>
          </cell>
          <cell r="Y365" t="str">
            <v>DIRECTOR OPERATIVO</v>
          </cell>
          <cell r="Z365">
            <v>1019003534</v>
          </cell>
          <cell r="AA365">
            <v>5</v>
          </cell>
          <cell r="AB365">
            <v>6</v>
          </cell>
          <cell r="AC365" t="str">
            <v>DO-519 DO-520 Proveer, de manera autónoma e independiente, los servicios profesionales requeridos para llevar a cabo la producción de participación para la ideación y ejecución de estrategias de cocreación con audiencias infantiles para las diferentes plataformas de Canal Capital y eureka, incluyendo los proyectos del plan de inversión 2024, financiados a través de la resolución 076 de 2024 del Fondo Único de Tecnologías de la Información y las Comunicaciones (FUTIC).</v>
          </cell>
          <cell r="AD365">
            <v>29</v>
          </cell>
          <cell r="AE365">
            <v>3</v>
          </cell>
          <cell r="AF365">
            <v>119</v>
          </cell>
          <cell r="AG365">
            <v>32617348</v>
          </cell>
          <cell r="AH365">
            <v>8154337</v>
          </cell>
          <cell r="AI365" t="str">
            <v>1. Desarrollar la metodología, organización, convocatoria y moderación del comité editorial con generación eureka para definir en conjunto con el equipo del canal el alcance temático de los contenidos propios a producir para las estrategias de comunicación y circulación en todas las plataformas de eureka y Canal Capital o en acciones en territorio. 2. Realizar las actividades relacionadas con la planeación y el acompañamiento requerido para el consejo asesor de niños y niñas, Generación eureka, y la organización de los encuentros presenciales y virtuales que se planeen según los recursos disponibles.3. Realizar el acompañamiento en investigación, cocreación y preparación de los chicos de generación eureka para la producción de contenidos para eureka y Canal Capital en sus distintas plataformas. 4. Investigar los contenidos a desarrollar en los formatos audiovisuales en los que participa la Generación Eureka y preparar junto con los chicos las escaletas para las correspondientes grabaciones. 5. Asistir a los encuentros convocados por la Red de infancias de América Latina- TALi- y participar en la creación de las metodologías y estrategias de trabajo que allí se definan. 6. Sistematizar y documentar los procesos de participación que den cuenta del análisis de las actividades realizadas, que tenga en cuenta retos a superar y plantee recomendaciones que busquen consolidar la estrategia. 7. Actualizar, documentar y gestionar mensualmente los indicadores de participación solicitados por el canal. 8. Asistir a las reuniones necesarias para la correcta ejecución del contrato, en virtud del principio de coordinación. 9. Realizar los informes necesarios relacionados con la prestación de servicios. 10. Realizar las demás actividades que resulten necesarias y esenciales para el cumplimiento del objeto contractual.</v>
          </cell>
          <cell r="AJ365" t="str">
            <v>DIRECTA</v>
          </cell>
          <cell r="AK365" t="str">
            <v xml:space="preserve">NO REQUIERE </v>
          </cell>
          <cell r="AL365" t="str">
            <v>SI</v>
          </cell>
          <cell r="AM365" t="str">
            <v>DIRECTOR OPERATIVO</v>
          </cell>
          <cell r="AN365" t="str">
            <v>LUZ IXAYANA RAMIREZ CRISTANCHO</v>
          </cell>
          <cell r="AO365" t="str">
            <v xml:space="preserve">1256 / 1257 / </v>
          </cell>
          <cell r="AP365" t="str">
            <v xml:space="preserve">423011723022024010101000 / 42450209 / </v>
          </cell>
          <cell r="AQ365" t="str">
            <v>Incremento de capacidad instalada para l - NA / Servicios para la comunidad, sociales y personales</v>
          </cell>
          <cell r="AR365" t="str">
            <v xml:space="preserve">1199 / 1200 / </v>
          </cell>
          <cell r="AS365">
            <v>1256</v>
          </cell>
          <cell r="AT365" t="str">
            <v>423011723022024010101000</v>
          </cell>
          <cell r="AU365" t="str">
            <v>Incremento de capacidad instalada para l - NA</v>
          </cell>
          <cell r="AV365" t="str">
            <v>7505 FUTIC</v>
          </cell>
          <cell r="AW365">
            <v>1199</v>
          </cell>
          <cell r="AX365">
            <v>45506</v>
          </cell>
          <cell r="AY365">
            <v>29844873</v>
          </cell>
          <cell r="AZ365">
            <v>1257</v>
          </cell>
          <cell r="BA365">
            <v>42450209</v>
          </cell>
          <cell r="BB365" t="str">
            <v>Servicios para la comunidad, sociales y personales</v>
          </cell>
          <cell r="BC365" t="str">
            <v xml:space="preserve"> </v>
          </cell>
          <cell r="BD365">
            <v>1200</v>
          </cell>
          <cell r="BE365">
            <v>45506</v>
          </cell>
          <cell r="BF365">
            <v>2772475</v>
          </cell>
          <cell r="CI365" t="str">
            <v>ADICION 1 Y PRORROGA 1</v>
          </cell>
          <cell r="CJ365">
            <v>45625</v>
          </cell>
          <cell r="CK365">
            <v>0</v>
          </cell>
          <cell r="CL365">
            <v>1</v>
          </cell>
          <cell r="CM365">
            <v>8154337</v>
          </cell>
          <cell r="CX365">
            <v>45657</v>
          </cell>
          <cell r="CY365">
            <v>40771685</v>
          </cell>
        </row>
        <row r="366">
          <cell r="A366" t="str">
            <v>0364-2024</v>
          </cell>
          <cell r="B366" t="str">
            <v>17 17. Contrato de Prestación de Servicios</v>
          </cell>
          <cell r="C366" t="str">
            <v>CC</v>
          </cell>
          <cell r="D366">
            <v>1018466306</v>
          </cell>
          <cell r="F366">
            <v>5</v>
          </cell>
          <cell r="G366">
            <v>6</v>
          </cell>
          <cell r="H366" t="str">
            <v>CLAUDIA LORENA RODRIGUEZ TORRES</v>
          </cell>
          <cell r="I366" t="str">
            <v>KR 53 B BIS 5 A 81</v>
          </cell>
          <cell r="J366" t="str">
            <v>mg.claurod@gmail.com</v>
          </cell>
          <cell r="M366" t="str">
            <v>CO1.PCCNTR.6589803</v>
          </cell>
          <cell r="N366" t="str">
            <v>CPT-388-2024</v>
          </cell>
          <cell r="O366" t="str">
            <v>https://community.secop.gov.co/Public/Tendering/OpportunityDetail/Index?noticeUID=CO1.NTC.6476988&amp;isFromPublicArea=True&amp;isModal=False</v>
          </cell>
          <cell r="P366" t="str">
            <v>PROFESIONAL</v>
          </cell>
          <cell r="Q366" t="str">
            <v>UNIVERSITARIO</v>
          </cell>
          <cell r="R366" t="str">
            <v>FEMENINO</v>
          </cell>
          <cell r="S366" t="str">
            <v>NO</v>
          </cell>
          <cell r="T366" t="str">
            <v>CONTRATO DE PRESTACION DE SERVICIOS</v>
          </cell>
          <cell r="U366">
            <v>45504</v>
          </cell>
          <cell r="V366">
            <v>45505</v>
          </cell>
          <cell r="W366">
            <v>45657</v>
          </cell>
          <cell r="X366" t="str">
            <v>ANDREA MOLINA VARGAS</v>
          </cell>
          <cell r="Y366" t="str">
            <v>PROFESIONAL ESPECIALIZADO GRADO 03 DE PROGRAMACIÓN</v>
          </cell>
          <cell r="Z366">
            <v>52897700</v>
          </cell>
          <cell r="AA366">
            <v>6</v>
          </cell>
          <cell r="AB366">
            <v>5</v>
          </cell>
          <cell r="AC366" t="str">
            <v>DO-513-518 Proveer, de manera autónoma e independiente, sus servicios para apoyar las actividades de recuperación de archivo de la memoria de Capital, incluyendo los proyectos del Plan de inversión financiados a través de la resolución 076 de 2024 del Fondo Único de Tecnologías de la Información y las Comunicaciones (FUTIC).</v>
          </cell>
          <cell r="AD366">
            <v>0</v>
          </cell>
          <cell r="AE366">
            <v>5</v>
          </cell>
          <cell r="AF366">
            <v>150</v>
          </cell>
          <cell r="AG366">
            <v>13239650</v>
          </cell>
          <cell r="AH366">
            <v>2647930</v>
          </cell>
          <cell r="AI366" t="str">
            <v>1. Apoyar la elaboración del inventario de los activos de información audiovisual de Canal Capital. 2. Apoyar la salvaguarda del archivo sonoro y audiovisual de Canal Capital. 3. Apoyar la limpieza externa de los dispositivos de almacenamiento que albergan patrimonio audiovisual y/o digital de Canal Capital. 4. Apoyar la reubicación del material de archivo audiovisual y los materiales que se encuentren albergados en dispositivos de almacenamiento análogo y/o digital. 5. Apoyar la verificación del contenido de cada dispositivo audiovisual de almacenamiento análogo y/o digital. 6. Apoyar la visualización y clasificación de material audiovisual de los dispositivos de almacenamiento análogo y/o digital. 7. Diligenciar correctamente los formatos proveídos por Gestión Documental para registrar la ficha técnica que contiene la información general de cada dispositivo. 8. Apoyar la realización de informes a la Gerencia, Dirección Operativa y al área de Programación, cuando así se requiera. 9. Realizar las demás actividades que resulten necesarias y esenciales para el cumplimiento del objeto contractual.</v>
          </cell>
          <cell r="AJ366" t="str">
            <v>DIRECTA</v>
          </cell>
          <cell r="AK366" t="str">
            <v xml:space="preserve">NO REQUIERE </v>
          </cell>
          <cell r="AL366" t="str">
            <v>NO</v>
          </cell>
          <cell r="AM366" t="str">
            <v>DIRECTOR OPERATIVO</v>
          </cell>
          <cell r="AN366" t="str">
            <v>LEIDY JULIETH CARRANZA SUAREZ</v>
          </cell>
          <cell r="AO366" t="str">
            <v xml:space="preserve">1254 / 1255 / </v>
          </cell>
          <cell r="AP366" t="str">
            <v xml:space="preserve">42450209 / 423011723022024010101000 / </v>
          </cell>
          <cell r="AQ366" t="str">
            <v>Servicios para la comunidad, sociales y personales / Incremento de capacidad instalada para l - NA</v>
          </cell>
          <cell r="AR366" t="str">
            <v xml:space="preserve">1194 / 1195 / </v>
          </cell>
          <cell r="AS366">
            <v>1254</v>
          </cell>
          <cell r="AT366">
            <v>42450209</v>
          </cell>
          <cell r="AU366" t="str">
            <v>Servicios para la comunidad, sociales y personales</v>
          </cell>
          <cell r="AV366" t="str">
            <v xml:space="preserve"> </v>
          </cell>
          <cell r="AW366">
            <v>1194</v>
          </cell>
          <cell r="AX366">
            <v>45504</v>
          </cell>
          <cell r="AY366">
            <v>6884618</v>
          </cell>
          <cell r="AZ366">
            <v>1255</v>
          </cell>
          <cell r="BA366" t="str">
            <v>423011723022024010101000</v>
          </cell>
          <cell r="BB366" t="str">
            <v>Incremento de capacidad instalada para l - NA</v>
          </cell>
          <cell r="BC366" t="str">
            <v>7505 FUTIC</v>
          </cell>
          <cell r="BD366">
            <v>1195</v>
          </cell>
          <cell r="BE366">
            <v>45494</v>
          </cell>
          <cell r="BF366">
            <v>6355032</v>
          </cell>
          <cell r="CX366">
            <v>45657</v>
          </cell>
          <cell r="CY366">
            <v>13239650</v>
          </cell>
        </row>
        <row r="367">
          <cell r="A367" t="str">
            <v>0365-2024</v>
          </cell>
          <cell r="B367" t="str">
            <v>17 17. Contrato de Prestación de Servicios</v>
          </cell>
          <cell r="C367" t="str">
            <v>NIT</v>
          </cell>
          <cell r="D367">
            <v>899999082</v>
          </cell>
          <cell r="F367">
            <v>3</v>
          </cell>
          <cell r="G367">
            <v>8</v>
          </cell>
          <cell r="H367" t="str">
            <v>GRUPO DE ENERGÍA DE BOGOTÁ (GEB)</v>
          </cell>
          <cell r="I367" t="str">
            <v>CR 9 # 73-44</v>
          </cell>
          <cell r="J367" t="str">
            <v>saguilar@geb.com.co</v>
          </cell>
          <cell r="K367" t="str">
            <v>MARIA VIRGINIA TORRES DE CRISTANCHO</v>
          </cell>
          <cell r="L367">
            <v>35518307</v>
          </cell>
          <cell r="M367" t="str">
            <v>N/A</v>
          </cell>
          <cell r="N367" t="str">
            <v>CPT-389-2024 (N/A)</v>
          </cell>
          <cell r="O367" t="str">
            <v>https://community.secop.gov.co/Public/Tendering/OpportunityDetail/Index?noticeUID=CO1.NTC.6499050&amp;isFromPublicArea=True&amp;isModal=False</v>
          </cell>
          <cell r="P367" t="str">
            <v>N/A</v>
          </cell>
          <cell r="Q367" t="str">
            <v>N/A</v>
          </cell>
          <cell r="R367" t="str">
            <v>PERSONA JURIDICA</v>
          </cell>
          <cell r="S367" t="str">
            <v>N/A</v>
          </cell>
          <cell r="T367" t="str">
            <v>CONTRATO DE ARRENDAMIENTO</v>
          </cell>
          <cell r="U367">
            <v>45504</v>
          </cell>
          <cell r="V367">
            <v>45504</v>
          </cell>
          <cell r="W367">
            <v>45746</v>
          </cell>
          <cell r="X367" t="str">
            <v>JAVIER AUGUSTO MEDINA PARRA</v>
          </cell>
          <cell r="Y367" t="str">
            <v>SUBDIRECTOR ADMINISTRATIVO</v>
          </cell>
          <cell r="Z367">
            <v>79568473</v>
          </cell>
          <cell r="AA367">
            <v>6</v>
          </cell>
          <cell r="AB367">
            <v>5</v>
          </cell>
          <cell r="AC367" t="str">
            <v>SA-327 SA-En virtud del presente Contrato EL ARRENDADOR, se compromete a entregar y EL
ARRENDATARIO a recibir a título de arrendamiento el espacio para oficinas y parqueaderos,
ubicados en los inmuebles con direcciones Carrera 66 No 24 69 y Avenida Calle 26 No.
66 - 63 de Bogotá D.C identificados con las cédulas catastrales No. 006216180200000000 y
No. 006216180300000000, CHIP AAA0274KDWF y AAA 0274KDXR y matrículas
inmobiliarias No 50C-2087026 y No 50C-2087027 respectivamente conforme a las áreas
determinadas en el alcance del presente contrato.</v>
          </cell>
          <cell r="AD367">
            <v>0</v>
          </cell>
          <cell r="AE367">
            <v>8</v>
          </cell>
          <cell r="AF367">
            <v>240</v>
          </cell>
          <cell r="AG367">
            <v>1028452744</v>
          </cell>
          <cell r="AH367">
            <v>128556593</v>
          </cell>
          <cell r="AI367" t="str">
            <v>EL ARRENDADOR se obliga a:
a. Entregar los bienes objeto del presente contrato de acuerdo con las estipulaciones
descritas y en las condiciones aptas para el uso al cual lo destinará EL
ARRENDATARIO.
b. Las demás que surjan de la naturaleza y esencia del contrato.
PARÁGRAFO: EL ARRENDADOR no está obligado a reconocer valor alguno por
indemnización, compensación u otro concepto con ocasión de los gastos o inversiones en
que incurra EL ARRENDATARIO, como resultado de reparaciones locativas, mejoras,
vigilancia de áreas privadas o protección de las mismas áreas, salvo las mejoras útiles que
se realicen con autorización del arrendador y que incrementen el valor del inmueble.</v>
          </cell>
          <cell r="AJ367" t="str">
            <v>DIRECTA</v>
          </cell>
          <cell r="AK367" t="str">
            <v>REQUIERE LIQUIDACION</v>
          </cell>
          <cell r="AL367" t="str">
            <v>SI</v>
          </cell>
          <cell r="AM367" t="str">
            <v>GERENTE GENERAL</v>
          </cell>
          <cell r="AN367" t="str">
            <v>NATHALY ACOSTA DIAZ</v>
          </cell>
          <cell r="AO367" t="str">
            <v xml:space="preserve">1237 / 1229 / </v>
          </cell>
          <cell r="AP367" t="str">
            <v xml:space="preserve">42450207 / 42120202007 / </v>
          </cell>
          <cell r="AQ367" t="str">
            <v>Servicios financieros y servicios conexos, servicios inmobiliarios y servicios de leasing / Servicios financieros y servicios conexos, servicios inmobiliarios y servicios de leasing</v>
          </cell>
          <cell r="AR367" t="str">
            <v xml:space="preserve">1193 / 1192 / </v>
          </cell>
          <cell r="AS367">
            <v>1237</v>
          </cell>
          <cell r="AT367">
            <v>42450207</v>
          </cell>
          <cell r="AU367" t="str">
            <v>Servicios financieros y servicios conexos, servicios inmobiliarios y servicios de leasing</v>
          </cell>
          <cell r="AV367" t="str">
            <v xml:space="preserve"> </v>
          </cell>
          <cell r="AW367">
            <v>1193</v>
          </cell>
          <cell r="AX367">
            <v>45504</v>
          </cell>
          <cell r="AY367">
            <v>836494846</v>
          </cell>
          <cell r="AZ367">
            <v>1229</v>
          </cell>
          <cell r="BA367">
            <v>42120202007</v>
          </cell>
          <cell r="BB367" t="str">
            <v>Servicios financieros y servicios conexos, servicios inmobiliarios y servicios de leasing</v>
          </cell>
          <cell r="BC367" t="str">
            <v xml:space="preserve"> </v>
          </cell>
          <cell r="BD367">
            <v>1192</v>
          </cell>
          <cell r="BE367">
            <v>45504</v>
          </cell>
          <cell r="BF367">
            <v>191957898</v>
          </cell>
          <cell r="CX367">
            <v>45746</v>
          </cell>
          <cell r="CY367">
            <v>1028452744</v>
          </cell>
        </row>
        <row r="368">
          <cell r="A368" t="str">
            <v>0366-2024</v>
          </cell>
          <cell r="B368" t="str">
            <v>17 17. Contrato de Prestación de Servicios</v>
          </cell>
          <cell r="C368" t="str">
            <v>CC</v>
          </cell>
          <cell r="D368">
            <v>79627542</v>
          </cell>
          <cell r="F368">
            <v>1</v>
          </cell>
          <cell r="G368">
            <v>1</v>
          </cell>
          <cell r="H368" t="str">
            <v>RICARDO ERNESTO CORTÉS VERA</v>
          </cell>
          <cell r="I368" t="str">
            <v>CL 22 B 56 63 AP 902 IN 2</v>
          </cell>
          <cell r="J368" t="str">
            <v>cortex770128@gmail.com</v>
          </cell>
          <cell r="M368" t="str">
            <v>CO1.PCCNTR.6589685</v>
          </cell>
          <cell r="N368" t="str">
            <v>CPT-391-2024</v>
          </cell>
          <cell r="O368" t="str">
            <v>https://community.secop.gov.co/Public/Tendering/OpportunityDetail/Index?noticeUID=CO1.NTC.6477722&amp;isFromPublicArea=True&amp;isModal=False</v>
          </cell>
          <cell r="P368" t="str">
            <v>PROFESIONAL</v>
          </cell>
          <cell r="Q368" t="str">
            <v>UNIVERSITARIO</v>
          </cell>
          <cell r="R368" t="str">
            <v>MASCULINO</v>
          </cell>
          <cell r="S368" t="str">
            <v>NO</v>
          </cell>
          <cell r="T368" t="str">
            <v>CONTRATO DE PRESTACION DE SERVICIOS</v>
          </cell>
          <cell r="U368">
            <v>45504</v>
          </cell>
          <cell r="V368">
            <v>45506</v>
          </cell>
          <cell r="W368">
            <v>45627</v>
          </cell>
          <cell r="X368" t="str">
            <v>DAVID CAMILO VARGAS MEJIA</v>
          </cell>
          <cell r="Y368" t="str">
            <v>DIRECTOR OPERATIVO</v>
          </cell>
          <cell r="Z368">
            <v>1019003534</v>
          </cell>
          <cell r="AA368">
            <v>5</v>
          </cell>
          <cell r="AB368">
            <v>6</v>
          </cell>
          <cell r="AC368" t="str">
            <v>DO-541 DO-542 Proveer, de manera autónoma e independiente, los servicios requeridos para realizar la producción de contenidos para los proyectos de las diferentes plataformas de Canal Capital, de acuerdo con la designación que se realice por parte de la Dirección Operativa, incluidos los proyectos del plan de inversión 2024, financiados a través de la resolución 076 de 2024
del Fondo Único de Tecnologías de la Información y las Comunicaciones (FUTIC).</v>
          </cell>
          <cell r="AD368">
            <v>0</v>
          </cell>
          <cell r="AE368">
            <v>4</v>
          </cell>
          <cell r="AF368">
            <v>120</v>
          </cell>
          <cell r="AG368">
            <v>43382361</v>
          </cell>
          <cell r="AH368">
            <v>9640525</v>
          </cell>
          <cell r="AI368" t="str">
            <v>1. Realizar la investigación, diseño y estructuración de propuestas conceptuales, técnicas,
audiovisuales y comunicativas de contenidos que desarrolle la Dirección Operativa para todas
las plataformas de Canal Capital y del canal infantil Eureka en los tiempos requeridos.
2. Realizar la proyección de los términos y las condiciones para las convocatorias públicas o
invitaciones cerradas para la producción de contenidos en distintas modalidades de
contratación, tercerización o coproducción de la Dirección Operativa con lineamientos para la
construcción de la propuesta creativa, casting, identidad gráfica y sonora, mapa temático,
diseño de producción, guiones y/o libretos, realización, producción, postproducción de los
capítulos, productos convergentes online y acciones en territorio, y demás entregables, así
como de insumos para la de autopromoción y divulgación para las distintas plataformas de
Canal Capital.
3. Participar en sesiones de seguimiento y acompañamiento de los contenidos producidos por la
Dirección Operativa de Canal Capital, así como en las sesiones de tráfico y mesas de trabajo del
canal infantil eureka para preservar y posicionar los objetivos editoriales, temáticos y narrativos
para las audiencias establecidas en cada formato, según sea requerido.
4. Participar en la curaduría, revisión, clasificación y selección de contenidos y proyectos de
adquisición, cesión o intercambio de Canal Capital.
5. Participar en la construcción de protocolos, formatos, procedimientos y modelos de trabajo que
permitan optimizar las metodologías de formulación, desarrollo, producción, postproducción,
divulgación, participación y evaluación de distintas modalidades de convocatoria o gestión de
proyectos para las distintas plataformas de Canal Capital.
6. Participar en los comités evaluadores de procesos de contratación adelantados por Canal Capital mediante convocatorias públicas, invitaciones cerradas, contratación directa, licitaciones,
coproducciones y/o cualquier otro mecanismo de recepción de contenidos de la Dirección
operativa.
7. Apoyar a la supervisión en el monitoreo, seguimiento e implementación de planes de acción
para el desarrollo editorial y narrativo de los convenios y contratos de proyectos suscritos por la
Dirección Operativa de Canal Capital, entre ellos el desarrollo, la coherencia y pertinencia de la
propuesta narrativa y audiovisual.
8. Asistir a las reuniones necesarias para la correcta ejecución del contrato
9. Realizar los informes necesarios relacionados con la prestación de servicios.
10. Realizar las demás</v>
          </cell>
          <cell r="AJ368" t="str">
            <v>DIRECTA</v>
          </cell>
          <cell r="AK368" t="str">
            <v xml:space="preserve">NO REQUIERE </v>
          </cell>
          <cell r="AL368" t="str">
            <v>SI</v>
          </cell>
          <cell r="AM368" t="str">
            <v>DIRECTOR OPERATIVO</v>
          </cell>
          <cell r="AN368" t="str">
            <v>EDWIN ROLANDO SANCHEZ PORRAS</v>
          </cell>
          <cell r="AO368" t="str">
            <v xml:space="preserve">1270 / 1271 / </v>
          </cell>
          <cell r="AP368" t="str">
            <v xml:space="preserve">423011723022024010101000 / 42450209 / </v>
          </cell>
          <cell r="AQ368" t="str">
            <v>Incremento de capacidad instalada para l - NA / Servicios para la comunidad, sociales y personales</v>
          </cell>
          <cell r="AR368" t="str">
            <v xml:space="preserve">1196 / 1197 / </v>
          </cell>
          <cell r="AS368">
            <v>1270</v>
          </cell>
          <cell r="AT368" t="str">
            <v>423011723022024010101000</v>
          </cell>
          <cell r="AU368" t="str">
            <v>Incremento de capacidad instalada para l - NA</v>
          </cell>
          <cell r="AV368" t="str">
            <v>7505 FUTIC</v>
          </cell>
          <cell r="AW368">
            <v>1196</v>
          </cell>
          <cell r="AX368">
            <v>45505</v>
          </cell>
          <cell r="AY368">
            <v>34705889</v>
          </cell>
          <cell r="AZ368">
            <v>1271</v>
          </cell>
          <cell r="BA368">
            <v>42450209</v>
          </cell>
          <cell r="BB368" t="str">
            <v>Servicios para la comunidad, sociales y personales</v>
          </cell>
          <cell r="BC368" t="str">
            <v xml:space="preserve"> </v>
          </cell>
          <cell r="BD368">
            <v>1197</v>
          </cell>
          <cell r="BE368">
            <v>45505</v>
          </cell>
          <cell r="BF368">
            <v>8676472</v>
          </cell>
          <cell r="CX368">
            <v>45627</v>
          </cell>
          <cell r="CY368">
            <v>43382361</v>
          </cell>
        </row>
        <row r="369">
          <cell r="A369" t="str">
            <v>AC-004-2024</v>
          </cell>
          <cell r="B369" t="e">
            <v>#N/A</v>
          </cell>
          <cell r="C369" t="str">
            <v>NIT</v>
          </cell>
          <cell r="D369">
            <v>900525880</v>
          </cell>
          <cell r="F369">
            <v>3</v>
          </cell>
          <cell r="G369">
            <v>8</v>
          </cell>
          <cell r="H369" t="str">
            <v>VALENCIA PRODUCCIONES FX SAS</v>
          </cell>
          <cell r="I369" t="str">
            <v>KR 22 142 58</v>
          </cell>
          <cell r="J369" t="str">
            <v>facturacion@valenciaproducciones.com</v>
          </cell>
          <cell r="K369" t="str">
            <v>VALENCIA CANO YESENI ISABEL</v>
          </cell>
          <cell r="L369">
            <v>52704151</v>
          </cell>
          <cell r="M369" t="str">
            <v>CO1.PCCNTR.6595705</v>
          </cell>
          <cell r="N369" t="str">
            <v>CPT-393-2024</v>
          </cell>
          <cell r="O369" t="str">
            <v>https://community.secop.gov.co/Public/Tendering/OpportunityDetail/Index?noticeUID=CO1.NTC.6484216&amp;isFromPublicArea=True&amp;isModal=False</v>
          </cell>
          <cell r="P369" t="str">
            <v>N/A</v>
          </cell>
          <cell r="Q369" t="str">
            <v>N/A</v>
          </cell>
          <cell r="R369" t="str">
            <v>PERSONA JURIDICA</v>
          </cell>
          <cell r="S369" t="str">
            <v>N/A</v>
          </cell>
          <cell r="T369" t="str">
            <v>ACUERDO DE COLABORACIÓN</v>
          </cell>
          <cell r="U369">
            <v>45505</v>
          </cell>
          <cell r="V369">
            <v>45505</v>
          </cell>
          <cell r="W369">
            <v>45991</v>
          </cell>
          <cell r="X369" t="str">
            <v>PAULA ANDREA FONSECA ORTIZ</v>
          </cell>
          <cell r="Y369" t="str">
            <v>PROFESIONAL 1 DEL ÁREA DE VENTAS Y MERCADEO</v>
          </cell>
          <cell r="Z369">
            <v>1136884820</v>
          </cell>
          <cell r="AA369">
            <v>0</v>
          </cell>
          <cell r="AB369">
            <v>0</v>
          </cell>
          <cell r="AC369" t="str">
            <v>Aunar esfuerzos entre CANAL CAPITAL y VALENCIA PRODUCCIONES FX SAS, entidad que realiza el festival SMARTFILMS®, para el desarrollo y ejecución de una estrategia para la divulgación, promoción, programación y transmisión de la oferta de contenidos que acuerden las partes, con el fin de fortalecer el posicionamiento ante sus públicos objetivos.</v>
          </cell>
          <cell r="AD369">
            <v>0</v>
          </cell>
          <cell r="AE369">
            <v>16</v>
          </cell>
          <cell r="AF369">
            <v>480</v>
          </cell>
          <cell r="AI369" t="str">
            <v>Apoyar en la selección y curaduría de los contenidos ganadores de SmartFilms en sus diferentes versiones, según los criterios editoriales y estratégicos que se acuerden conjuntamente. 4.2. Licenciar a Canal Capital la comunicación pública y puesta a disposición de los contenidos seleccionados para que sean emitidos en su señal abierta de televisión y streaming en simultánea a partir del formato que el Canal tiene dispuesto para tal fin. En el formato se establecerán las condiciones de tiempo, repeticiones, territorio, entre otros, de acuerdo a cada contenido a licenciar. 4.3. Garantizar que cuenta con la autorización para licenciar los contenidos seleccionados a Capital, y que estos no vulneran derechos de autor, conexos, derechos de imagen o propiedad industrial de terceros, y que ya fueron pagos los derechos a que haya lugar, incluida la sincronización musical, dejando indemne a Capital de cualquier reclamación o exigencia de pago. 4.4. Garantizar todas las acciones logísticas necesarias para que el canal Capital pueda realizar las actividades de producción audiovisual, transmisión y/o emisión de los contenidos acordados. 4.5. Facilitar los insumos necesarios para que CAPITAL realice la divulgación de cada uno de los temas y de las plataformas de acuerdo al plan de contenidos acordado por las partes</v>
          </cell>
          <cell r="AJ369" t="str">
            <v>DIRECTA</v>
          </cell>
          <cell r="AM369" t="str">
            <v>SECRETARIA GENERAL</v>
          </cell>
          <cell r="AO369" t="str">
            <v xml:space="preserve"> /  / </v>
          </cell>
          <cell r="AP369" t="str">
            <v xml:space="preserve"> /  / </v>
          </cell>
          <cell r="AQ369" t="e">
            <v>#N/A</v>
          </cell>
          <cell r="AR369" t="str">
            <v xml:space="preserve"> /  / </v>
          </cell>
          <cell r="AU369" t="e">
            <v>#N/A</v>
          </cell>
          <cell r="AV369" t="str">
            <v xml:space="preserve"> </v>
          </cell>
          <cell r="BC369" t="str">
            <v xml:space="preserve"> </v>
          </cell>
          <cell r="CX369">
            <v>45991</v>
          </cell>
        </row>
        <row r="370">
          <cell r="A370" t="str">
            <v>0367-2024</v>
          </cell>
          <cell r="B370" t="str">
            <v>17 17. Contrato de Prestación de Servicios</v>
          </cell>
          <cell r="C370" t="str">
            <v>NIT</v>
          </cell>
          <cell r="D370">
            <v>900525880</v>
          </cell>
          <cell r="F370">
            <v>3</v>
          </cell>
          <cell r="G370">
            <v>8</v>
          </cell>
          <cell r="H370" t="str">
            <v>VALENCIA PRODUCCIONES FX SAS</v>
          </cell>
          <cell r="I370" t="str">
            <v>KR 22 142 58</v>
          </cell>
          <cell r="J370" t="str">
            <v>facturacion@valenciaproducciones.com</v>
          </cell>
          <cell r="K370" t="str">
            <v>VALENCIA CANO YESENI ISABEL</v>
          </cell>
          <cell r="L370">
            <v>52704151</v>
          </cell>
          <cell r="M370" t="str">
            <v>CO1.PCCNTR.6595781</v>
          </cell>
          <cell r="N370" t="str">
            <v>CPT-394-2024</v>
          </cell>
          <cell r="O370" t="str">
            <v>https://community.secop.gov.co/Public/Tendering/OpportunityDetail/Index?noticeUID=CO1.NTC.6484658&amp;isFromPublicArea=True&amp;isModal=False</v>
          </cell>
          <cell r="P370" t="str">
            <v>N/A</v>
          </cell>
          <cell r="Q370" t="str">
            <v>N/A</v>
          </cell>
          <cell r="R370" t="str">
            <v>PERSONA JURIDICA</v>
          </cell>
          <cell r="S370" t="str">
            <v>N/A</v>
          </cell>
          <cell r="T370" t="str">
            <v>CONTRATO DE PRESTACION DE SERVICIOS</v>
          </cell>
          <cell r="U370">
            <v>45505</v>
          </cell>
          <cell r="V370">
            <v>45506</v>
          </cell>
          <cell r="W370">
            <v>45566</v>
          </cell>
          <cell r="X370" t="str">
            <v>PAULA ANDREA FONSECA ORTIZ</v>
          </cell>
          <cell r="Y370" t="str">
            <v>PROFESIONAL 1 DEL ÁREA DE VENTAS Y MERCADEO</v>
          </cell>
          <cell r="Z370">
            <v>1136884820</v>
          </cell>
          <cell r="AA370">
            <v>0</v>
          </cell>
          <cell r="AB370">
            <v>0</v>
          </cell>
          <cell r="AC370" t="str">
            <v>PE-73 Prestar los servicios para la ejecución de la estrategia de comunicación, organización de eventos académicos y culturales, así como actividades y convocatorias en el marco de la programación del festival Smartfilms 2024, en virtud del contrato interadministrativo 137 de 2024 suscrito con la Secretaría de Cultura, Recreación y Deporte.</v>
          </cell>
          <cell r="AD370">
            <v>0</v>
          </cell>
          <cell r="AE370">
            <v>2</v>
          </cell>
          <cell r="AF370">
            <v>60</v>
          </cell>
          <cell r="AG370">
            <v>100000000</v>
          </cell>
          <cell r="AI370" t="str">
            <v xml:space="preserve">1. Realizar y presentar un cronograma de actividades en el marco del festival. 2. Realizar y presentar un cronograma académico de talleres. 3. Realizar y entregar el brief de la estrategia. 4. Definir los términos y condiciones de la convocatoria. 5. Presentar una propuesta creativa donde se evidencien los lineamientos de conceptos, gráficos y comunicación de la convocatoria (key visual), la escaleta del video oficial y la estrategia de comunicación digital y free press, incluyendo el uso de la marca SECRETARÍA DE CULTURA DE BOGOTÁ. 6. Diseñar y enviar contenidos gráficos y audiovisuales a la SECRETARÍA DE CULTURA DE BOGOTÁ para su uso en redes del aliado, incluyendo la parrilla de contenido. 7. Realizar y entregar el link y la captura de pantalla del landing de la convocatoria con la presencia de la marca SECRETARÍA DE CULTURA DE BOGOTÁ, evidenciando el desarrollo de la plataforma web de inscripción de los cortos y la captura de datos de los participantes. 8. Presentar un informe sobre las actividades académicas desarrolladas a la fecha, incluyendo un mínimo de 4 talleres de 4 horas cada uno, divididos en dos fases: teórica y práctica, con evidencia fotográfica y de video. 9. Presentar un informe sobre las publicaciones con métricas y alcances, incluyendo los respectivos enlaces y la estrategia de comunicación. 10. Presentar las evidencias de la realización de un mínimo de 2 mailings y la difusión a la base de datos del Festival sobre la convocatoria. 11. Entregar un informe de las métricas y resultados sobre la cantidad de cortometrajes inscritos. 12. Entregar la base de datos de las inscripciones con los derechos de uso compartidos entre SMARTFILMS® y la SECRETARÍA DE CULTURA DE BOGOTÁ. 13. Entregar el informe de preproducción parcial del evento en el marco del festival. 14. Presentar un informe final, incluyendo evidencia en fotografías y videos de la presencia de la marca SECRETARÍA DE CULTURA DE BOGOTÁ, especificando los análisis de las impresiones generadas durante el evento de tres días. 15. Presentar un informe de impacto y resultados alcanzados en el marco del festival Congreso SMARTFILMS®. 16. Presentar un informe sobre el evento con fotografías y videos, y una descripción detallada de lo realizado. 17. Presentar un informe con fotografías que evidencien la entrega de los cortometrajes finalistas para uso de la SECRETARÍA DE CULTURA DE BOGOTÁ. 18. Presentar un informe con acta y fotografías que evidencien la entrega de 100 acreditaciones para la comunidad de la SECRETARÍA DE CULTURA DE BOGOTÁ con acceso durante los tres días del evento, recibido a satisfacción de la SECRETARÍA DE CULTURA. 19. Atender las observaciones, solicitudes y sugerencias, así como implementar los parámetros estéticos que se formulen a través del supervisor o quien éste delegue para tal fin. 20. Asistir a las reuniones programadas referentes al desarrollo y ejecución del proyecto. 21. Gestionar y obtener las autorizaciones correspondientes a que haya lugar, para la creación y uso de los contenidos pactados en el marco del presente contrato, para su utilización por parte de la SECRETARÍA DE CULTURA en sus plataformas digitales. 22. Obtener la licencia del ganador del evento, para la reproducción, comunicación pública y puesta a disposición del audiovisual en favor de la SECRETARÍA DE CULTURA, para su uso en todas sus plataformas digitales, hasta el 31 de diciembre de 2024. 23. Dejar indemne a la SECRETARÍA DE CULTURA y a CANAL CAPITAL por cualquier reclamación o exigencia de pago derivada de derecho de autor, derechos conexos, derecho de imagen y/o propiedad industrial, proveniente de autoridades judiciales o administrativas, titulares de derechos, sociedades de gestión colectiva o individual, o terceros en general. 24. De conformidad con la Ley 1581 del 2012 y demás normas concordantes o que llegaren a reemplazarla, EL CONTRATISTA se obliga a cumplir a cabalidad con todas las normas relacionadas con la protección y tratamiento de datos personales. Así mismo Smartfilms entregará la base de datos del evento a la SECRETARÍA DE CULTURA, para lo cual deberá contar con la debida autorización e informar a los titulares de derechos la transferencia de la información, el uso, sus finalidades y demás aspectos de conformidad con la ley. 25. Presentar la factura correspondiente, de acuerdo a la respectiva cláusula de forma de pago, mínimo tres (3) días previos a la finalización del contrato y con los procedimientos establecidos. En el evento de no hacerlo, EL CONTRATISTA acepta asumir el valor por la eventual sanción de corrección, retenciones o intereses que tal omisión genere en contra de CANAL CAPITAL, y de EL CONTRATISTA en la proporción que corresponda, de acuerdo con las disposiciones contables y tributarias aplicables. 26. Realizar las demás actividades que resulten necesarias y esenciales para el cumplimiento del objeto contractual </v>
          </cell>
          <cell r="AJ370" t="str">
            <v>DIRECTA</v>
          </cell>
          <cell r="AK370" t="str">
            <v>REQUIERE LIQUIDACION</v>
          </cell>
          <cell r="AL370" t="str">
            <v>SI</v>
          </cell>
          <cell r="AM370" t="str">
            <v>GERENTE GENERAL</v>
          </cell>
          <cell r="AN370" t="str">
            <v>JAVIER ROLANDO DELGADO FLORES</v>
          </cell>
          <cell r="AO370" t="str">
            <v xml:space="preserve">1286 /  / </v>
          </cell>
          <cell r="AP370" t="str">
            <v xml:space="preserve">42450208 /  / </v>
          </cell>
          <cell r="AQ370" t="str">
            <v xml:space="preserve">Servicios prestados a las empresas y servicios de producción / </v>
          </cell>
          <cell r="AR370" t="str">
            <v xml:space="preserve">1201 /  / </v>
          </cell>
          <cell r="AS370">
            <v>1286</v>
          </cell>
          <cell r="AT370">
            <v>42450208</v>
          </cell>
          <cell r="AU370" t="str">
            <v>Servicios prestados a las empresas y servicios de producción</v>
          </cell>
          <cell r="AV370" t="str">
            <v xml:space="preserve"> </v>
          </cell>
          <cell r="AW370">
            <v>1201</v>
          </cell>
          <cell r="AX370">
            <v>45506</v>
          </cell>
          <cell r="AY370">
            <v>100000000</v>
          </cell>
          <cell r="BC370" t="str">
            <v xml:space="preserve"> </v>
          </cell>
          <cell r="CX370">
            <v>45566</v>
          </cell>
          <cell r="CY370">
            <v>100000000</v>
          </cell>
        </row>
        <row r="371">
          <cell r="A371" t="str">
            <v>0368-2024</v>
          </cell>
          <cell r="B371" t="e">
            <v>#N/A</v>
          </cell>
          <cell r="C371" t="str">
            <v>NIT</v>
          </cell>
          <cell r="D371">
            <v>860023273</v>
          </cell>
          <cell r="F371">
            <v>3</v>
          </cell>
          <cell r="G371">
            <v>8</v>
          </cell>
          <cell r="H371" t="str">
            <v>AGENCIA EFE S.A.</v>
          </cell>
          <cell r="I371" t="str">
            <v>CL 67 7 35 TO A OF 403</v>
          </cell>
          <cell r="J371" t="str">
            <v>administracion.bogota@efe.com</v>
          </cell>
          <cell r="K371" t="str">
            <v>JAIME HUMBERTO ORTEGA CARRASCAL</v>
          </cell>
          <cell r="L371">
            <v>5506407</v>
          </cell>
          <cell r="M371" t="str">
            <v>CO1.PCCNTR.6596832</v>
          </cell>
          <cell r="N371" t="str">
            <v>CPT-395-2024</v>
          </cell>
          <cell r="O371" t="str">
            <v>https://community.secop.gov.co/Public/Tendering/OpportunityDetail/Index?noticeUID=CO1.NTC.6485566&amp;isFromPublicArea=True&amp;isModal=False</v>
          </cell>
          <cell r="P371" t="str">
            <v>N/A</v>
          </cell>
          <cell r="Q371" t="str">
            <v>N/A</v>
          </cell>
          <cell r="R371" t="str">
            <v>PERSONA JURIDICA</v>
          </cell>
          <cell r="S371" t="str">
            <v>N/A</v>
          </cell>
          <cell r="T371" t="str">
            <v>CONTRATO DE LICENCIA DE USO DE CONTENIDOS INFORMATIVOS</v>
          </cell>
          <cell r="U371">
            <v>45505</v>
          </cell>
          <cell r="V371">
            <v>45505</v>
          </cell>
          <cell r="W371">
            <v>45869</v>
          </cell>
          <cell r="X371" t="str">
            <v>ANDREA MOLINA VARGAS</v>
          </cell>
          <cell r="Y371" t="str">
            <v>PROFESIONAL ESPECIALIZADO GRADO 03 DE PROGRAMACIÓN</v>
          </cell>
          <cell r="Z371">
            <v>52897700</v>
          </cell>
          <cell r="AA371">
            <v>6</v>
          </cell>
          <cell r="AB371">
            <v>5</v>
          </cell>
          <cell r="AC371" t="str">
            <v>El objeto del presente contrato es el suministro por parte de EFE de los contenidos informativos (en adelante “Contenidos”) reseñados en el ANEXO I, que junto con los demás ANEXOS forman parte integrante del contrato a todos los efectos, y la cesión con carácter no exclusivo de los derechos de reproducción, distribución y comunicación pública en los medios indicados en el ANEXO I y en las condiciones determinadas en las cláusulas posteriores, sin que el CLIENTE pueda ceder los Contenidos , en todo o en parte, a terceros ni a empresas o publicaciones que sean filiales o asociados o de las que el CLIENTE sea filial o asociado, a menos que EFE lo autorice expresamente por escrito.</v>
          </cell>
          <cell r="AD371">
            <v>0</v>
          </cell>
          <cell r="AE371">
            <v>12</v>
          </cell>
          <cell r="AF371">
            <v>360</v>
          </cell>
          <cell r="AJ371" t="str">
            <v>DIRECTA</v>
          </cell>
          <cell r="AM371" t="str">
            <v>GERENTE GENERAL</v>
          </cell>
          <cell r="AN371" t="str">
            <v/>
          </cell>
          <cell r="AO371" t="str">
            <v xml:space="preserve"> /  / </v>
          </cell>
          <cell r="AP371" t="str">
            <v xml:space="preserve"> /  / </v>
          </cell>
          <cell r="AQ371" t="e">
            <v>#N/A</v>
          </cell>
          <cell r="AR371" t="str">
            <v xml:space="preserve"> /  / </v>
          </cell>
          <cell r="AU371" t="e">
            <v>#N/A</v>
          </cell>
          <cell r="AV371" t="str">
            <v xml:space="preserve"> </v>
          </cell>
          <cell r="BC371" t="str">
            <v xml:space="preserve"> </v>
          </cell>
          <cell r="CX371">
            <v>45869</v>
          </cell>
        </row>
        <row r="372">
          <cell r="A372" t="str">
            <v>0369-2024</v>
          </cell>
          <cell r="B372" t="str">
            <v>17 17. Contrato de Prestación de Servicios</v>
          </cell>
          <cell r="C372" t="str">
            <v>CC</v>
          </cell>
          <cell r="D372">
            <v>52966383</v>
          </cell>
          <cell r="F372">
            <v>0</v>
          </cell>
          <cell r="G372">
            <v>0</v>
          </cell>
          <cell r="H372" t="str">
            <v>NATALIA DEL PILAR GONZÁLEZ BELTRÁN</v>
          </cell>
          <cell r="I372" t="str">
            <v>CL 147 14 69 TO 6 AP 901</v>
          </cell>
          <cell r="J372" t="str">
            <v>nataliagb7@hotmail.com</v>
          </cell>
          <cell r="M372" t="str">
            <v>CO1.PCCNTR.6602423</v>
          </cell>
          <cell r="N372" t="str">
            <v>CPT-396-2024</v>
          </cell>
          <cell r="O372" t="str">
            <v>https://community.secop.gov.co/Public/Tendering/OpportunityDetail/Index?noticeUID=CO1.NTC.6493726&amp;isFromPublicArea=True&amp;isModal=False</v>
          </cell>
          <cell r="P372" t="str">
            <v>PROFESIONAL</v>
          </cell>
          <cell r="Q372" t="str">
            <v>UNIVERSITARIO</v>
          </cell>
          <cell r="R372" t="str">
            <v>FEMENINO</v>
          </cell>
          <cell r="S372" t="str">
            <v>NO</v>
          </cell>
          <cell r="T372" t="str">
            <v>CONTRATO DE PRESTACION DE SERVICIOS</v>
          </cell>
          <cell r="U372">
            <v>45506</v>
          </cell>
          <cell r="V372">
            <v>45507</v>
          </cell>
          <cell r="W372">
            <v>45635</v>
          </cell>
          <cell r="X372" t="str">
            <v>DAVID CAMILO VARGAS MEJIA</v>
          </cell>
          <cell r="Y372" t="str">
            <v>DIRECTOR OPERATIVO</v>
          </cell>
          <cell r="Z372">
            <v>1019003534</v>
          </cell>
          <cell r="AA372">
            <v>5</v>
          </cell>
          <cell r="AB372">
            <v>6</v>
          </cell>
          <cell r="AC372" t="str">
            <v>DO-539 DO-540 Proveer, de manera autónoma e independiente, los servicios requeridos para realizar la producción de contenidos para los proyectos de las diferentes plataformas de Canal Capital, de acuerdo con la designación que se realice por parte de la Dirección Operativa, incluidos los proyectos del plan de inversión 2024, financiados a través de la resolución 076 de 2024 del Fondo Único de Tecnologías de la Información y las Comunicaciones (FUTIC).</v>
          </cell>
          <cell r="AD372">
            <v>7</v>
          </cell>
          <cell r="AE372">
            <v>4</v>
          </cell>
          <cell r="AF372">
            <v>127</v>
          </cell>
          <cell r="AG372">
            <v>43061000</v>
          </cell>
          <cell r="AH372">
            <v>9640525</v>
          </cell>
          <cell r="AI372" t="str">
            <v>1. Realizar la investigación, diseño y estructuración de propuestas conceptuales, técnicas, audiovisuales y comunicativas de contenidos que desarrolle la Dirección Operativa para todas las plataformas de Canal Capital y del canal infantil Eureka en los tiempos requeridos. 2. Realizar la proyección de los términos y las condiciones para las convocatorias públicas o invitaciones cerradas para la producción de contenidos en distintas modalidades de contratación, tercerización o coproducción de la Dirección Operativa con lineamientos para la construcción de la propuesta creativa, casting, identidad gráfica y sonora, mapa temático, diseño de producción, guiones y/o libretos, realización, producción, postproducción de los capítulos, productos convergentes online y acciones en territorio, y demás entregables, así como de insumos para la de autopromoción y divulgación para las distintas plataformas de Canal Capital. 3. Apoyar en la construcción de estudios de sector, estudios de mercado y apoyo técnico a las distintas modalidades de convocatoria y contratación de proyectos del canal. 4. Apoyar a la supervisión en el monitoreo, seguimiento e implementación de acciones para el control ejecutivo de los convenios y contratos de proyectos suscritos por la Dirección Operativa de Canal Capital, entre ellos la ejecución presupuestal, cumplimiento del cronograma, y verificación de la cadena de derechos de autor, flujos de caja y verificación de cumplimiento de hitos y obligaciones contractuales. 5. Participar en sesiones de seguimiento y acompañamiento de los contenidos producidos por la Dirección Operativa de Canal Capital, así como en las sesiones de tráfico y mesas de trabajo del canal infantil eureka para preservar y posicionar los objetivos editoriales, temáticos y narrativos para las audiencias establecidas en cada formato, según sea requerido. 6. Participar en la curaduría, revisión, clasificación y selección de contenidos y proyectos de adquisición, cesión o intercambio de Canal Capital. 7. Participar en la construcción de protocolos, formatos, procedimientos y modelos de trabajo que permitan optimizar las metodologías de formulación, desarrollo, producción, postproducción, divulgación, participación y evaluación de distintas modalidades de convocatoria o gestión de proyectos para las distintas plataformas de Canal Capital. 8. Participar en los comités evaluadores de procesos de contratación adelantados por Canal Capital mediante convocatorias públicas, invitaciones cerradas, contratación directa, licitaciones, coproducciones y/o cualquier otro mecanismo de recepción de contenidos de la Dirección operativa. 9. Apoyar el diseño y desarrollo de los procesos de entregables relacionados con las producciones propias y tercerizadas. 10. Asistir a las reuniones necesarias para la correcta ejecución del contrato. 11. Realizar los informes necesarios relacionados con la prestación de servicios. 12. Realizar las demás actividades que resulten necesarias y esenciales para el cumplimiento del objeto contractual.</v>
          </cell>
          <cell r="AJ372" t="str">
            <v>DIRECTA</v>
          </cell>
          <cell r="AK372" t="str">
            <v xml:space="preserve">NO REQUIERE </v>
          </cell>
          <cell r="AL372" t="str">
            <v>SI</v>
          </cell>
          <cell r="AM372" t="str">
            <v>DIRECTOR OPERATIVO</v>
          </cell>
          <cell r="AN372" t="str">
            <v>LEIDY JULIETH CARRANZA SUAREZ</v>
          </cell>
          <cell r="AO372" t="str">
            <v xml:space="preserve">1268 / 1269 / </v>
          </cell>
          <cell r="AP372" t="str">
            <v xml:space="preserve">423011723022024010101000 / 42450209 / </v>
          </cell>
          <cell r="AQ372" t="str">
            <v>Incremento de capacidad instalada para l - NA / Servicios para la comunidad, sociales y personales</v>
          </cell>
          <cell r="AR372" t="str">
            <v xml:space="preserve">1208 / 1209 / </v>
          </cell>
          <cell r="AS372">
            <v>1268</v>
          </cell>
          <cell r="AT372" t="str">
            <v>423011723022024010101000</v>
          </cell>
          <cell r="AU372" t="str">
            <v>Incremento de capacidad instalada para l - NA</v>
          </cell>
          <cell r="AV372" t="str">
            <v>7505 FUTIC</v>
          </cell>
          <cell r="AW372">
            <v>1208</v>
          </cell>
          <cell r="AX372">
            <v>45506</v>
          </cell>
          <cell r="AY372">
            <v>34705889</v>
          </cell>
          <cell r="AZ372">
            <v>1269</v>
          </cell>
          <cell r="BA372">
            <v>42450209</v>
          </cell>
          <cell r="BB372" t="str">
            <v>Servicios para la comunidad, sociales y personales</v>
          </cell>
          <cell r="BC372" t="str">
            <v xml:space="preserve"> </v>
          </cell>
          <cell r="BD372">
            <v>1209</v>
          </cell>
          <cell r="BE372">
            <v>45506</v>
          </cell>
          <cell r="BF372">
            <v>8355111</v>
          </cell>
          <cell r="CX372">
            <v>45635</v>
          </cell>
          <cell r="CY372">
            <v>43061000</v>
          </cell>
        </row>
        <row r="373">
          <cell r="A373" t="str">
            <v>0370-2024</v>
          </cell>
          <cell r="B373" t="str">
            <v>17 17. Contrato de Prestación de Servicios</v>
          </cell>
          <cell r="C373" t="str">
            <v>CC</v>
          </cell>
          <cell r="D373">
            <v>1020792460</v>
          </cell>
          <cell r="F373">
            <v>6</v>
          </cell>
          <cell r="G373">
            <v>5</v>
          </cell>
          <cell r="H373" t="str">
            <v>MARIANA GONZALEZ ARBOLEDA</v>
          </cell>
          <cell r="I373" t="str">
            <v>KR 11 # 142 - 61 APT 403</v>
          </cell>
          <cell r="J373" t="str">
            <v>marianagonzalezarb@gmail.com</v>
          </cell>
          <cell r="M373" t="str">
            <v>CO1.PCCNTR.6601022</v>
          </cell>
          <cell r="N373" t="str">
            <v>CPT-397-2024</v>
          </cell>
          <cell r="O373" t="str">
            <v>https://community.secop.gov.co/Public/Tendering/OpportunityDetail/Index?noticeUID=CO1.NTC.6490984&amp;isFromPublicArea=True&amp;isModal=False</v>
          </cell>
          <cell r="P373" t="str">
            <v>APOYO A LA GESTIÓN PROFESIONAL</v>
          </cell>
          <cell r="Q373" t="str">
            <v>BACHILLER</v>
          </cell>
          <cell r="R373" t="str">
            <v>FEMENINO</v>
          </cell>
          <cell r="S373" t="str">
            <v>NO</v>
          </cell>
          <cell r="T373" t="str">
            <v>CONTRATO DE PRESTACION DE SERVICIOS</v>
          </cell>
          <cell r="U373">
            <v>45506</v>
          </cell>
          <cell r="V373">
            <v>45507</v>
          </cell>
          <cell r="W373">
            <v>45598</v>
          </cell>
          <cell r="X373" t="str">
            <v>ANGELICA MARIA GARZON MUÑOZ</v>
          </cell>
          <cell r="Y373" t="str">
            <v>PROFESIONAL ESPECIALIZADO DE PRODUCCIÓN GRADO 2</v>
          </cell>
          <cell r="Z373">
            <v>52827674</v>
          </cell>
          <cell r="AA373">
            <v>3</v>
          </cell>
          <cell r="AB373">
            <v>8</v>
          </cell>
          <cell r="AC373" t="str">
            <v>DO-509 DO-510 Proveer, de manera autónoma e independiente, los servicios de apoyo en la organización logística de las transmisiones de eventos culturales, deportivos y académicos, producciones y programas Canal Capital, incluyendo los proyectos del plan de inversión financiados a través de la resolución 076 de 2024 del Fondo Único de Tecnologías de la Información y las Comunicaciones (FUTIC).</v>
          </cell>
          <cell r="AD373">
            <v>0</v>
          </cell>
          <cell r="AE373">
            <v>3</v>
          </cell>
          <cell r="AF373">
            <v>90</v>
          </cell>
          <cell r="AG373">
            <v>13880630</v>
          </cell>
          <cell r="AH373">
            <v>3528978</v>
          </cell>
          <cell r="AI373" t="str">
            <v>1. Brindar apoyo en la organización logística del transporte de los equipos humanos de producción de proyectos audiovisuales y eventos, así como la programación de las diferentes rutas de los colaboradores del área técnica del canal, atendiendo los requerimientos efectuados por el área.
2. Realizar los llamados de los equipos de transporte, técnicos, de producción y logísticos que se requieran para la operación.
3. Realizar las actividades necesarias para determinar con el productor de cada proyecto la asignación de recursos logísticos.
4. Mantener actualizado los formatos de llamados y asignación de recursos logísticos según se determine para el seguimiento de la ejecución de los mismos.
5. Revisar las planillas de transporte y validar que la información consignada allí sea la correcta.
6. Apoyar en el trámite de autorizaciones de ingreso vehicular y peatonal al canal, a la sede de la Calle 26, según las necesidades de las producciones.
7. Apoyar la gestión de salidas e ingresos de elementos de la bodega de producción del Canal.
8. Recopilar y obtener la información necesaria para la generación de informes relacionados con la ejecución de los recursos logísticos de canal capital.
9. Recabar la información necesaria para la generación de informes relacionados con la producción audiovisual sostenible.
10. Apoyar el diseño y la ejecución de acciones relacionadas con la producción audiovisual sostenible.
11. Brindar apoyo logístico en las producciones en campo de ser requerido para las diferentes transmisiones, producciones y proyectos para CAPITAL.
12. Apoyar con el diseño de estrategias que permitan el mejoramiento de los flujos de trabajo de la operación logística de canal capital.
13. Informar al supervisor las novedades, inconvenientes o sugerencias que se generen en sus actividades y que puedan afectar negativa o positivamente el normal desarrollo de las actividades de producción.
14. Realizar las demás actividades que resulten necesarias y esenciales para el cumplimiento del objeto contractual.</v>
          </cell>
          <cell r="AJ373" t="str">
            <v>DIRECTA</v>
          </cell>
          <cell r="AK373" t="str">
            <v xml:space="preserve">NO REQUIERE </v>
          </cell>
          <cell r="AL373" t="str">
            <v>NO</v>
          </cell>
          <cell r="AM373" t="str">
            <v>DIRECTOR OPERATIVO</v>
          </cell>
          <cell r="AN373" t="str">
            <v>EDWIN ROLANDO SANCHEZ PORRAS</v>
          </cell>
          <cell r="AO373" t="str">
            <v>1269 / 1236 / 1235</v>
          </cell>
          <cell r="AP373" t="str">
            <v>42450209 / 423011723022024010101000 / 42450209</v>
          </cell>
          <cell r="AQ373" t="str">
            <v>Servicios para la comunidad, sociales y personales / Incremento de capacidad instalada para l - NA</v>
          </cell>
          <cell r="AR373" t="str">
            <v>1209 / 1202 / 1203</v>
          </cell>
          <cell r="AS373">
            <v>1269</v>
          </cell>
          <cell r="AT373">
            <v>42450209</v>
          </cell>
          <cell r="AU373" t="str">
            <v>Servicios para la comunidad, sociales y personales</v>
          </cell>
          <cell r="AV373" t="str">
            <v xml:space="preserve"> </v>
          </cell>
          <cell r="AW373">
            <v>1209</v>
          </cell>
          <cell r="AX373">
            <v>45506</v>
          </cell>
          <cell r="AY373">
            <v>8355111</v>
          </cell>
          <cell r="AZ373">
            <v>1236</v>
          </cell>
          <cell r="BA373" t="str">
            <v>423011723022024010101000</v>
          </cell>
          <cell r="BB373" t="str">
            <v>Incremento de capacidad instalada para l - NA</v>
          </cell>
          <cell r="BC373" t="str">
            <v>7505 FUTIC</v>
          </cell>
          <cell r="BD373">
            <v>1202</v>
          </cell>
          <cell r="BE373">
            <v>45506</v>
          </cell>
          <cell r="BF373">
            <v>9022410</v>
          </cell>
          <cell r="BG373">
            <v>1235</v>
          </cell>
          <cell r="BH373">
            <v>42450209</v>
          </cell>
          <cell r="BI373" t="str">
            <v>Servicios para la comunidad, sociales y personales</v>
          </cell>
          <cell r="BK373">
            <v>1203</v>
          </cell>
          <cell r="BL373">
            <v>45506</v>
          </cell>
          <cell r="BM373">
            <v>4858220</v>
          </cell>
          <cell r="CI373" t="str">
            <v>ADICION 1 Y PRORROGA 1</v>
          </cell>
          <cell r="CJ373">
            <v>45625</v>
          </cell>
          <cell r="CK373">
            <v>29</v>
          </cell>
          <cell r="CL373">
            <v>1</v>
          </cell>
          <cell r="CM373">
            <v>6940306</v>
          </cell>
          <cell r="CX373">
            <v>45686</v>
          </cell>
          <cell r="CY373">
            <v>20820936</v>
          </cell>
        </row>
        <row r="374">
          <cell r="A374" t="str">
            <v>0371-2024</v>
          </cell>
          <cell r="B374" t="str">
            <v>17 17. Contrato de Prestación de Servicios</v>
          </cell>
          <cell r="C374" t="str">
            <v>CC</v>
          </cell>
          <cell r="D374">
            <v>1010236662</v>
          </cell>
          <cell r="F374">
            <v>7</v>
          </cell>
          <cell r="G374">
            <v>4</v>
          </cell>
          <cell r="H374" t="str">
            <v>JAIRO ESTEBAN TRIVIÑO GONZÁLEZ</v>
          </cell>
          <cell r="I374" t="str">
            <v>DG 47 SUR 12 A 01 TO 1 apto 301</v>
          </cell>
          <cell r="J374" t="str">
            <v>trivinho1269@hotmail.com</v>
          </cell>
          <cell r="M374" t="str">
            <v>CO1.PCCNTR.6601722</v>
          </cell>
          <cell r="N374" t="str">
            <v>CPT-398-2024</v>
          </cell>
          <cell r="O374" t="str">
            <v>https://community.secop.gov.co/Public/Tendering/OpportunityDetail/Index?noticeUID=CO1.NTC.6492053&amp;isFromPublicArea=True&amp;isModal=False</v>
          </cell>
          <cell r="P374" t="str">
            <v>APOYO A LA GESTIÓN PROFESIONAL</v>
          </cell>
          <cell r="Q374" t="str">
            <v>TECNOLOGO</v>
          </cell>
          <cell r="R374" t="str">
            <v>MASCULINO</v>
          </cell>
          <cell r="S374" t="str">
            <v>NO</v>
          </cell>
          <cell r="T374" t="str">
            <v>CONTRATO DE PRESTACION DE SERVICIOS</v>
          </cell>
          <cell r="U374">
            <v>45506</v>
          </cell>
          <cell r="V374">
            <v>45509</v>
          </cell>
          <cell r="W374">
            <v>45600</v>
          </cell>
          <cell r="X374" t="str">
            <v>PAULA ANDREA FONSECA ORTIZ</v>
          </cell>
          <cell r="Y374" t="str">
            <v>PROFESIONAL 1 DEL ÁREA DE VENTAS Y MERCADEO</v>
          </cell>
          <cell r="Z374">
            <v>1136884820</v>
          </cell>
          <cell r="AA374">
            <v>0</v>
          </cell>
          <cell r="AB374">
            <v>0</v>
          </cell>
          <cell r="AC374" t="str">
            <v>PE-58 Proveer, de manera autónoma e independiente, servicios de soporte administrativo y financiero para las líneas del área de ventas y mercadeo de Canal Capital.</v>
          </cell>
          <cell r="AD374">
            <v>0</v>
          </cell>
          <cell r="AE374">
            <v>3</v>
          </cell>
          <cell r="AF374">
            <v>90</v>
          </cell>
          <cell r="AG374">
            <v>10587150</v>
          </cell>
          <cell r="AH374">
            <v>3529050</v>
          </cell>
          <cell r="AI374" t="str">
            <v>1. Brindar apoyo en los procesos, actividades y documentación administrativas y financieras del área de Ventas y Mercadeo. 2. Revisar y suministrar información requerida por entes de control internos o externos sobre los contratos, procesos o documentación relacionados con ventas y mercadeo de Capital. 3. Brindar apoyo en los procesos de la facturación generada en el marco de los contratos u ofertas comerciales suscritos por el Canal relacionado con el área de ventas y mercadeo. 4. Proyectar, redactar y revisar las certificaciones, oficios, memorandos y demás documentos administrativos del área de Ventas y Mercadeo. 5. Apoyar la gestión documental de ventas y mercadeo de acuerdo con la Tabla de retención documental. 6. Brindar apoyo en la etapa precontractual relacionada con los procesos de Ventas y Mercadeo. 7. Elaborar, revisar y tramitar lo relacionado con las cuentas de cobro, certificaciones de pago, informes de actividades y cierres contractuales de los contratistas y proveedores supervisados por Ventas y Mercadeo. 8. Participar en las reuniones que sean necesarias para la prestación del servicio. 9. Realizar las demás actividades que resulten necesarias y esenciales para el cumplimiento del objeto contractual.</v>
          </cell>
          <cell r="AJ374" t="str">
            <v>DIRECTA</v>
          </cell>
          <cell r="AK374" t="str">
            <v xml:space="preserve">NO REQUIERE </v>
          </cell>
          <cell r="AL374" t="str">
            <v>NO</v>
          </cell>
          <cell r="AM374" t="str">
            <v>GERENTE GENERAL</v>
          </cell>
          <cell r="AN374" t="str">
            <v>JAVIER ROLANDO DELGADO FLORES</v>
          </cell>
          <cell r="AO374" t="str">
            <v xml:space="preserve">1214 /  / </v>
          </cell>
          <cell r="AP374" t="str">
            <v xml:space="preserve">42450208 /  / </v>
          </cell>
          <cell r="AQ374" t="str">
            <v xml:space="preserve">Servicios prestados a las empresas y servicios de producción / </v>
          </cell>
          <cell r="AR374" t="str">
            <v xml:space="preserve">1202 /  / </v>
          </cell>
          <cell r="AS374">
            <v>1214</v>
          </cell>
          <cell r="AT374">
            <v>42450208</v>
          </cell>
          <cell r="AU374" t="str">
            <v>Servicios prestados a las empresas y servicios de producción</v>
          </cell>
          <cell r="AV374" t="str">
            <v xml:space="preserve"> </v>
          </cell>
          <cell r="AW374">
            <v>1202</v>
          </cell>
          <cell r="AX374">
            <v>45506</v>
          </cell>
          <cell r="AY374">
            <v>10587150</v>
          </cell>
          <cell r="BC374" t="str">
            <v xml:space="preserve"> </v>
          </cell>
          <cell r="CX374">
            <v>45600</v>
          </cell>
          <cell r="CY374">
            <v>10587150</v>
          </cell>
        </row>
        <row r="375">
          <cell r="A375" t="str">
            <v>0372-2024</v>
          </cell>
          <cell r="B375" t="str">
            <v>17 17. Contrato de Prestación de Servicios</v>
          </cell>
          <cell r="C375" t="str">
            <v>CC</v>
          </cell>
          <cell r="D375">
            <v>52903084</v>
          </cell>
          <cell r="F375">
            <v>3</v>
          </cell>
          <cell r="G375">
            <v>8</v>
          </cell>
          <cell r="H375" t="str">
            <v>MYRIAM ANDREA ESTEVEZ SANCHEZ</v>
          </cell>
          <cell r="I375" t="str">
            <v>CL 22B 63 24 IN 1 AP 102</v>
          </cell>
          <cell r="J375" t="str">
            <v>maesandrea@hotmail.com</v>
          </cell>
          <cell r="M375" t="str">
            <v>CO1.PCCNTR.6601730</v>
          </cell>
          <cell r="N375" t="str">
            <v>CPT-399-2024</v>
          </cell>
          <cell r="O375" t="str">
            <v>https://community.secop.gov.co/Public/Tendering/OpportunityDetail/Index?noticeUID=CO1.NTC.6492238&amp;isFromPublicArea=True&amp;isModal=False</v>
          </cell>
          <cell r="P375" t="str">
            <v>APOYO A LA GESTIÓN PROFESIONAL</v>
          </cell>
          <cell r="Q375" t="str">
            <v>UNIVERSITARIO</v>
          </cell>
          <cell r="R375" t="str">
            <v>FEMENINO</v>
          </cell>
          <cell r="S375" t="str">
            <v>NO</v>
          </cell>
          <cell r="T375" t="str">
            <v>CONTRATO DE PRESTACION DE SERVICIOS</v>
          </cell>
          <cell r="U375">
            <v>45506</v>
          </cell>
          <cell r="V375">
            <v>45509</v>
          </cell>
          <cell r="W375">
            <v>45600</v>
          </cell>
          <cell r="X375" t="str">
            <v>PAULA ANDREA FONSECA ORTIZ</v>
          </cell>
          <cell r="Y375" t="str">
            <v>PROFESIONAL 1 DEL ÁREA DE VENTAS Y MERCADEO</v>
          </cell>
          <cell r="Z375">
            <v>1136884820</v>
          </cell>
          <cell r="AA375">
            <v>0</v>
          </cell>
          <cell r="AB375">
            <v>0</v>
          </cell>
          <cell r="AC375" t="str">
            <v>PE-60 Proveer, de manera autónoma e independiente, los servicios profesionales de apoyo administrativo y financiero para la gestión, seguimiento, finalización y liquidación de contratos así como indicadores e informes financieros de la Gerencia General y del área de ventas y mercadeo de Canal Capital.</v>
          </cell>
          <cell r="AD375">
            <v>0</v>
          </cell>
          <cell r="AE375">
            <v>3</v>
          </cell>
          <cell r="AF375">
            <v>90</v>
          </cell>
          <cell r="AG375">
            <v>25299360</v>
          </cell>
          <cell r="AH375">
            <v>8433120</v>
          </cell>
          <cell r="AI375" t="str">
            <v>1. Registrar y controlar la ejecución presupuestal de los contratos y/o convenios interadministrativos suscritos por Canal Capital, Gerencia o en el área de Ventas y Mercadeo. 2. Registrar controlar y apoyar en la elaboración y actualización presupuestal del consolidado de contratos interadministrativos, así como suministrar la información requerida por las diferentes áreas del Canal para la generación de informes de la Gerencia o en área de Ventas y Mercadeo. 3. Apoyar el diseño y seguimiento del Plan Anual de Adquisiciones de la Gerencia o en área de Ventas y mercadeo. 4. Apoyar con las gestiones requeridas para la liquidación de contratos y/o convenios interadministrativos y de prestación de servicio a cargo de la Gerencia o en área de Ventas y Mercadeo. 5. Apoyar el proceso de facturación de servicios prestados por Canal Capital, de acuerdo con las solicitudes de los productores encargados de cada cuenta y/o contrato interadministrativo, mediante la solicitud de facturas a la subdirección financiera. 6. Validar y registrar que la documentación entregada por los proveedores se encuentre completa para dar inicio a las gestiones de pago de facturas. 7. Registrar y controlar las certificaciones del supervisor para el pago de contratistas, así como las certificaciones de cierre contractual y demás documentos relacionados con los pagos a proveedores. 8. Consolidar la información, documentos y demás soportes necesarios para la argumentación y apoyo en la proyección de respuestas a las solicitudes requeridas por los entes de control internos y externos, así como para el cumplimiento de los indicadores de gestión del área. 9. Suministrar la información y soportes para apoyar las gestiones contractuales de los compromisos originados por la ejecución de contratos a la Gerencia o en área de Ventas y Mercadeo. 10. Verificar el correcto diligenciamiento de las solicitudes de disponibilidad presupuestal emitidas en el ERP por la Gerencia o por el área de Ventas y Mercadeo. 11. Generar y participar en la elaboración de informes cuantitativos y cualitativos de las líneas de negocios y/o estudios de mercado periódicamente o a solicitud de la Gerencia o en área de Ventas y Mercadeo. 12. Realizar seguimiento de las cuentas por cobrar y pagar de los proyectos a cargo de la Gerencia o en área de Ventas y Mercadeo. 13. Apoyar y participar en el desarrollo y la ejecución de los indicadores y metas establecidas del área de Ventas y Mercadeo. 14. Realizar las demás actividades que resulten necesarias y esenciales para el cumplimiento del objeto contractual.</v>
          </cell>
          <cell r="AJ375" t="str">
            <v>DIRECTA</v>
          </cell>
          <cell r="AK375" t="str">
            <v xml:space="preserve">NO REQUIERE </v>
          </cell>
          <cell r="AL375" t="str">
            <v>NO</v>
          </cell>
          <cell r="AM375" t="str">
            <v>GERENTE GENERAL</v>
          </cell>
          <cell r="AN375" t="str">
            <v>JAVIER ROLANDO DELGADO FLORES</v>
          </cell>
          <cell r="AO375" t="str">
            <v xml:space="preserve">1216 /  / </v>
          </cell>
          <cell r="AP375" t="str">
            <v xml:space="preserve">42450208 /  / </v>
          </cell>
          <cell r="AQ375" t="str">
            <v xml:space="preserve">Servicios prestados a las empresas y servicios de producción / </v>
          </cell>
          <cell r="AR375" t="str">
            <v xml:space="preserve">1206 /  / </v>
          </cell>
          <cell r="AS375">
            <v>1216</v>
          </cell>
          <cell r="AT375">
            <v>42450208</v>
          </cell>
          <cell r="AU375" t="str">
            <v>Servicios prestados a las empresas y servicios de producción</v>
          </cell>
          <cell r="AV375" t="str">
            <v xml:space="preserve"> </v>
          </cell>
          <cell r="AW375">
            <v>1206</v>
          </cell>
          <cell r="AX375">
            <v>45506</v>
          </cell>
          <cell r="AY375">
            <v>25299360</v>
          </cell>
          <cell r="BC375" t="str">
            <v xml:space="preserve"> </v>
          </cell>
          <cell r="CX375">
            <v>45600</v>
          </cell>
          <cell r="CY375">
            <v>25299360</v>
          </cell>
        </row>
        <row r="376">
          <cell r="A376" t="str">
            <v>0373-2024</v>
          </cell>
          <cell r="B376" t="str">
            <v>17 17. Contrato de Prestación de Servicios</v>
          </cell>
          <cell r="C376" t="str">
            <v>CC</v>
          </cell>
          <cell r="D376">
            <v>52264292</v>
          </cell>
          <cell r="F376">
            <v>6</v>
          </cell>
          <cell r="G376">
            <v>5</v>
          </cell>
          <cell r="H376" t="str">
            <v>ERIKA JOHANNA JIMENEZ MARTINEZ</v>
          </cell>
          <cell r="I376" t="str">
            <v>KR 54D 169 60 TO 2 AP 504</v>
          </cell>
          <cell r="J376" t="str">
            <v>Kikajm@gmail.com</v>
          </cell>
          <cell r="M376" t="str">
            <v>CO1.PCCNTR.6601743</v>
          </cell>
          <cell r="N376" t="str">
            <v>CPT-400-2024</v>
          </cell>
          <cell r="O376" t="str">
            <v>https://community.secop.gov.co/Public/Tendering/OpportunityDetail/Index?noticeUID=CO1.NTC.6492074&amp;isFromPublicArea=True&amp;isModal=False</v>
          </cell>
          <cell r="P376" t="str">
            <v>APOYO A LA GESTIÓN PROFESIONAL</v>
          </cell>
          <cell r="Q376" t="str">
            <v>UNIVERSITARIO</v>
          </cell>
          <cell r="R376" t="str">
            <v>FEMENINO</v>
          </cell>
          <cell r="S376" t="str">
            <v>SI</v>
          </cell>
          <cell r="T376" t="str">
            <v>CONTRATO DE PRESTACION DE SERVICIOS</v>
          </cell>
          <cell r="U376">
            <v>45506</v>
          </cell>
          <cell r="V376">
            <v>45509</v>
          </cell>
          <cell r="W376">
            <v>45600</v>
          </cell>
          <cell r="X376" t="str">
            <v>PAULA ANDREA FONSECA ORTIZ</v>
          </cell>
          <cell r="Y376" t="str">
            <v>PROFESIONAL 1 DEL ÁREA DE VENTAS Y MERCADEO</v>
          </cell>
          <cell r="Z376">
            <v>1136884820</v>
          </cell>
          <cell r="AA376">
            <v>0</v>
          </cell>
          <cell r="AB376">
            <v>0</v>
          </cell>
          <cell r="AC376" t="str">
            <v>PE-57 Proveer, de manera autónoma e independiente, los servicios profesionales requeridos para llevar a cabo las actividades comerciales y las relacionadas con la producción ejecutiva de los proyectos del área de ventas y mercadeo de Canal Capital.</v>
          </cell>
          <cell r="AD376">
            <v>0</v>
          </cell>
          <cell r="AE376">
            <v>3</v>
          </cell>
          <cell r="AF376">
            <v>90</v>
          </cell>
          <cell r="AG376">
            <v>25299360</v>
          </cell>
          <cell r="AH376">
            <v>8433120</v>
          </cell>
          <cell r="AI376" t="str">
            <v>1. Hacer seguimiento a los procedimientos necesarios para llevar a cabo una ejecución efectiva con los proyectos en gestión, suscritos y en ejecución, en los que sea requerido. 2. Apoyar a la supervisión y realizar el seguimiento financiero de los contratos suscritos por el área de Ventas y Mercadeo. 3. Participar y apoyar en la etapa precontractual de los contratos, convenios, acuerdos de colaboración y alianzas, estructurando los documentos necesarios para la suscripción de los mismos y de la contratación derivada que corresponda tales como estudios de mercado, anexos técnicos, estudios previos, memorandos de justificación, actas, entre otros. 4. Apoyar en la estructuración de los modelos de negocios de Canal Capital, según los servicios, productos y proyectos disponibles para la oferta. 5. Atender a los potenciales clientes en los momentos claves para la formalización de contratos, contacto inicial e identificación de necesidad, presentación de cotizaciones, ofertas o propuestas comerciales, negociación y acuerdos comerciales. 6. Realizar las herramientas comerciales necesarias, tales como presentaciones y paquetes comerciales, a partir de criterios estratégicos. 7. Apoyar la facturación tanto de proveedores como de los contratos interadministrativos en los tiempos estipulados para ello. 8. Atender y hacer el seguimiento a los requerimientos presentados por cada una de las entidades con las cuales Canal Capital ha suscrito contratos interadministrativos con ocasión a las activaciones estratégicas. 9. Hacer seguimiento a las actividades de cada uno de los proveedores que sean seleccionados por Canal Capital en la producción y entrega de los productos o servicios para los que sean requeridos. 10. Realizar el acompañamiento a los eventos requeridos, llevando a cabo las actividades necesarias para su ejecución y correcto desarrollo. 11. Apoyar y participar en el desarrollo y la ejecución de los indicadores y metas establecidas del área de Ventas y Mercadeo. 12. Realizar las demás actividades que resulten necesarias y esenciales para el cumplimiento del objeto contractual.</v>
          </cell>
          <cell r="AJ376" t="str">
            <v>DIRECTA</v>
          </cell>
          <cell r="AK376" t="str">
            <v xml:space="preserve">NO REQUIERE </v>
          </cell>
          <cell r="AL376" t="str">
            <v>NO</v>
          </cell>
          <cell r="AM376" t="str">
            <v>GERENTE GENERAL</v>
          </cell>
          <cell r="AN376" t="str">
            <v>JAVIER ROLANDO DELGADO FLORES</v>
          </cell>
          <cell r="AO376" t="str">
            <v xml:space="preserve">1213 /  / </v>
          </cell>
          <cell r="AP376" t="str">
            <v xml:space="preserve">42450208 /  / </v>
          </cell>
          <cell r="AQ376" t="str">
            <v xml:space="preserve">Servicios prestados a las empresas y servicios de producción / </v>
          </cell>
          <cell r="AR376" t="str">
            <v xml:space="preserve">1205 /  / </v>
          </cell>
          <cell r="AS376">
            <v>1213</v>
          </cell>
          <cell r="AT376">
            <v>42450208</v>
          </cell>
          <cell r="AU376" t="str">
            <v>Servicios prestados a las empresas y servicios de producción</v>
          </cell>
          <cell r="AV376" t="str">
            <v xml:space="preserve"> </v>
          </cell>
          <cell r="AW376">
            <v>1205</v>
          </cell>
          <cell r="AX376">
            <v>45506</v>
          </cell>
          <cell r="AY376">
            <v>25299360</v>
          </cell>
          <cell r="BC376" t="str">
            <v xml:space="preserve"> </v>
          </cell>
          <cell r="CX376">
            <v>45600</v>
          </cell>
          <cell r="CY376">
            <v>25299360</v>
          </cell>
        </row>
        <row r="377">
          <cell r="A377" t="str">
            <v>0374-2024</v>
          </cell>
          <cell r="B377" t="str">
            <v>17 17. Contrato de Prestación de Servicios</v>
          </cell>
          <cell r="C377" t="str">
            <v>CC</v>
          </cell>
          <cell r="D377">
            <v>1014209630</v>
          </cell>
          <cell r="F377">
            <v>1</v>
          </cell>
          <cell r="G377">
            <v>10</v>
          </cell>
          <cell r="H377" t="str">
            <v>GERMÁN DARÍO FAJARDO PERILLA</v>
          </cell>
          <cell r="I377" t="str">
            <v>CL 66A 93 64</v>
          </cell>
          <cell r="J377" t="str">
            <v>eldario2009@hotmail.com</v>
          </cell>
          <cell r="M377" t="str">
            <v>CO1.PCCNTR.6619795</v>
          </cell>
          <cell r="N377" t="str">
            <v>CPT-401-2024</v>
          </cell>
          <cell r="O377" t="str">
            <v>https://community.secop.gov.co/Public/Tendering/OpportunityDetail/Index?noticeUID=CO1.NTC.6519217&amp;isFromPublicArea=True&amp;isModal=False</v>
          </cell>
          <cell r="P377" t="str">
            <v>PROFESIONAL</v>
          </cell>
          <cell r="Q377" t="str">
            <v>UNIVERSITARIO</v>
          </cell>
          <cell r="R377" t="str">
            <v>MASCULINO</v>
          </cell>
          <cell r="S377" t="str">
            <v>NO</v>
          </cell>
          <cell r="T377" t="str">
            <v>CONTRATO DE PRESTACION DE SERVICIOS</v>
          </cell>
          <cell r="U377">
            <v>45516</v>
          </cell>
          <cell r="V377">
            <v>45516</v>
          </cell>
          <cell r="W377">
            <v>45668</v>
          </cell>
          <cell r="X377" t="str">
            <v>MAURIS ANTONIO AVILA VELASQUEZ</v>
          </cell>
          <cell r="Y377" t="str">
            <v>PROFESIONAL ESPECIALIZADO GRADO 2 DE SISTEMAS</v>
          </cell>
          <cell r="Z377">
            <v>79976558</v>
          </cell>
          <cell r="AA377">
            <v>3</v>
          </cell>
          <cell r="AB377">
            <v>8</v>
          </cell>
          <cell r="AC377" t="str">
            <v>SA-332 Proveer, de manera autónoma e independiente, los servicios profesionales requeridos para llevar a cabo el apoyo en la gestión administrativa, soporte y aseguramiento de recursos TI y bases de datos administradas por el área de Sistemas de Canal Capital.</v>
          </cell>
          <cell r="AD377">
            <v>0</v>
          </cell>
          <cell r="AE377">
            <v>5</v>
          </cell>
          <cell r="AF377">
            <v>150</v>
          </cell>
          <cell r="AG377">
            <v>20000000</v>
          </cell>
          <cell r="AH377">
            <v>4000000</v>
          </cell>
          <cell r="AI377" t="str">
            <v>1. Apoyar la elaboración de procedimientos, formatos y guías necesarias para la creación de la documentación del parque tecnológico y de red del Canal. 2. Apoyar en la supervisión de contratos referente al seguimiento de la ejecución contractual del área, que involucra informes parciales y finales, pagos y evidencias según lo solicite el supervisor del contrato. 3. Brindar apoyo a los procesos precontractuales y post contractuales adelantados en el Área de Sistemas. 4. Prestar apoyo en las nuevas estrategias TIC que adelante Capital y al Área de Sistemas. 5. Recopilar la información de bases de datos de las distintas áreas de la entidad realizando el análisis de protección de datos personales y sus usos. 6. Realizar el reporte de las bases de datos gestionadas ante la Superintendencia de Industria y Comercio por la entidad en el registro nacional de bases de datos (RNBD). 7. Registrar en la plataforma ERP las solicitudes de soporte técnico recibidas a través de la línea telefónica o personalmente. 8. Brindar soporte técnico de segundo nivel a las plataformas tecnológicas propias y de terceros. 9. Apoyar la administración, mantenimiento y monitoreo de los servicios tecnológicos (Internet, FTP, Directorio Activo, Servidores Virtualizados, Sitios Web del Canal) así como los diferentes servidores físicos y virtuales del Canal que se encuentran en las plataformas de sistemas operativos Windows, VMWare y Linux. 10. Realizar las actividades de administración del software de respaldo de información (Backup Exec). 11. Reportar los incidentes de seguridad de la información que se presenten e identificar y valorar los mecanismos de seguridad informática y seguridad de la información existentes. 12. Apoyar la administración de la plataforma GOOGLE WORKSPACE con la gestión de usuarios de correo, grupos y servicios relacionados con la suite de correo electrónico. 13. Apoyar la administración de la plataforma GOOGLE WORKSPACE con la gestión y aseguramiento del almacenamiento de DRIVE de la entidad. 14. Realizar las demás actividades que resulten necesarias y esenciales para el cumplimiento del objeto contractual.</v>
          </cell>
          <cell r="AJ377" t="str">
            <v>DIRECTA</v>
          </cell>
          <cell r="AK377" t="str">
            <v xml:space="preserve">NO REQUIERE </v>
          </cell>
          <cell r="AL377" t="str">
            <v>NO</v>
          </cell>
          <cell r="AM377" t="str">
            <v>SECRETARIA GENERAL</v>
          </cell>
          <cell r="AN377" t="str">
            <v>LUZ IXAYANA RAMIREZ CRISTANCHO</v>
          </cell>
          <cell r="AO377" t="str">
            <v xml:space="preserve">1246 /  / </v>
          </cell>
          <cell r="AP377" t="str">
            <v xml:space="preserve">42120202008 /  / </v>
          </cell>
          <cell r="AQ377" t="str">
            <v xml:space="preserve">Servicios prestados a las empresas y servicios de producción / </v>
          </cell>
          <cell r="AR377" t="str">
            <v xml:space="preserve">1227 /  / </v>
          </cell>
          <cell r="AS377">
            <v>1246</v>
          </cell>
          <cell r="AT377">
            <v>42120202008</v>
          </cell>
          <cell r="AU377" t="str">
            <v>Servicios prestados a las empresas y servicios de producción</v>
          </cell>
          <cell r="AV377" t="str">
            <v xml:space="preserve"> </v>
          </cell>
          <cell r="AW377">
            <v>1227</v>
          </cell>
          <cell r="AX377">
            <v>45516</v>
          </cell>
          <cell r="AY377">
            <v>20000000</v>
          </cell>
          <cell r="BC377" t="str">
            <v xml:space="preserve"> </v>
          </cell>
          <cell r="CX377">
            <v>45668</v>
          </cell>
          <cell r="CY377">
            <v>20000000</v>
          </cell>
        </row>
        <row r="378">
          <cell r="A378" t="str">
            <v>0375-2024</v>
          </cell>
          <cell r="B378" t="str">
            <v>17 17. Contrato de Prestación de Servicios</v>
          </cell>
          <cell r="C378" t="str">
            <v>CC</v>
          </cell>
          <cell r="D378">
            <v>1032395296</v>
          </cell>
          <cell r="F378">
            <v>5</v>
          </cell>
          <cell r="G378">
            <v>6</v>
          </cell>
          <cell r="H378" t="str">
            <v>SANDRA LORENA MONTOYA BOLIVAR</v>
          </cell>
          <cell r="I378" t="str">
            <v>KR 114 F 151 C 64</v>
          </cell>
          <cell r="J378" t="str">
            <v>loretoromo37@gmail.com</v>
          </cell>
          <cell r="M378" t="str">
            <v>CO1.PCCNTR.6601747</v>
          </cell>
          <cell r="N378" t="str">
            <v>CPT-402-2024</v>
          </cell>
          <cell r="O378" t="str">
            <v>https://community.secop.gov.co/Public/Tendering/OpportunityDetail/Index?noticeUID=CO1.NTC.6492259&amp;isFromPublicArea=True&amp;isModal=False</v>
          </cell>
          <cell r="P378" t="str">
            <v>APOYO A LA GESTIÓN PROFESIONAL</v>
          </cell>
          <cell r="Q378" t="str">
            <v>TECNICO</v>
          </cell>
          <cell r="R378" t="str">
            <v>FEMENINO</v>
          </cell>
          <cell r="S378" t="str">
            <v>NO</v>
          </cell>
          <cell r="T378" t="str">
            <v>CONTRATO DE PRESTACION DE SERVICIOS</v>
          </cell>
          <cell r="U378">
            <v>45506</v>
          </cell>
          <cell r="V378">
            <v>45509</v>
          </cell>
          <cell r="W378">
            <v>45600</v>
          </cell>
          <cell r="X378" t="str">
            <v>PAULA ANDREA FONSECA ORTIZ</v>
          </cell>
          <cell r="Y378" t="str">
            <v>PROFESIONAL 1 DEL ÁREA DE VENTAS Y MERCADEO</v>
          </cell>
          <cell r="Z378">
            <v>1136884820</v>
          </cell>
          <cell r="AA378">
            <v>0</v>
          </cell>
          <cell r="AB378">
            <v>0</v>
          </cell>
          <cell r="AC378" t="str">
            <v>PE-64 Proveer de manera autónoma e independiente los servicios para apoyar la planeación, gestión, producción y ejecución de los proyectos que adelante el área de ventas y mercadeo de Canal Capital.</v>
          </cell>
          <cell r="AD378">
            <v>0</v>
          </cell>
          <cell r="AE378">
            <v>3</v>
          </cell>
          <cell r="AF378">
            <v>90</v>
          </cell>
          <cell r="AG378">
            <v>25299360</v>
          </cell>
          <cell r="AH378">
            <v>8433120</v>
          </cell>
          <cell r="AI378" t="str">
            <v>1. Apoyar en el desarrollo de actividades administrativas, al área de ventas del Canal. 2. Verificar y hacer seguimiento al procedimiento integral requerido para lograr el desarrollo de los proyectos del área de ventas y mercadeo de Capital. 3. Apoyar el seguimiento, detalle de ejecución y avances de cada uno de los proyectos asignados con base en los cronogramas de los contratos. 4. Analizar y responder las solicitudes de cotizaciones y propuestas conforme a las especificaciones técnicas y atendiendo todas las necesidades requeridas con el fin de adelantar procesos de cotización y/o estudios de mercado para la entrega final de la propuesta/cotización llevando seguimiento y control de las mismas. 5. Elaborar la proyección de las órdenes de servicio de cada uno de los proveedores, de acuerdo con las especificaciones presentadas, una vez sean aprobadas por el Cliente, de acuerdo con la asignación de los proyectos. 6. Apoyar los procesos contractuales que se requieran para la suscripción de los contratos o convenios interadministrativos con entidades que requieran servicios ATL, pauta y/o emisión. 7. Apoyar los procesos contractuales que sean necesarios con los diferentes medios de comunicación requeridos para el cumplimiento de los contratos interadministrativos que se tengan o se suscriban por parte de Capital. 8. Entregar la información y documentación de la ejecución de los proyectos designados, y que son requeridos para la elaboración de informes de acuerdo con las solicitudes de la profesional de ventas y mercadeo o de las diferentes áreas del Canal. 9. Proyectar los documentos que correspondan para adelantar la facturación de los servicios que preste Canal Capital. 10. Gestionar y negociar valores, volumen y/o porcentajes de descuentos a través de la suscripción de cartas de incentivos con los diferentes medios de comunicación que se requieran para atender las necesidades ATL del canal y de sus clientes, estableciendo plazos o periodos de cobro. 11. Mantener interlocución con los clientes para atender, acompañar y hacer seguimiento a sus solicitudes de servicios ATL, estrategias de divulgación y pauta recibidas que se ejecuten de manera directa con los medios o a través de agencias de medios. 12. Participar en los comités o reuniones de seguimiento de desarrollo o ejecución contractual de los proyectos en curso. 13. Apoyar y participar en el desarrollo y la ejecución de los indicadores y metas establecidas del área de Ventas y Mercadeo asignados. 14. Realizar las demás actividades que resulten necesarias y esenciales para el cumplimiento del objeto contractual.</v>
          </cell>
          <cell r="AJ378" t="str">
            <v>DIRECTA</v>
          </cell>
          <cell r="AK378" t="str">
            <v xml:space="preserve">NO REQUIERE </v>
          </cell>
          <cell r="AL378" t="str">
            <v>NO</v>
          </cell>
          <cell r="AM378" t="str">
            <v>GERENTE GENERAL</v>
          </cell>
          <cell r="AN378" t="str">
            <v>JAVIER ROLANDO DELGADO FLORES</v>
          </cell>
          <cell r="AO378" t="str">
            <v xml:space="preserve">1262 /  / </v>
          </cell>
          <cell r="AP378" t="str">
            <v xml:space="preserve">42450208 /  / </v>
          </cell>
          <cell r="AQ378" t="str">
            <v xml:space="preserve">Servicios prestados a las empresas y servicios de producción / </v>
          </cell>
          <cell r="AR378" t="str">
            <v xml:space="preserve">1207 /  / </v>
          </cell>
          <cell r="AS378">
            <v>1262</v>
          </cell>
          <cell r="AT378">
            <v>42450208</v>
          </cell>
          <cell r="AU378" t="str">
            <v>Servicios prestados a las empresas y servicios de producción</v>
          </cell>
          <cell r="AV378" t="str">
            <v xml:space="preserve"> </v>
          </cell>
          <cell r="AW378">
            <v>1207</v>
          </cell>
          <cell r="AX378">
            <v>45506</v>
          </cell>
          <cell r="AY378">
            <v>25299360</v>
          </cell>
          <cell r="BC378" t="str">
            <v xml:space="preserve"> </v>
          </cell>
          <cell r="CX378">
            <v>45600</v>
          </cell>
          <cell r="CY378">
            <v>25299360</v>
          </cell>
        </row>
        <row r="379">
          <cell r="A379" t="str">
            <v>0376-2024</v>
          </cell>
          <cell r="B379" t="str">
            <v>17 17. Contrato de Prestación de Servicios</v>
          </cell>
          <cell r="C379" t="str">
            <v>CC</v>
          </cell>
          <cell r="D379">
            <v>52231558</v>
          </cell>
          <cell r="F379">
            <v>8</v>
          </cell>
          <cell r="G379">
            <v>3</v>
          </cell>
          <cell r="H379" t="str">
            <v>ROCIO CAPADOR RIAÑO</v>
          </cell>
          <cell r="I379" t="str">
            <v>CL 4 1 100 ESTE</v>
          </cell>
          <cell r="J379" t="str">
            <v>rocio.capador@gmail.com</v>
          </cell>
          <cell r="M379" t="str">
            <v>CO1.PCCNTR.6603744</v>
          </cell>
          <cell r="N379" t="str">
            <v>CPT-403-2024</v>
          </cell>
          <cell r="O379" t="str">
            <v>https://community.secop.gov.co/Public/Tendering/OpportunityDetail/Index?noticeUID=CO1.NTC.6494980&amp;isFromPublicArea=True&amp;isModal=False</v>
          </cell>
          <cell r="P379" t="str">
            <v>APOYO A LA GESTIÓN PROFESIONAL</v>
          </cell>
          <cell r="Q379" t="str">
            <v>UNIVERSITARIO</v>
          </cell>
          <cell r="R379" t="str">
            <v>FEMENINO</v>
          </cell>
          <cell r="S379" t="str">
            <v>NO</v>
          </cell>
          <cell r="T379" t="str">
            <v>CONTRATO DE PRESTACION DE SERVICIOS</v>
          </cell>
          <cell r="U379">
            <v>45509</v>
          </cell>
          <cell r="V379">
            <v>45510</v>
          </cell>
          <cell r="W379">
            <v>45601</v>
          </cell>
          <cell r="X379" t="str">
            <v>PAULA ANDREA FONSECA ORTIZ</v>
          </cell>
          <cell r="Y379" t="str">
            <v>PROFESIONAL 1 DEL ÁREA DE VENTAS Y MERCADEO</v>
          </cell>
          <cell r="Z379">
            <v>1136884820</v>
          </cell>
          <cell r="AA379">
            <v>0</v>
          </cell>
          <cell r="AB379">
            <v>0</v>
          </cell>
          <cell r="AC379" t="str">
            <v>PE-61 Proveer, de manera autónoma e independiente los servicios profesionales requeridos para ejecutar estrategias y actividades relativas a los servicios que presta Canal Capital dentro del mercado en el cual se mueve el negocio institucional.</v>
          </cell>
          <cell r="AD379">
            <v>0</v>
          </cell>
          <cell r="AE379">
            <v>3</v>
          </cell>
          <cell r="AF379">
            <v>90</v>
          </cell>
          <cell r="AG379">
            <v>34728750</v>
          </cell>
          <cell r="AH379">
            <v>11576250</v>
          </cell>
          <cell r="AI379" t="str">
            <v>PE-61 Proveer, de manera autónoma e independiente los servicios profesionales requeridos para ejecutar estrategias y actividades relativas a los servicios que presta Canal Capital dentro del mercado en el cual se mueve el negocio institucional.</v>
          </cell>
          <cell r="AJ379" t="str">
            <v>DIRECTA</v>
          </cell>
          <cell r="AK379" t="str">
            <v xml:space="preserve">NO REQUIERE </v>
          </cell>
          <cell r="AL379" t="str">
            <v>SI</v>
          </cell>
          <cell r="AM379" t="str">
            <v>GERENTE GENERAL</v>
          </cell>
          <cell r="AN379" t="str">
            <v>JAVIER ROLANDO DELGADO FLORES</v>
          </cell>
          <cell r="AO379" t="str">
            <v xml:space="preserve">1217 /  / </v>
          </cell>
          <cell r="AP379" t="str">
            <v xml:space="preserve">42450208 /  / </v>
          </cell>
          <cell r="AQ379" t="str">
            <v xml:space="preserve">Servicios prestados a las empresas y servicios de producción / </v>
          </cell>
          <cell r="AR379" t="str">
            <v xml:space="preserve">1211 /  / </v>
          </cell>
          <cell r="AS379">
            <v>1217</v>
          </cell>
          <cell r="AT379">
            <v>42450208</v>
          </cell>
          <cell r="AU379" t="str">
            <v>Servicios prestados a las empresas y servicios de producción</v>
          </cell>
          <cell r="AV379" t="str">
            <v xml:space="preserve"> </v>
          </cell>
          <cell r="AW379">
            <v>1211</v>
          </cell>
          <cell r="AX379">
            <v>45509</v>
          </cell>
          <cell r="AY379">
            <v>34728750</v>
          </cell>
          <cell r="BC379" t="str">
            <v xml:space="preserve"> </v>
          </cell>
          <cell r="CX379">
            <v>45601</v>
          </cell>
          <cell r="CY379">
            <v>34728750</v>
          </cell>
        </row>
        <row r="380">
          <cell r="A380" t="str">
            <v>0377-2024</v>
          </cell>
          <cell r="B380" t="str">
            <v>17 17. Contrato de Prestación de Servicios</v>
          </cell>
          <cell r="C380" t="str">
            <v>CC</v>
          </cell>
          <cell r="D380">
            <v>80156033</v>
          </cell>
          <cell r="F380">
            <v>4</v>
          </cell>
          <cell r="G380">
            <v>7</v>
          </cell>
          <cell r="H380" t="str">
            <v>JAVIER ROLANDO DELGADO FLORES</v>
          </cell>
          <cell r="I380" t="str">
            <v>CL 57G SUR 70 19</v>
          </cell>
          <cell r="J380" t="str">
            <v>delgadof.javier@gmail.com</v>
          </cell>
          <cell r="M380" t="str">
            <v>CO1.PCCNTR.6607730</v>
          </cell>
          <cell r="N380" t="str">
            <v>CPT-404-2024</v>
          </cell>
          <cell r="O380" t="str">
            <v>https://community.secop.gov.co/Public/Tendering/OpportunityDetail/Index?noticeUID=CO1.NTC.6500413&amp;isFromPublicArea=True&amp;isModal=False</v>
          </cell>
          <cell r="P380" t="str">
            <v>APOYO A LA GESTIÓN PROFESIONAL</v>
          </cell>
          <cell r="Q380" t="str">
            <v>ESPECIALIZACION UNIVERSITARIA</v>
          </cell>
          <cell r="R380" t="str">
            <v>MASCULINO</v>
          </cell>
          <cell r="S380" t="str">
            <v>NO</v>
          </cell>
          <cell r="T380" t="str">
            <v>CONTRATO DE PRESTACION DE SERVICIOS</v>
          </cell>
          <cell r="U380">
            <v>45509</v>
          </cell>
          <cell r="V380">
            <v>45509</v>
          </cell>
          <cell r="W380">
            <v>45600</v>
          </cell>
          <cell r="X380" t="str">
            <v>ANDREA PAOLA SANCHEZ GARCIA</v>
          </cell>
          <cell r="Y380" t="str">
            <v>SECRETARIA GENERAL</v>
          </cell>
          <cell r="Z380">
            <v>1082897124</v>
          </cell>
          <cell r="AA380">
            <v>3</v>
          </cell>
          <cell r="AB380">
            <v>8</v>
          </cell>
          <cell r="AC380" t="str">
            <v>PE-59 Proveer, de manera autónoma e independiente, los servicios jurídicos especializados requeridos por el área de Ventas y Mercadeo, así como para los demás asuntos legales relacionados con la Secretaría General de Canal Capital.</v>
          </cell>
          <cell r="AD380">
            <v>0</v>
          </cell>
          <cell r="AE380">
            <v>3</v>
          </cell>
          <cell r="AF380">
            <v>90</v>
          </cell>
          <cell r="AG380">
            <v>30878820</v>
          </cell>
          <cell r="AH380">
            <v>10292940</v>
          </cell>
          <cell r="AI380" t="str">
            <v>1. Apoyar la estructuración de análisis del sector, inteligencias de mercado y demás herramientas del mercado, en el marco de la planeación contractual.
2. Proyectar y apoyar la revisión de todos los documentos jurídicos necesarios para adelantar los procesos de contratación de Canal Capital, en todas las modalidades de selección contempladas en el Manual de Contratación.
3. Revisar la documentación soporte para la estructuración de contratos con personas naturales y jurídicas, guardando coherencia con lo dispuesto en el Manual de Contratación de la entidad.
4. Realizar la publicación de los procesos contractuales en las diferentes modalidades de selección dispuestas por el Manual de Contratación de Canal Capital, mediante la plataforma de SECOP II.
5. Hacer parte de comités evaluadores para la verificación y calificación de las propuestas presentadas dentro de los procesos de contratación que adelante Canal Capital.
6. Verificar que las garantías contractuales estén acordes a lo solicitado en los contratos proyectados y remitir las pólizas que amparan los contratos a su cargo, a la profesional especializada grado 2 área Jurídica, para aprobación en la plataforma SECOP II.
7. Revisar y analizar los contratos interadministrativos suscritos o por suscribir, por Canal Capital.
8. Realizar las modificaciones (prórrogas, adiciones, aclaraciones), así como adelantar las gestiones para la suscripción de actas de liquidación y cierres contractuales que se requieran.
9. Absolver consultas de información y responder peticiones y solicitudes de información o de acompañamiento dentro de las competencias de la entidad, que formulen los particulares y/o las autoridades en general, ante la Secretaría General y el Área Jurídica.
10. Proyectar, analizar y revisar los actos administrativos que se expidan con ocasión de la actividad de Canal Capital, así como proyectar la respuesta a los recursos interpuestos contra los actos administrativos proferidos por la entidad.
11. Actualizar a diario el software de gestión contractual del ERP de Canal Capital.</v>
          </cell>
          <cell r="AJ380" t="str">
            <v>DIRECTA</v>
          </cell>
          <cell r="AK380" t="str">
            <v xml:space="preserve">NO REQUIERE </v>
          </cell>
          <cell r="AL380" t="str">
            <v>SI</v>
          </cell>
          <cell r="AM380" t="str">
            <v>GERENTE GENERAL</v>
          </cell>
          <cell r="AN380" t="str">
            <v>EDWIN ROLANDO SANCHEZ PORRAS</v>
          </cell>
          <cell r="AO380" t="str">
            <v xml:space="preserve">1215 /  / </v>
          </cell>
          <cell r="AP380" t="str">
            <v xml:space="preserve">42450208 /  / </v>
          </cell>
          <cell r="AQ380" t="str">
            <v xml:space="preserve">Servicios prestados a las empresas y servicios de producción / </v>
          </cell>
          <cell r="AR380" t="str">
            <v xml:space="preserve">1212 /  / </v>
          </cell>
          <cell r="AS380">
            <v>1215</v>
          </cell>
          <cell r="AT380">
            <v>42450208</v>
          </cell>
          <cell r="AU380" t="str">
            <v>Servicios prestados a las empresas y servicios de producción</v>
          </cell>
          <cell r="AV380" t="str">
            <v xml:space="preserve"> </v>
          </cell>
          <cell r="AW380">
            <v>1212</v>
          </cell>
          <cell r="AX380">
            <v>45509</v>
          </cell>
          <cell r="AY380">
            <v>30878820</v>
          </cell>
          <cell r="BC380" t="str">
            <v xml:space="preserve"> </v>
          </cell>
          <cell r="CX380">
            <v>45600</v>
          </cell>
          <cell r="CY380">
            <v>30878820</v>
          </cell>
        </row>
        <row r="381">
          <cell r="A381" t="str">
            <v>0378-2024</v>
          </cell>
          <cell r="B381" t="str">
            <v>17 17. Contrato de Prestación de Servicios</v>
          </cell>
          <cell r="C381" t="str">
            <v>CC</v>
          </cell>
          <cell r="D381">
            <v>10299336</v>
          </cell>
          <cell r="F381">
            <v>1</v>
          </cell>
          <cell r="G381">
            <v>1</v>
          </cell>
          <cell r="H381" t="str">
            <v>DAN HARRY GAITAN CUBILLOS</v>
          </cell>
          <cell r="I381" t="str">
            <v>KR 89 17 B 83 AP 702 TO 3</v>
          </cell>
          <cell r="J381" t="str">
            <v>hagacu@gmail.com</v>
          </cell>
          <cell r="M381" t="str">
            <v>CO1.PCCNTR.6609017</v>
          </cell>
          <cell r="N381" t="str">
            <v>CPT-405-2024</v>
          </cell>
          <cell r="O381" t="str">
            <v>https://community.secop.gov.co/Public/Tendering/OpportunityDetail/Index?noticeUID=CO1.NTC.6502628&amp;isFromPublicArea=True&amp;isModal=False</v>
          </cell>
          <cell r="P381" t="str">
            <v>PROFESIONAL</v>
          </cell>
          <cell r="Q381" t="str">
            <v>UNIVERSITARIO</v>
          </cell>
          <cell r="R381" t="str">
            <v>MASCULINO</v>
          </cell>
          <cell r="S381" t="str">
            <v>NO</v>
          </cell>
          <cell r="T381" t="str">
            <v>CONTRATO DE PRESTACION DE SERVICIOS</v>
          </cell>
          <cell r="U381">
            <v>45509</v>
          </cell>
          <cell r="V381">
            <v>45510</v>
          </cell>
          <cell r="W381">
            <v>45626</v>
          </cell>
          <cell r="X381" t="str">
            <v>ALBA JANETTE GOMEZ ARIAS</v>
          </cell>
          <cell r="Y381" t="str">
            <v>PROFESIONAL ESPECIALIZADA DE PRODUCCIÓN GRADO 3</v>
          </cell>
          <cell r="Z381">
            <v>51904355</v>
          </cell>
          <cell r="AA381">
            <v>5</v>
          </cell>
          <cell r="AB381">
            <v>6</v>
          </cell>
          <cell r="AC381" t="str">
            <v>DO-498 Proveer, de manera autónoma e independiente, los servicios profesionales requeridos para la realización de contenidos para el Proyecto periodístico
convergente financiado a través de la resolución 076 del 2024 del Fondo Único de Tecnologías de la Información y las Comunicaciones (FUTIC)</v>
          </cell>
          <cell r="AD381">
            <v>25</v>
          </cell>
          <cell r="AE381">
            <v>3</v>
          </cell>
          <cell r="AF381">
            <v>115</v>
          </cell>
          <cell r="AG381">
            <v>22650936</v>
          </cell>
          <cell r="AH381">
            <v>5710320</v>
          </cell>
          <cell r="AI381" t="str">
            <v>DO-498 Proveer, de manera autónoma e independiente, los servicios profesionales requeridos para la realización de contenidos para el Proyecto periodístico convergente financiado a través de la resolución 076 del 2024 del Fondo Único de Tecnologías de la Información y las Comunicaciones (FUTIC).</v>
          </cell>
          <cell r="AJ381" t="str">
            <v>DIRECTA</v>
          </cell>
          <cell r="AK381" t="str">
            <v xml:space="preserve">NO REQUIERE </v>
          </cell>
          <cell r="AL381" t="str">
            <v>NO</v>
          </cell>
          <cell r="AM381" t="str">
            <v>DIRECTOR OPERATIVO</v>
          </cell>
          <cell r="AN381" t="str">
            <v>EDWIN ROLANDO SANCHEZ PORRAS</v>
          </cell>
          <cell r="AO381" t="str">
            <v xml:space="preserve">1221 /  / </v>
          </cell>
          <cell r="AP381" t="str">
            <v xml:space="preserve">423011723022024010101000 /  / </v>
          </cell>
          <cell r="AQ381" t="str">
            <v xml:space="preserve">Incremento de capacidad instalada para l - NA / </v>
          </cell>
          <cell r="AR381" t="str">
            <v xml:space="preserve">1213 /  / </v>
          </cell>
          <cell r="AS381">
            <v>1221</v>
          </cell>
          <cell r="AT381" t="str">
            <v>423011723022024010101000</v>
          </cell>
          <cell r="AU381" t="str">
            <v>Incremento de capacidad instalada para l - NA</v>
          </cell>
          <cell r="AV381" t="str">
            <v>7505 FUTIC</v>
          </cell>
          <cell r="AW381">
            <v>1213</v>
          </cell>
          <cell r="AX381">
            <v>45490</v>
          </cell>
          <cell r="AY381">
            <v>22650936</v>
          </cell>
          <cell r="BC381" t="str">
            <v xml:space="preserve"> </v>
          </cell>
          <cell r="CI381" t="str">
            <v>ADICION 2 Y PRORROGA 2</v>
          </cell>
          <cell r="CJ381">
            <v>45625</v>
          </cell>
          <cell r="CK381">
            <v>0</v>
          </cell>
          <cell r="CL381">
            <v>2</v>
          </cell>
          <cell r="CM381">
            <v>11420640</v>
          </cell>
          <cell r="CX381">
            <v>45688</v>
          </cell>
          <cell r="CY381">
            <v>34071576</v>
          </cell>
        </row>
        <row r="382">
          <cell r="A382" t="str">
            <v>0379-2024</v>
          </cell>
          <cell r="B382" t="str">
            <v>17 17. Contrato de Prestación de Servicios</v>
          </cell>
          <cell r="C382" t="str">
            <v>CC</v>
          </cell>
          <cell r="D382">
            <v>52865885</v>
          </cell>
          <cell r="F382">
            <v>2</v>
          </cell>
          <cell r="G382">
            <v>9</v>
          </cell>
          <cell r="H382" t="str">
            <v>CAROLINA ROBLEDO FORERO</v>
          </cell>
          <cell r="I382" t="str">
            <v>KR 14 B 119 09 AP 601 AP 601</v>
          </cell>
          <cell r="J382" t="str">
            <v>cr.contenidos.audiovisuales@gmail.com</v>
          </cell>
          <cell r="M382" t="str">
            <v>CO1.PCCNTR.6609788</v>
          </cell>
          <cell r="N382" t="str">
            <v>CPT-406-2024</v>
          </cell>
          <cell r="O382" t="str">
            <v>https://community.secop.gov.co/Public/Tendering/OpportunityDetail/Index?noticeUID=CO1.NTC.6503858&amp;isFromPublicArea=True&amp;isModal=False</v>
          </cell>
          <cell r="P382" t="str">
            <v>PROFESIONAL</v>
          </cell>
          <cell r="Q382" t="str">
            <v>UNIVERSITARIO</v>
          </cell>
          <cell r="R382" t="str">
            <v>FEMENINO</v>
          </cell>
          <cell r="S382" t="str">
            <v>NO</v>
          </cell>
          <cell r="T382" t="str">
            <v>CONTRATO DE PRESTACION DE SERVICIOS</v>
          </cell>
          <cell r="U382">
            <v>45509</v>
          </cell>
          <cell r="V382">
            <v>45512</v>
          </cell>
          <cell r="W382">
            <v>45633</v>
          </cell>
          <cell r="X382" t="str">
            <v>DAVID CAMILO VARGAS MEJIA</v>
          </cell>
          <cell r="Y382" t="str">
            <v>DIRECTOR OPERATIVO</v>
          </cell>
          <cell r="Z382">
            <v>1019003534</v>
          </cell>
          <cell r="AA382">
            <v>5</v>
          </cell>
          <cell r="AB382">
            <v>6</v>
          </cell>
          <cell r="AC382" t="str">
            <v>DO-538 DO-545 Proveer, de manera autónoma e independiente, los servicios
requeridos para realizar la investigación y producción de contenidos para los proyectos de las diferentes
plataformas de Canal Capital, incluidos los proyectos del plan de inversión 2024, financiados a través de
la resolución 076 de 2024 del Fondo Único de Tecnologías de la Información y las Comunicaciones
(FUTIC).</v>
          </cell>
          <cell r="AD382">
            <v>0</v>
          </cell>
          <cell r="AE382">
            <v>4</v>
          </cell>
          <cell r="AF382">
            <v>120</v>
          </cell>
          <cell r="AG382">
            <v>41132906</v>
          </cell>
          <cell r="AH382">
            <v>9640525</v>
          </cell>
          <cell r="AI382" t="str">
            <v>1. Realizar la investigación, diseño y estructuración de propuestas conceptuales, técnicas,
audiovisuales y comunicativas de contenidos que desarrolle la Dirección Operativa para todas
las plataformas de Canal Capital y del canal infantil Eureka en los tiempos requeridos.
2. Proponer temáticas y personajes que correspondan a las necesidades de los contenidos a
producir y a las estrategias de comunicación del canal.
3. Contactar personajes y realizar las respectivas entrevistas para alimentar las fichas de
investigación, bases de datos y demás formatos requeridos bajo los criterios establecidos en
política de tratamiento de protección de datos de Canal Capital.
4. Realizar la proyección de los términos y las condiciones para las convocatorias públicas o
invitaciones cerradas para la producción de contenidos en distintas modalidades de
contratación, tercerización o coproducción de la Dirección Operativa con lineamientos para la
construcción de la propuesta creativa, casting, identidad gráfica y sonora, mapa temático,
diseño de producción, guiones y/o libretos, realización, producción, postproducción de los
capítulos, productos convergentes online y acciones en territorio, y demás entregables, así
como de insumos para la de autopromoción y divulgación para las distintas plataformas de
Canal Capital.
5. Participar en sesiones de seguimiento y acompañamiento de los contenidos producidos por la
Dirección Operativa de Canal Capital, así como en las sesiones de tráfico y mesas de trabajo de
ciudadanía cultura e infancia para preservar y posicionar los objetivos editoriales, temáticos y
narrativos para las audiencias establecidas en cada formato, según sea requerido.
6. Participar en la curaduría, revisión, clasificación y selección de contenidos y proyectos de
adquisición, cesión o intercambio de Canal Capital.
7. Participar en la construcción de protocolos, formatos, procedimientos y modelos de trabajo que
permitan optimizar las metodologías de formulación, desarrollo, producción, postproducción,
divulgación, participación y evaluación de distintas modalidades de convocatoria o gestión de
proyectos para las distintas plataformas de Canal Capital.</v>
          </cell>
          <cell r="AJ382" t="str">
            <v>DIRECTA</v>
          </cell>
          <cell r="AK382" t="str">
            <v xml:space="preserve">NO REQUIERE </v>
          </cell>
          <cell r="AL382" t="str">
            <v>SI</v>
          </cell>
          <cell r="AM382" t="str">
            <v>DIRECTOR OPERATIVO</v>
          </cell>
          <cell r="AN382" t="str">
            <v>NATHALY ACOSTA DIAZ</v>
          </cell>
          <cell r="AO382" t="str">
            <v xml:space="preserve">1274 / 1267 / </v>
          </cell>
          <cell r="AP382" t="str">
            <v xml:space="preserve">423011723022024010101000 / 42450209 / </v>
          </cell>
          <cell r="AQ382" t="str">
            <v>Incremento de capacidad instalada para l - NA / Servicios para la comunidad, sociales y personales</v>
          </cell>
          <cell r="AR382" t="str">
            <v xml:space="preserve">1219 / 1220 / </v>
          </cell>
          <cell r="AS382">
            <v>1274</v>
          </cell>
          <cell r="AT382" t="str">
            <v>423011723022024010101000</v>
          </cell>
          <cell r="AU382" t="str">
            <v>Incremento de capacidad instalada para l - NA</v>
          </cell>
          <cell r="AV382" t="str">
            <v>7505 FUTIC</v>
          </cell>
          <cell r="AW382">
            <v>1219</v>
          </cell>
          <cell r="AX382">
            <v>45512</v>
          </cell>
          <cell r="AY382">
            <v>34705890</v>
          </cell>
          <cell r="AZ382">
            <v>1267</v>
          </cell>
          <cell r="BA382">
            <v>42450209</v>
          </cell>
          <cell r="BB382" t="str">
            <v>Servicios para la comunidad, sociales y personales</v>
          </cell>
          <cell r="BC382" t="str">
            <v xml:space="preserve"> </v>
          </cell>
          <cell r="BD382">
            <v>1220</v>
          </cell>
          <cell r="BE382">
            <v>45512</v>
          </cell>
          <cell r="BF382">
            <v>6427016</v>
          </cell>
          <cell r="CX382">
            <v>45633</v>
          </cell>
          <cell r="CY382">
            <v>41132906</v>
          </cell>
        </row>
        <row r="383">
          <cell r="A383" t="str">
            <v>0380-2024</v>
          </cell>
          <cell r="B383" t="str">
            <v>17 17. Contrato de Prestación de Servicios</v>
          </cell>
          <cell r="C383" t="str">
            <v>CC</v>
          </cell>
          <cell r="D383">
            <v>51935112</v>
          </cell>
          <cell r="F383">
            <v>5</v>
          </cell>
          <cell r="G383">
            <v>6</v>
          </cell>
          <cell r="H383" t="str">
            <v>GLORIA MARÍA MARCELA BENAVIDEZ ESTEVEZ</v>
          </cell>
          <cell r="I383" t="str">
            <v>KR 14 B 119 09 AP 601 AP 601</v>
          </cell>
          <cell r="J383" t="str">
            <v>marceben@gmail.com</v>
          </cell>
          <cell r="M383" t="str">
            <v>CO1.PCCNTR.6609747</v>
          </cell>
          <cell r="N383" t="str">
            <v>CPT-407-2024</v>
          </cell>
          <cell r="O383" t="str">
            <v>https://community.secop.gov.co/Public/Tendering/OpportunityDetail/Index?noticeUID=CO1.NTC.6503818&amp;isFromPublicArea=True&amp;isModal=False</v>
          </cell>
          <cell r="P383" t="str">
            <v>APOYO A LA GESTIÓN PROFESIONAL</v>
          </cell>
          <cell r="Q383" t="str">
            <v>UNIVERSITARIO</v>
          </cell>
          <cell r="R383" t="str">
            <v>FEMENINO</v>
          </cell>
          <cell r="S383" t="str">
            <v>NO</v>
          </cell>
          <cell r="T383" t="str">
            <v>CONTRATO DE PRESTACION DE SERVICIOS</v>
          </cell>
          <cell r="U383">
            <v>45509</v>
          </cell>
          <cell r="V383">
            <v>45512</v>
          </cell>
          <cell r="W383">
            <v>45633</v>
          </cell>
          <cell r="X383" t="str">
            <v>DAVID CAMILO VARGAS MEJIA</v>
          </cell>
          <cell r="Y383" t="str">
            <v>DIRECTOR OPERATIVO</v>
          </cell>
          <cell r="Z383">
            <v>1019003534</v>
          </cell>
          <cell r="AA383">
            <v>5</v>
          </cell>
          <cell r="AB383">
            <v>6</v>
          </cell>
          <cell r="AC383" t="str">
            <v>DO-543 DO-544 Proveer, de manera autónoma e independiente, los servicios profesionales requeridos para organizar y estructurar la orientación editorial y estratégica de diseño, desarrollo producción y circulación de contenidos de Canal Capital y del canal infantil eureka en el marco de los proyectos de Canal Capital, incluyendo los proyectos del plan de inversión 2024, financiados a través de la resolución 076 de 2024 del Fondo Único de Tecnologías de la Información y las Comunicaciones (FUTIC).</v>
          </cell>
          <cell r="AD383">
            <v>0</v>
          </cell>
          <cell r="AE383">
            <v>4</v>
          </cell>
          <cell r="AF383">
            <v>120</v>
          </cell>
          <cell r="AG383">
            <v>100900800</v>
          </cell>
          <cell r="AH383">
            <v>23284800</v>
          </cell>
          <cell r="AI383" t="str">
            <v>1. Orientar y proyectar el diseño de la línea editorial y de producción de los contenidos de ciudadanía, cultura e infancia de Canal Capital y del canal infantil eureka en el marco de la política y estrategia editorial del canal.
2. Asesorar y ejecutar las actividades para la organización, estructuración, diseño e implementación de indicadores estratégicos para el cumplimiento de metas de los contenidos de ciudadanía cultura e infancia de Canal Capital y el canal infantil eureka.
3. Participar en el diseño y la estructura de programación, emisión y circulación de los contenidos del Canal Capital, en las diferentes plataformas de Capital.
4. Participar en el diseño y la estructura de programación, emisión y circulación de contenidos infantiles tanto de la franja infantil de Capital como en el canal infantil eureka en sus distintas plataformas.
5. Orientar el diseño de fichas de contenido y demás insumos para la producción de proyectos, a partir de las necesidades y oportunidades surgidas en el análisis de consumo de contenidos de las audiencias objetivo de Canal Capital y del canal infantil eureka.
6. Participar en la implementación de metodologías y lineamientos de convocatoria y evaluación para la producción, coproducción y adquisición de contenidos para Capital y Eureka en sus distintas plataformas.
7. Aprobar los enfoques editoriales y audiovisuales de los productos resultantes de las distintas fases de seguimiento de los contenidos de Canal Capital y del canal infantil eureka acompañados por los productores de contenido.
8. Participar en la construcción de estrategias de circulación y promoción de contenidos y proyectos de Canal Capital y del canal infantil eureka en espacios televisivos, digitales, virtuales o reales.
9. Identificar y definir espacios y categorías de participación en muestras, festivales y concursos para los contenidos de Canal Capital y de eureka.</v>
          </cell>
          <cell r="AJ383" t="str">
            <v>DIRECTA</v>
          </cell>
          <cell r="AK383" t="str">
            <v xml:space="preserve">NO REQUIERE </v>
          </cell>
          <cell r="AL383" t="str">
            <v>NO</v>
          </cell>
          <cell r="AM383" t="str">
            <v>DIRECTOR OPERATIVO</v>
          </cell>
          <cell r="AN383" t="str">
            <v>EDWIN ROLANDO SANCHEZ PORRAS</v>
          </cell>
          <cell r="AO383" t="str">
            <v xml:space="preserve">1272 / 1273 / </v>
          </cell>
          <cell r="AP383" t="str">
            <v xml:space="preserve">423011723022024010101000 / 42450209 / </v>
          </cell>
          <cell r="AQ383" t="str">
            <v>Incremento de capacidad instalada para l - NA / Servicios para la comunidad, sociales y personales</v>
          </cell>
          <cell r="AR383" t="str">
            <v xml:space="preserve">1215 / 1216 / </v>
          </cell>
          <cell r="AS383">
            <v>1272</v>
          </cell>
          <cell r="AT383" t="str">
            <v>423011723022024010101000</v>
          </cell>
          <cell r="AU383" t="str">
            <v>Incremento de capacidad instalada para l - NA</v>
          </cell>
          <cell r="AV383" t="str">
            <v>7505 FUTIC</v>
          </cell>
          <cell r="AW383">
            <v>1215</v>
          </cell>
          <cell r="AX383">
            <v>45509</v>
          </cell>
          <cell r="AY383">
            <v>81031104</v>
          </cell>
          <cell r="AZ383">
            <v>1273</v>
          </cell>
          <cell r="BA383">
            <v>42450209</v>
          </cell>
          <cell r="BB383" t="str">
            <v>Servicios para la comunidad, sociales y personales</v>
          </cell>
          <cell r="BC383" t="str">
            <v xml:space="preserve"> </v>
          </cell>
          <cell r="BD383">
            <v>1216</v>
          </cell>
          <cell r="BE383">
            <v>45509</v>
          </cell>
          <cell r="BF383">
            <v>19869696</v>
          </cell>
          <cell r="CX383">
            <v>45633</v>
          </cell>
          <cell r="CY383">
            <v>100900800</v>
          </cell>
        </row>
        <row r="384">
          <cell r="A384" t="str">
            <v>0381-2024</v>
          </cell>
          <cell r="B384" t="str">
            <v>17 17. Contrato de Prestación de Servicios</v>
          </cell>
          <cell r="C384" t="str">
            <v>CC</v>
          </cell>
          <cell r="D384">
            <v>1014251502</v>
          </cell>
          <cell r="F384">
            <v>4</v>
          </cell>
          <cell r="G384">
            <v>7</v>
          </cell>
          <cell r="H384" t="str">
            <v>MAURICIO GIOVANY MORA ALDANA</v>
          </cell>
          <cell r="I384" t="str">
            <v>KR 78 11 C 58 TO 4 AP 304</v>
          </cell>
          <cell r="J384" t="str">
            <v>mauro.moraald@gmail.com</v>
          </cell>
          <cell r="M384" t="str">
            <v>CO1.PCCNTR.6610634</v>
          </cell>
          <cell r="N384" t="str">
            <v>CPT-408-2024</v>
          </cell>
          <cell r="O384" t="str">
            <v>https://community.secop.gov.co/Public/Tendering/OpportunityDetail/Index?noticeUID=CO1.NTC.6504367&amp;isFromPublicArea=True&amp;isModal=False</v>
          </cell>
          <cell r="P384" t="str">
            <v>PROFESIONAL</v>
          </cell>
          <cell r="Q384" t="str">
            <v>UNIVERSITARIO</v>
          </cell>
          <cell r="R384" t="str">
            <v>MASCULINO</v>
          </cell>
          <cell r="S384" t="str">
            <v>NO</v>
          </cell>
          <cell r="T384" t="str">
            <v>CONTRATO DE PRESTACION DE SERVICIOS</v>
          </cell>
          <cell r="U384">
            <v>45509</v>
          </cell>
          <cell r="V384">
            <v>45510</v>
          </cell>
          <cell r="W384">
            <v>45631</v>
          </cell>
          <cell r="X384" t="str">
            <v>ALBA JANETTE GOMEZ ARIAS</v>
          </cell>
          <cell r="Y384" t="str">
            <v>PROFESIONAL ESPECIALIZADA DE PRODUCCIÓN GRADO 3</v>
          </cell>
          <cell r="Z384">
            <v>51904355</v>
          </cell>
          <cell r="AA384">
            <v>5</v>
          </cell>
          <cell r="AB384">
            <v>6</v>
          </cell>
          <cell r="AC384" t="str">
            <v>DO-500 Proveer, de manera autónoma e independiente, los servicios para la actividad de asistencia de producción de los contenidos y formatos del Proyecto Periodístico y los especiales noticiosos de Canal Capital.</v>
          </cell>
          <cell r="AD384">
            <v>0</v>
          </cell>
          <cell r="AE384">
            <v>4</v>
          </cell>
          <cell r="AF384">
            <v>120</v>
          </cell>
          <cell r="AG384">
            <v>12174965</v>
          </cell>
          <cell r="AH384">
            <v>3176080</v>
          </cell>
          <cell r="AI384" t="str">
            <v>1. Apoyar las actividades de producción del Proyecto Periodístico convergente en las etapas de preproducción, producción y postproducción. 2. Apoyar a la producción del Proyecto Periodístico convergente en la asignación de salas de edición y graficación. 3. Apoyar el montaje de la continuidad de los programas del Proyecto 4. Periodístico convergente y alertar sobre posibles errores y/o fallas de las piezas y sus elementos. 5. Apoyar el correcto montaje de créditos del Proyecto Periodístico convergente. 6. Apoyar los procesos relacionados con la ingesta, tráfico y archivo de los contenidos del Proyecto Periodístico convergente. 7. Apoyar en los procesos de archivo, catalogación, marcación y subida de los entregables del proyecto que se le asignen, para garantizar que se mantengan actualizados de acuerdo con el protocolo definido. 8. Prestar servicios de apoyo a la supervisión en los casos que sea requerido de los contratos suscritos por el área de producción. 9. Realizar las demás actividades que resulten necesarias y esenciales para el cumplimiento del objeto contractual.</v>
          </cell>
          <cell r="AJ384" t="str">
            <v>DIRECTA</v>
          </cell>
          <cell r="AK384" t="str">
            <v xml:space="preserve">NO REQUIERE </v>
          </cell>
          <cell r="AL384" t="str">
            <v>NO</v>
          </cell>
          <cell r="AM384" t="str">
            <v>DIRECTOR OPERATIVO</v>
          </cell>
          <cell r="AN384" t="str">
            <v>LEIDY JULIETH CARRANZA SUAREZ</v>
          </cell>
          <cell r="AO384" t="str">
            <v xml:space="preserve">1223 /  / </v>
          </cell>
          <cell r="AP384" t="str">
            <v xml:space="preserve">423011723022024010101000 /  / </v>
          </cell>
          <cell r="AQ384" t="str">
            <v xml:space="preserve">Incremento de capacidad instalada para l - NA / </v>
          </cell>
          <cell r="AR384" t="str">
            <v xml:space="preserve">1217 /  / </v>
          </cell>
          <cell r="AS384">
            <v>1223</v>
          </cell>
          <cell r="AT384" t="str">
            <v>423011723022024010101000</v>
          </cell>
          <cell r="AU384" t="str">
            <v>Incremento de capacidad instalada para l - NA</v>
          </cell>
          <cell r="AV384" t="str">
            <v>7505 FUTIC</v>
          </cell>
          <cell r="AW384">
            <v>1217</v>
          </cell>
          <cell r="AX384">
            <v>45509</v>
          </cell>
          <cell r="AY384">
            <v>12174965</v>
          </cell>
          <cell r="BC384" t="str">
            <v xml:space="preserve"> </v>
          </cell>
          <cell r="CI384" t="str">
            <v>ADICION 1 Y PRORROGA 1</v>
          </cell>
          <cell r="CJ384">
            <v>45622</v>
          </cell>
          <cell r="CK384">
            <v>0</v>
          </cell>
          <cell r="CL384">
            <v>2</v>
          </cell>
          <cell r="CM384">
            <v>6352160</v>
          </cell>
          <cell r="CX384">
            <v>45688</v>
          </cell>
          <cell r="CY384">
            <v>18527125</v>
          </cell>
        </row>
        <row r="385">
          <cell r="A385" t="str">
            <v>0382-2024</v>
          </cell>
          <cell r="B385" t="str">
            <v>17 17. Contrato de Prestación de Servicios</v>
          </cell>
          <cell r="C385" t="str">
            <v>CC</v>
          </cell>
          <cell r="D385">
            <v>52716219</v>
          </cell>
          <cell r="F385">
            <v>9</v>
          </cell>
          <cell r="G385">
            <v>2</v>
          </cell>
          <cell r="H385" t="str">
            <v>CLAUDIA JULIANA GARCIA MUTIS</v>
          </cell>
          <cell r="I385" t="str">
            <v>CL 26 B 4 38 AP 102</v>
          </cell>
          <cell r="J385" t="str">
            <v>julianagarciamutis2@gmail.com</v>
          </cell>
          <cell r="M385" t="str">
            <v>CO1.PCCNTR.6610848</v>
          </cell>
          <cell r="N385" t="str">
            <v>CPT-409-2024</v>
          </cell>
          <cell r="O385" t="str">
            <v>https://community.secop.gov.co/Public/Tendering/OpportunityDetail/Index?noticeUID=CO1.NTC.6505036&amp;isFromPublicArea=True&amp;isModal=False</v>
          </cell>
          <cell r="P385" t="str">
            <v>APOYO A LA GESTIÓN PROFESIONAL</v>
          </cell>
          <cell r="Q385" t="str">
            <v>BACHILLER</v>
          </cell>
          <cell r="R385" t="str">
            <v>FEMENINO</v>
          </cell>
          <cell r="S385" t="str">
            <v>NO</v>
          </cell>
          <cell r="T385" t="str">
            <v>CONTRATO DE PRESTACION DE SERVICIOS</v>
          </cell>
          <cell r="U385">
            <v>45510</v>
          </cell>
          <cell r="V385">
            <v>45512</v>
          </cell>
          <cell r="W385">
            <v>45640</v>
          </cell>
          <cell r="X385" t="str">
            <v>DAVID CAMILO VARGAS MEJIA</v>
          </cell>
          <cell r="Y385" t="str">
            <v>DIRECTOR OPERATIVO</v>
          </cell>
          <cell r="Z385">
            <v>1019003534</v>
          </cell>
          <cell r="AA385">
            <v>5</v>
          </cell>
          <cell r="AB385">
            <v>6</v>
          </cell>
          <cell r="AC385" t="str">
            <v>DO-531 DO-532 Proveer, de manera autónoma e independiente, los servicios
requeridos para desarrollar las actividades de producción ejecutiva para la estructuración operativa y
estratégica de diseño de procesos y proyectos relacionados con la preproducción, producción,
postproducción y circulación de contenidos en las diferentes plataformas de Canal Capital y Canal Eureka,
incluyendo los proyectos del plan de inversión 2024, financiados a través de la resolución 076 de 2024
del Fondo Único de Tecnologías de la Información y las Comunicaciones (FUTIC).</v>
          </cell>
          <cell r="AD385">
            <v>7</v>
          </cell>
          <cell r="AE385">
            <v>4</v>
          </cell>
          <cell r="AF385">
            <v>127</v>
          </cell>
          <cell r="AG385">
            <v>52039680</v>
          </cell>
          <cell r="AH385">
            <v>12196800</v>
          </cell>
          <cell r="AI385" t="str">
            <v>1. Realizar la investigación, diseño y
estructuración de propuestas conceptuales, técnicas, audiovisuales y comunicativas de contenidos que
se desarrollen en la Dirección Operativa para todas las plataformas de Canal Capital y del canal infantil
Eureka en los tiempos requeridos. 2. Diseñar, ajustar y monitorear los procesos y flujos de trabajo
globales de preproducción, producción, postproducción, circulación y participación para los contenidos
infantiles y estrategias de comunicación y participación en las diferentes plataformas de Canal Capital y
del canal infantil Eureka. 3. Realizar el diseño y seguimiento de modelos de producción, cronogramas y
presupuestos para los proyectos y estrategias de circulación y participación en las distintas plataformas
de Eureka y Canal Capital. 4. Participar en la implementación de estrategias de articulación de los flujos
de trabajo de los contenidos infantiles con las distintas áreas relacionadas con la producción de
contenidos y estrategias comunicativas para las diferentes plataformas de Capital. 5. Participar en la
elaboración operativa de los términos y condiciones de las convocatorias públicas o invitaciones cerradas
para la producción de contenidos en distintas modalidades de producción propia, tercerización o
coproducción de la Dirección Operativa con lineamientos para el desarrollo, producción, postproducción
de los capítulos, productos convergentes on line y acciones en territorio, así como de entregables e
insumos para la de autopromoción y divulgación para las distintas plataformas de Canal Eureka y Canal
Capital. 6. Apoyar en la construcción de estudios de sector, estudios de mercado y apoyo técnico a las
distintas modalidades de convocatoria y contratación de proyectos de Canal Capital.
7. Participar en sesiones de seguimiento y acompañamiento de los contenidos producidos por la Dirección
Operativa de Canal Capital, así como en las sesiones de tráfico y mesas de trabajo del área de producción
para preservar y posicionar los objetivos editoriales, temáticos y operativos para las audiencias
establecidas en cada formato, según sea requerido. 8. Participar en la curaduría, revisión, clasificación
y selección de contenidos y gestión de licencias de proyectos de adquisición, cesión o intercambio de
Canal Capital. 9. Participar en la construcción de protocolos, formatos, procedimientos y modelos de
trabajo que permitan optimizar las metodologías de formulación, desarrollo, producción, postproducción,
divulgación, participación y evaluación de distintas modalidades de convocatoria o gestión de proyectos
para las distintas plataformas de Canal Eureka y Canal Capital. 10. Participar en los comités evaluadores
de procesos de contratación adelantados por Canal Capital mediante convocatorias públicas, invitaciones
cerradas, contratación directa, licitaciones, coproducciones y/o cualquier otro mecanismo de recepción
de contenidos de la Dirección Operativa. 11. Apoyar a la supervisión en el monitoreo, seguimiento e
implementación de planes de acción para el control ejecutivo de los convenios y contratos de proyectos
suscritos por la Dirección Operativa de Canal Capital, entre ellos la ejecución presupuestal, cumplimiento del cronograma, y verificación de la cadena de derechos de autor, flujos de caja y verificación de
cumplimiento de hitos y obligaciones contractuales. 12. Asistir a las reuniones necesarias para la correcta
ejecución del contrato, con ocasión del principio de coordinación. 13. Realizar los informes necesarios
relacionados con la prestación de servicios. 14. Realizar las demás actividades que resulten necesarias
y esenciales para el cumplimiento del objeto contractual.</v>
          </cell>
          <cell r="AJ385" t="str">
            <v>DIRECTA</v>
          </cell>
          <cell r="AK385" t="str">
            <v xml:space="preserve">NO REQUIERE </v>
          </cell>
          <cell r="AL385" t="str">
            <v>SI</v>
          </cell>
          <cell r="AM385" t="str">
            <v>DIRECTOR OPERATIVO</v>
          </cell>
          <cell r="AN385" t="str">
            <v>LEIDY JULIETH CARRANZA SUAREZ</v>
          </cell>
          <cell r="AO385" t="str">
            <v xml:space="preserve">1280 / 1266 / </v>
          </cell>
          <cell r="AP385" t="str">
            <v xml:space="preserve">423011723022024010101000 / 42450209 / </v>
          </cell>
          <cell r="AQ385" t="str">
            <v>Incremento de capacidad instalada para l - NA / Servicios para la comunidad, sociales y personales</v>
          </cell>
          <cell r="AR385" t="str">
            <v xml:space="preserve">1221 / 1222 / </v>
          </cell>
          <cell r="AS385">
            <v>1280</v>
          </cell>
          <cell r="AT385" t="str">
            <v>423011723022024010101000</v>
          </cell>
          <cell r="AU385" t="str">
            <v>Incremento de capacidad instalada para l - NA</v>
          </cell>
          <cell r="AV385" t="str">
            <v>7505 FUTIC</v>
          </cell>
          <cell r="AW385">
            <v>1221</v>
          </cell>
          <cell r="AX385">
            <v>45512</v>
          </cell>
          <cell r="AY385">
            <v>42444864</v>
          </cell>
          <cell r="AZ385">
            <v>1266</v>
          </cell>
          <cell r="BA385">
            <v>42450209</v>
          </cell>
          <cell r="BB385" t="str">
            <v>Servicios para la comunidad, sociales y personales</v>
          </cell>
          <cell r="BC385" t="str">
            <v xml:space="preserve"> </v>
          </cell>
          <cell r="BD385">
            <v>1222</v>
          </cell>
          <cell r="BE385">
            <v>45512</v>
          </cell>
          <cell r="BF385">
            <v>9594816</v>
          </cell>
          <cell r="CX385">
            <v>45640</v>
          </cell>
          <cell r="CY385">
            <v>52039680</v>
          </cell>
        </row>
        <row r="386">
          <cell r="A386" t="str">
            <v>0383-2024</v>
          </cell>
          <cell r="B386" t="str">
            <v>17 17. Contrato de Prestación de Servicios</v>
          </cell>
          <cell r="C386" t="str">
            <v>CC</v>
          </cell>
          <cell r="D386">
            <v>1013589551</v>
          </cell>
          <cell r="F386">
            <v>3</v>
          </cell>
          <cell r="G386">
            <v>8</v>
          </cell>
          <cell r="H386" t="str">
            <v>DIEGO ALEXANDER MONTES DURAN</v>
          </cell>
          <cell r="I386" t="str">
            <v>TV 70# 67 B 75 SUR AP Torre 4 - Apto 435</v>
          </cell>
          <cell r="J386" t="str">
            <v>diegomontesd87@gmail.com</v>
          </cell>
          <cell r="M386" t="str">
            <v>CO1.PCCNTR.6631642</v>
          </cell>
          <cell r="N386" t="str">
            <v>CPT-410-2024</v>
          </cell>
          <cell r="O386" t="str">
            <v>https://community.secop.gov.co/Public/Tendering/OpportunityDetail/Index?noticeUID=CO1.NTC.6535452&amp;isFromPublicArea=True&amp;isModal=False</v>
          </cell>
          <cell r="P386" t="str">
            <v>APOYO A LA GESTIÓN PROFESIONAL</v>
          </cell>
          <cell r="Q386" t="str">
            <v>BACHILLER</v>
          </cell>
          <cell r="R386" t="str">
            <v>MASCULINO</v>
          </cell>
          <cell r="S386" t="str">
            <v>NO</v>
          </cell>
          <cell r="T386" t="str">
            <v>CONTRATO DE PRESTACION DE SERVICIOS</v>
          </cell>
          <cell r="U386">
            <v>45518</v>
          </cell>
          <cell r="V386">
            <v>45518</v>
          </cell>
          <cell r="W386">
            <v>45670</v>
          </cell>
          <cell r="X386" t="str">
            <v>MAURIS ANTONIO AVILA VELASQUEZ</v>
          </cell>
          <cell r="Y386" t="str">
            <v>PROFESIONAL ESPECIALIZADO GRADO 2 DE SISTEMAS</v>
          </cell>
          <cell r="Z386">
            <v>79976558</v>
          </cell>
          <cell r="AA386">
            <v>3</v>
          </cell>
          <cell r="AB386">
            <v>8</v>
          </cell>
          <cell r="AC386" t="str">
            <v>SA-341 Proveer, de manera autónoma e independiente, los servicios de apoyo y soporte técnico requerido por Canal Capital para la infraestructura de red y
usuarios finales para el área de Sistemas</v>
          </cell>
          <cell r="AD386">
            <v>0</v>
          </cell>
          <cell r="AE386">
            <v>5</v>
          </cell>
          <cell r="AF386">
            <v>150</v>
          </cell>
          <cell r="AG386">
            <v>15015000</v>
          </cell>
          <cell r="AH386">
            <v>3003000</v>
          </cell>
          <cell r="AI386" t="str">
            <v>1. Apoyar en la atención de las solicitudes de soporte técnico de primer nivel a los usuarios finales; las solicitudes por parte de los usuarios pueden ser hechas por correo electrónico, por la herramienta de mesa de ayuda, a través de línea telefónica y personalmente. 2. Registrar en la herramienta de mesa de ayuda las solicitudes recibidas a través de la línea telefónica o personalmente. 3. Brindar soporte técnico presencial en las instalaciones y/o eventos de Capital cuando el supervisor del contrato lo solicite. 4. Mantener actualizada la documentación necesaria (hoja de vida) de los equipos, impresoras, y demás elementos que hacen parte de la infraestructura tecnológica del Canal. 5. Realizar tareas de apoyo para mantener el inventario de hardware y software actualizados de las estaciones de trabajo, impresoras y demás elementos que hacen parte de la infraestructura tecnológica del Canal. 6. Reportar y documentar los incidentes de Seguridad de la Información que se presenten. 7. Dar cumplimiento a las políticas internas y de seguridad de la información de la entidad. 8. Brindar soporte técnico básico a la infraestructura de red del Canal, sede calle 69. 9. Gestionar las solicitudes de servicios TIC. 10. Realizar el apoyo a la gestión documental del área de sistemas. 11. Apoyar la administración de la plataforma de telefonía IP. 12. Realizar las demás actividades que resulten necesarias y esenciales para el cumplimiento del objeto contractual.</v>
          </cell>
          <cell r="AJ386" t="str">
            <v>DIRECTA</v>
          </cell>
          <cell r="AK386" t="str">
            <v xml:space="preserve">NO REQUIERE </v>
          </cell>
          <cell r="AL386" t="str">
            <v>NO</v>
          </cell>
          <cell r="AM386" t="str">
            <v>SECRETARIA GENERAL</v>
          </cell>
          <cell r="AN386" t="str">
            <v>NATHALY ACOSTA DIAZ</v>
          </cell>
          <cell r="AO386" t="str">
            <v xml:space="preserve">1247 /  / </v>
          </cell>
          <cell r="AP386" t="str">
            <v xml:space="preserve">42120202008 /  / </v>
          </cell>
          <cell r="AQ386" t="str">
            <v xml:space="preserve">Servicios prestados a las empresas y servicios de producción / </v>
          </cell>
          <cell r="AR386" t="str">
            <v xml:space="preserve">1234 /  / </v>
          </cell>
          <cell r="AS386">
            <v>1247</v>
          </cell>
          <cell r="AT386">
            <v>42120202008</v>
          </cell>
          <cell r="AU386" t="str">
            <v>Servicios prestados a las empresas y servicios de producción</v>
          </cell>
          <cell r="AV386" t="str">
            <v xml:space="preserve"> </v>
          </cell>
          <cell r="AW386">
            <v>1234</v>
          </cell>
          <cell r="AX386">
            <v>45518</v>
          </cell>
          <cell r="AY386">
            <v>15015000</v>
          </cell>
          <cell r="BC386" t="str">
            <v xml:space="preserve"> </v>
          </cell>
          <cell r="CX386">
            <v>45670</v>
          </cell>
          <cell r="CY386">
            <v>15015000</v>
          </cell>
        </row>
        <row r="387">
          <cell r="A387" t="str">
            <v>0384-2024</v>
          </cell>
          <cell r="B387" t="str">
            <v>17 17. Contrato de Prestación de Servicios</v>
          </cell>
          <cell r="C387" t="str">
            <v>NIT</v>
          </cell>
          <cell r="D387">
            <v>900714130</v>
          </cell>
          <cell r="F387">
            <v>9</v>
          </cell>
          <cell r="G387">
            <v>2</v>
          </cell>
          <cell r="H387" t="str">
            <v>EL COPRODUCTOR GUOQUITOQUI SAS</v>
          </cell>
          <cell r="I387" t="str">
            <v>KR 48 98 10</v>
          </cell>
          <cell r="J387" t="str">
            <v>guoquitoquilab@gmail.com</v>
          </cell>
          <cell r="M387" t="str">
            <v>CO1.PCCNTR.6636362</v>
          </cell>
          <cell r="N387" t="str">
            <v>CPT-411-2024</v>
          </cell>
          <cell r="O387" t="str">
            <v>https://community.secop.gov.co/Public/Tendering/OpportunityDetail/Index?noticeUID=CO1.NTC.6541906&amp;isFromPublicArea=True&amp;isModal=False</v>
          </cell>
          <cell r="P387" t="str">
            <v>N/A</v>
          </cell>
          <cell r="Q387" t="str">
            <v>N/A</v>
          </cell>
          <cell r="R387" t="str">
            <v>PERSONA JURIDICA</v>
          </cell>
          <cell r="S387" t="str">
            <v>N/A</v>
          </cell>
          <cell r="T387" t="str">
            <v>COPRODUCCIÓN</v>
          </cell>
          <cell r="U387">
            <v>45518</v>
          </cell>
          <cell r="V387">
            <v>45520</v>
          </cell>
          <cell r="W387">
            <v>45641</v>
          </cell>
          <cell r="X387" t="str">
            <v>DAVID CAMILO VARGAS MEJIA</v>
          </cell>
          <cell r="Y387" t="str">
            <v>DIRECTOR OPERATIVO</v>
          </cell>
          <cell r="Z387">
            <v>1019003534</v>
          </cell>
          <cell r="AA387">
            <v>5</v>
          </cell>
          <cell r="AB387">
            <v>6</v>
          </cell>
          <cell r="AC387" t="str">
            <v>DO-522 Aunar esfuerzos para la coproducción del largometraje documental INCONVERTIBLE o como llegare a denominarse en el marco de la resolución
00663 del 2024 del Fondo Único de las Tecnologías de la Información (FUTIC).</v>
          </cell>
          <cell r="AD387">
            <v>0</v>
          </cell>
          <cell r="AE387">
            <v>4</v>
          </cell>
          <cell r="AF387">
            <v>120</v>
          </cell>
          <cell r="AG387">
            <v>200000000</v>
          </cell>
          <cell r="AH387">
            <v>80000000</v>
          </cell>
          <cell r="AI387" t="str">
            <v>1.Cumplir con las disposiciones establecidas por CAPITAL en cuanto al uso y diligenciamiento de formatos, listas de chequeo de la documentación y materiales necesarios para las diferentes etapas del proceso de producción, entregas por capítulo, entrega final y los requerimientos técnicos que se determinen en desarrollo del contrato, atendiendo a las observaciones, solicitudes y sugerencias por parte de los supervisores o de sus apoyos, así mismo atender los requerimientos establecidos en la convocatoria audiovisual “Regiones sin límites” 2024 de MinTic.
2.Cumplir con el cronograma de trabajo presentado para la ejecución de la propuesta en cada una de sus fases de preproducción, producción y postproducción.
3.Mantener una comunicación constante con el equipo de seguimiento que designe CAPITAL.
4.
Garantizar todos los elementos necesarios para el desarrollo del proyecto objeto del contrato, de acuerdo con los diseños y formatos aprobados por CAPITAL.
5.
Solicitar al supervisor del contrato las aprobaciones correspondientes frente a cualquier tipo de variación cuando sea necesario respecto del proyecto objeto del presente contrato.
6.
Producir las piezas audiovisuales que den estricto cumplimiento a los términos y lineamientos de LOS COPRODUCTORES con base en el diseño creativo presentado a la convocatoria Regiones sin límites 2024.
7.
Solicitar a CAPITAL, las aprobaciones correspondientes frente a la documentación y materiales de entrega del proyecto.
8.
Cumplir con los estándares técnicos y de calidad exigidos por CAPITAL.
9.
Entregar a CAPITAL los másteres según estándares técnicos del canal y materiales complementarios como libro de producción de todos los contenidos vinculados a la propuesta y documentación de entrega final previamente acordada y de acuerdo con las directrices de los supervisores o de sus apoyos atendiendo los requerimientos establecidos en la convocatoria audiovisual “Regiones sin límites” 2024 de MinTic.
10.
Asumir los costos y gastos indirectos inherentes al desarrollo del contrato para su correcta ejecución.
11.
Atender las observaciones, solicitudes y sugerencias, así como aplicar los ajustes que señale CAPITAL a través de su supervisor o quien el canal delegue, durante la ejecución del presente contrato.
12.Coproducir la obra audiovisual, objeto del contrato, de acuerdo con los términos y lineamientos que establezca CAPITAL, y conforme a la propuesta presentada.
13.Presentar las cesiones y/o autorizaciones correspondientes que, en materia de derechos de autor, derechos conexos, de imagen, derecho marcario, de locación y en general todas las autorizaciones que se puedan generar en la realización de cada uno de los capítulos de la producción por el uso de obras de cualquier índole, así como los permisos de imagen tales como entrevistas, imagen de personas naturales y jurídicas y de ficción creada por terceros, que sean utilizadas. Así como la autorización por el uso y explotación de obras musicales que eventualmente llegaren a utilizar en la
producción del programa y pagar los derechos que se causen, incluido el de sincronización.
14.Las cesiones y/o autorizaciones mencionadas, se deberán otorgar por la totalidad de los derechos patrimoniales, por todo el término de protección legal, para todos los países del mundo, para todas las plataformas analógicas y digitales, y sin restricción a su uso.
15.Responder por cualquier reclamación o exigencia de pago que, en materia de derechos de autor, conexos, derecho de imagen o propiedad industrial efectúe un tercero, exonerando de cualquier responsabilidad a CAPITAL.
16.Realizar el pago por el uso de obras, prestaciones, imagen y demás creaciones utilizadas, cuando haya lugar a ello, incluido el pago por sincronización musical.
17.Mencionar, conforme lo exige la ley, los créditos respectivos de los autores de la obra audiovisual objeto del presente contrato (director o realizador, guionista, libretista, autor o autores de las obras musicales, etc.). Adicionalmente, a los demás colaboradores y miembros del equipo realizador, tales como investigador, equipo de preproducción, producción y posproducción.
18.Acordar por escrito con CAPITAL los usos comerciales y demás posteriores que se le darán a la obra.
19.Reconocer y aceptar que CAPITAL, deberá licenciar al Ministerio de las Tecnologías de las Información y las Comunicaciones, al Fondo de las Tecnologías de la Información y las Comunicaciones la reproducción y comunicación pública de la obra en eventos nacionales e internacionales en los cuales se presenten los hallazgos y resultados de las convocatorias.
20.Reconocer y aceptar que CAPITAL, deberá licenciar a los Operadores de Televisión Pública en Colombia, la comunicación pública de la obra por 5 años, en todas sus plataformas analógicas o digitales.
21.Obtener las autorizaciones correspondientes por el uso del espacio público si el proyecto lo requiere.
22.De conformidad con la ley 1581 del 2012 y demás normas concordantes o que llegaren a reemplazarla, EL COPRODUCTOR se obliga a cumplir a cabalidad con todas las normas relacionadas con la protección y tratamiento de datos personales. Así mismo autoriza a CAPITAL a hacer uso de dicha información y a tratarla para los fines pertinentes del contrato.
23.Acatar los manuales, procedimientos, directrices, circulares y demás documentos que profieran la Gerencia, la Secretaría General o la Dirección Operativa referente a los procedimientos administrativos y operativos en desarrollo de la misión del Canal y del objeto del contrato.
24.
Mencionar a CAPITAL en los eventos, entrevistas y en general en cualquier situación en que se exponga o dé a conocer la coproducción o LA OBRA.
25.
Hacer seguimiento al desarrollo de la coproducción en aspectos técnicos, humanos, logísticos y de gestión en aras de garantizar el cabal desarrollo del proyecto e informar a CAPITAL en caso de percatarse de cualquier situación que pueda afectar el mismo.
26.
Para todos los efectos legales, el domicilio contractual es Bogotá, para lo cual deberá el COPRODUCTOR GUOQUITOQUI SAS asumir los gastos de logística, traslado y demás que resulten necesarios.
27.
Destinar los recursos dados por CAPITAL a los fines exclusivos de la coproducción objeto del presente contrato</v>
          </cell>
          <cell r="AJ387" t="str">
            <v>DIRECTA</v>
          </cell>
          <cell r="AK387" t="str">
            <v>REQUIERE LIQUIDACION</v>
          </cell>
          <cell r="AL387" t="str">
            <v>SI</v>
          </cell>
          <cell r="AM387" t="str">
            <v>DIRECTOR OPERATIVO</v>
          </cell>
          <cell r="AN387" t="str">
            <v>LUZ IXAYANA RAMIREZ CRISTANCHO</v>
          </cell>
          <cell r="AO387" t="str">
            <v xml:space="preserve">1259 /  / </v>
          </cell>
          <cell r="AP387" t="str">
            <v xml:space="preserve">423011723022024010101000 /  / </v>
          </cell>
          <cell r="AQ387" t="str">
            <v xml:space="preserve">Incremento de capacidad instalada para l - NA / </v>
          </cell>
          <cell r="AR387" t="str">
            <v xml:space="preserve">1232 /  / </v>
          </cell>
          <cell r="AS387">
            <v>1259</v>
          </cell>
          <cell r="AT387" t="str">
            <v>423011723022024010101000</v>
          </cell>
          <cell r="AU387" t="str">
            <v>Incremento de capacidad instalada para l - NA</v>
          </cell>
          <cell r="AV387" t="str">
            <v>7505 FUTIC</v>
          </cell>
          <cell r="AW387">
            <v>1232</v>
          </cell>
          <cell r="AX387">
            <v>45518</v>
          </cell>
          <cell r="AY387">
            <v>200000000</v>
          </cell>
          <cell r="BC387" t="str">
            <v xml:space="preserve"> </v>
          </cell>
          <cell r="CX387">
            <v>45641</v>
          </cell>
          <cell r="CY387">
            <v>200000000</v>
          </cell>
        </row>
        <row r="388">
          <cell r="A388" t="str">
            <v>0385-2024</v>
          </cell>
          <cell r="B388" t="str">
            <v>17 17. Contrato de Prestación de Servicios</v>
          </cell>
          <cell r="C388" t="str">
            <v>NIT</v>
          </cell>
          <cell r="D388">
            <v>901680861</v>
          </cell>
          <cell r="F388">
            <v>1</v>
          </cell>
          <cell r="G388">
            <v>1</v>
          </cell>
          <cell r="H388" t="str">
            <v>EL COPRODUCTOR MALA-TESTA SAS</v>
          </cell>
          <cell r="I388" t="str">
            <v>Cra 44 # 65 - 66 Torre A - 501</v>
          </cell>
          <cell r="J388" t="str">
            <v>mala.testa.mt@gmail.com</v>
          </cell>
          <cell r="M388" t="str">
            <v>CO1.PCCNTR.6637006</v>
          </cell>
          <cell r="N388" t="str">
            <v>CPT-412-2024</v>
          </cell>
          <cell r="O388" t="str">
            <v>https://community.secop.gov.co/Public/Tendering/OpportunityDetail/Index?noticeUID=CO1.NTC.6541854&amp;isFromPublicArea=True&amp;isModal=False</v>
          </cell>
          <cell r="P388" t="str">
            <v>N/A</v>
          </cell>
          <cell r="Q388" t="str">
            <v>N/A</v>
          </cell>
          <cell r="R388" t="str">
            <v>PERSONA JURIDICA</v>
          </cell>
          <cell r="S388" t="str">
            <v>N/A</v>
          </cell>
          <cell r="T388" t="str">
            <v>COPRODUCCIÓN</v>
          </cell>
          <cell r="U388">
            <v>45518</v>
          </cell>
          <cell r="V388">
            <v>45520</v>
          </cell>
          <cell r="W388">
            <v>45641</v>
          </cell>
          <cell r="X388" t="str">
            <v>DAVID CAMILO VARGAS MEJIA</v>
          </cell>
          <cell r="Y388" t="str">
            <v>DIRECTOR OPERATIVO</v>
          </cell>
          <cell r="Z388">
            <v>1019003534</v>
          </cell>
          <cell r="AA388">
            <v>5</v>
          </cell>
          <cell r="AB388">
            <v>6</v>
          </cell>
          <cell r="AC388" t="str">
            <v>DO-521 Aunar esfuerzos para la coproducción de la mini serie de ficción SURFER ROSA o como llegare a denominarse en el marco de la resolución 00663 del
2024 del Fondo Único de las Tecnologías de la Información (FUTIC).</v>
          </cell>
          <cell r="AD388">
            <v>0</v>
          </cell>
          <cell r="AE388">
            <v>4</v>
          </cell>
          <cell r="AF388">
            <v>120</v>
          </cell>
          <cell r="AG388">
            <v>150100000</v>
          </cell>
          <cell r="AH388">
            <v>60040000</v>
          </cell>
          <cell r="AI388" t="str">
            <v>1.Cumplir con las disposiciones establecidas por CAPITAL en cuanto al uso y diligenciamiento de formatos, listas de chequeo de la documentación y materiales necesarios para las diferentes etapas del proceso de producción, entregas por capítulo, entrega final y los requerimientos técnicos que se determinen en desarrollo del contrato, atendiendo a las observaciones, solicitudes y sugerencias por parte de los supervisores o de sus apoyos, así mismo atender los requerimientos establecidos en la convocatoria audiovisual “Regiones sin límites” 2024 de MinTic.
2.Cumplir con el cronograma de trabajo presentado para la ejecución de la propuesta en cada una de sus fases de preproducción, producción y postproducción.
3.Mantener una comunicación constante con el equipo de seguimiento que designe CAPITAL.
4.
Garantizar todos los elementos necesarios para el desarrollo del proyecto objeto del contrato, de acuerdo con los diseños y formatos aprobados por CAPITAL.
5.
Solicitar al supervisor del contrato las aprobaciones correspondientes frente a cualquier tipo de variación cuando sea necesario respecto del proyecto objeto del presente contrato.
6.
Producir las piezas audiovisuales que den estricto cumplimiento a los términos y lineamientos de LOS COPRODUCTORES con base en el diseño creativo presentado a la convocatoria Regiones sin límites 2024.
7.
Solicitar a CAPITAL, las aprobaciones correspondientes frente a la documentación y materiales de entrega del proyecto.
8.
Cumplir con los estándares técnicos y de calidad exigidos por CAPITAL.
9.
Entregar a CAPITAL los másteres según estándares técnicos del canal y materiales complementarios como libro de producción de todos los contenidos vinculados a la propuesta y documentación de entrega final previamente acordada y de acuerdo con las directrices de los supervisores o de sus apoyos atendiendo los requerimientos establecidos en la convocatoria audiovisual “Regiones sin límites” 2024 de MinTic.
10.
Asumir los costos y gastos indirectos inherentes al desarrollo del contrato para su correcta ejecución.
11.
Atender las observaciones, solicitudes y sugerencias, así como aplicar los ajustes que señale CAPITAL a través de su supervisor o quien el canal delegue, durante la ejecución del presente contrato.
12.Coproducir la obra audiovisual, objeto del contrato, de acuerdo con los términos y lineamientos que establezca CAPITAL, y conforme a la propuesta presentada.
13.Presentar las cesiones y/o autorizaciones correspondientes que, en materia de derechos de autor, derechos conexos, de imagen, derecho marcario, de locación y en general todas las autorizaciones que se puedan generar en la realización de cada uno de los capítulos de la producción por el uso de obras de cualquier índole, así como los permisos de imagen tales como entrevistas, imagen de personas naturales y jurídicas y de ficción creada por terceros, que sean utilizadas. Así como la autorización por el uso y explotación de obras musicales que eventualmente llegaren a utilizar en la
producción del programa y pagar los derechos que se causen, incluido el de sincronización.
14.Las cesiones y/o autorizaciones mencionadas, se deberán otorgar por la totalidad de los derechos patrimoniales, por todo el término de protección legal, para todos los países del mundo, para todas las plataformas analógicas y digitales, y sin restricción a su uso.
15.Responder por cualquier reclamación o exigencia de pago que, en materia de derechos de autor, conexos, derecho de imagen o propiedad industrial efectúe un tercero, exonerando de cualquier responsabilidad a CAPITAL.
16.Realizar el pago por el uso de obras, prestaciones, imagen y demás creaciones utilizadas, cuando haya lugar a ello, incluido el pago por sincronización musical.
17.Mencionar, conforme lo exige la ley, los créditos respectivos de los autores de la obra audiovisual objeto del presente contrato (director o realizador, guionista, libretista, autor o autores de las obras musicales, etc.). Adicionalmente, a los demás colaboradores y miembros del equipo realizador, tales como investigador, equipo de preproducción, producción y posproducción.
18.Acordar por escrito con CAPITAL los usos comerciales y demás posteriores que se le darán a la obra.
19.Reconocer y aceptar que CAPITAL, deberá licenciar al Ministerio de las Tecnologías de las Información y las Comunicaciones, al Fondo de las Tecnologías de la Información y las Comunicaciones la reproducción y comunicación pública de la obra en eventos nacionales e internacionales en los cuales se presenten los hallazgos y resultados de las convocatorias.
20.Reconocer y aceptar que CAPITAL, deberá licenciar a los Operadores de Televisión Pública en Colombia, la comunicación pública de la obra por 5 años, en todas sus plataformas analógicas o digitales.
21.Obtener las autorizaciones correspondientes por el uso del espacio público si el proyecto lo requiere.
22.De conformidad con la ley 1581 del 2012 y demás normas concordantes o que llegaren a reemplazarla, EL COPRODUCTOR se obliga a cumplir a cabalidad con todas las normas relacionadas con la protección y tratamiento de datos personales. Así mismo autoriza a CAPITAL a hacer uso de dicha información y a tratarla para los fines pertinentes del contrato.
23.Acatar los manuales, procedimientos, directrices, circulares y demás documentos que profieran la Gerencia, la Secretaría General o la Dirección Operativa referente a los procedimientos administrativos y operativos en desarrollo de la misión del Canal y del objeto del contrato.
24.
Mencionar a CAPITAL en los eventos, entrevistas y en general en cualquier situación en que se exponga o dé a conocer la coproducción o LA OBRA.
25.
Hacer seguimiento al desarrollo de la coproducción en aspectos técnicos, humanos, logísticos y de gestión en aras de garantizar el cabal desarrollo del proyecto e informar a CAPITAL en caso de percatarse de cualquier situación que pueda afectar el mismo.
26.
Para todos los efectos legales, el domicilio contractual es Bogotá, para lo cual deberá el COPRODUCTOR GUOQUITOQUI SAS asumir los gastos de logística, traslado y demás que resulten necesarios.
27.
Destinar los recursos dados por CAPITAL a los fines exclusivos de la coproducción objeto del presente contrato</v>
          </cell>
          <cell r="AJ388" t="str">
            <v>DIRECTA</v>
          </cell>
          <cell r="AK388" t="str">
            <v>REQUIERE LIQUIDACION</v>
          </cell>
          <cell r="AL388" t="str">
            <v>SI</v>
          </cell>
          <cell r="AM388" t="str">
            <v>DIRECTOR OPERATIVO</v>
          </cell>
          <cell r="AN388" t="str">
            <v>LUZ IXAYANA RAMIREZ CRISTANCHO</v>
          </cell>
          <cell r="AO388" t="str">
            <v xml:space="preserve">1258 /  / </v>
          </cell>
          <cell r="AP388" t="str">
            <v xml:space="preserve">423011723022024010101000 /  / </v>
          </cell>
          <cell r="AQ388" t="str">
            <v xml:space="preserve">Incremento de capacidad instalada para l - NA / </v>
          </cell>
          <cell r="AR388" t="str">
            <v xml:space="preserve">1233 /  / </v>
          </cell>
          <cell r="AS388">
            <v>1258</v>
          </cell>
          <cell r="AT388" t="str">
            <v>423011723022024010101000</v>
          </cell>
          <cell r="AU388" t="str">
            <v>Incremento de capacidad instalada para l - NA</v>
          </cell>
          <cell r="AV388" t="str">
            <v>7505 FUTIC</v>
          </cell>
          <cell r="AW388">
            <v>1233</v>
          </cell>
          <cell r="AX388">
            <v>45518</v>
          </cell>
          <cell r="AY388">
            <v>150100000</v>
          </cell>
          <cell r="BC388" t="str">
            <v xml:space="preserve"> </v>
          </cell>
          <cell r="CX388">
            <v>45641</v>
          </cell>
          <cell r="CY388">
            <v>150100000</v>
          </cell>
        </row>
        <row r="389">
          <cell r="A389" t="str">
            <v>0386-2024</v>
          </cell>
          <cell r="B389" t="str">
            <v>17 17. Contrato de Prestación de Servicios</v>
          </cell>
          <cell r="C389" t="str">
            <v>CC</v>
          </cell>
          <cell r="D389">
            <v>80374441</v>
          </cell>
          <cell r="F389">
            <v>0</v>
          </cell>
          <cell r="G389">
            <v>0</v>
          </cell>
          <cell r="H389" t="str">
            <v>GIOVANNI ALBERTO ROCHA MAHECHA</v>
          </cell>
          <cell r="I389" t="str">
            <v>CL 49 B SUR 9 94 TO 6 AP 403</v>
          </cell>
          <cell r="J389" t="str">
            <v>giovanniarm@icloud.com</v>
          </cell>
          <cell r="M389" t="str">
            <v>CO1.PCCNTR.6643168</v>
          </cell>
          <cell r="N389" t="str">
            <v>CPT-413-2024</v>
          </cell>
          <cell r="O389" t="str">
            <v>https://community.secop.gov.co/Public/Tendering/OpportunityDetail/Index?noticeUID=CO1.NTC.6550954&amp;isFromPublicArea=True&amp;isModal=False</v>
          </cell>
          <cell r="P389" t="str">
            <v>APOYO A LA GESTIÓN PROFESIONAL</v>
          </cell>
          <cell r="Q389" t="str">
            <v>MAESTRIA</v>
          </cell>
          <cell r="R389" t="str">
            <v>MASCULINO</v>
          </cell>
          <cell r="S389" t="str">
            <v>NO</v>
          </cell>
          <cell r="T389" t="str">
            <v>CONTRATO DE PRESTACION DE SERVICIOS</v>
          </cell>
          <cell r="U389">
            <v>45519</v>
          </cell>
          <cell r="V389">
            <v>45524</v>
          </cell>
          <cell r="W389">
            <v>45676</v>
          </cell>
          <cell r="X389" t="str">
            <v>JAVIER AUGUSTO MEDINA PARRA</v>
          </cell>
          <cell r="Y389" t="str">
            <v>SUBDIRECTOR ADMINISTRATIVO</v>
          </cell>
          <cell r="Z389">
            <v>79568473</v>
          </cell>
          <cell r="AA389">
            <v>6</v>
          </cell>
          <cell r="AB389">
            <v>5</v>
          </cell>
          <cell r="AC389" t="str">
            <v>SA-357 Proveer de manera autónoma e independiente, sus servicios profesionales especializados para llevar a cabo la asesoría para el soporte, desarrollo y
seguimiento de todas las actividades requeridas por parte de la Subdirección Administrativa en el desarrollo y seguimiento de las metas establecidas para dicha
dependencia.</v>
          </cell>
          <cell r="AD389">
            <v>0</v>
          </cell>
          <cell r="AE389">
            <v>5</v>
          </cell>
          <cell r="AF389">
            <v>150</v>
          </cell>
          <cell r="AG389">
            <v>35000000</v>
          </cell>
          <cell r="AH389">
            <v>7000000</v>
          </cell>
          <cell r="AI389" t="str">
            <v>1. Realizar las gestiones y actividades necesarias para llevar a cabo las actuaciones que se asignen para su conocimiento y seguimiento. 2. Asesorar a la Subdirección Administrativa en asuntos de planeación estratégica. 3. Realizar y apoyar los procesos contractuales (precontractual, contractual y postcontractual) de los contratos que le sean asignados por la Subdirección. 4. Apoyar la supervisión de los contratos a cargo de la Subdirección Administrativa. 5. Realizar seguimiento al Plan de Acción Institucional (PAI) de las áreas de la Subdirección administrativa. 6. Realizar seguimiento a los diferentes planes y actividades de las áreas que conforman la Subdirección Administrativa, y que se ejecutan en el marco del relacionamiento con las dependencias de planeación y control interno de la entidad, así como con los entes de control. 7. Apoyar la proyección y/o revisión de las respuestas a las PQRS, requerimientos y solicitudes de información que sean de competencia de la Subdirección Administrativa. 8. Consolidar estadísticas e información del área, atendiendo a los lineamientos y términos previstos por la Subdirección. 9. Apoyar en el suministro de información y documentación que requiera el supervisor del contrato, con el fin de atender los diferentes requerimientos realizados a la Subdirección Administrativa por parte de los organismos de control y demás entidades del sector público. 10. Apoyar en la estructuración y el seguimiento al proyecto para la conservación y preservación del patrimonio audiovisual. 11. Participar por directriz del supervisor del contrato, en los comités, mesas de trabajo y reuniones requeridos para atender aquellos actos o asuntos de la Subdirección Administrativa. 12. Apoyar en la elaboración y revisión de los informes que sean de competencia de la Subdirección Administrativa y que le sean asignados. 13. Realizar las demás actividades que resulten necesarias y esenciales para el cumplimiento del objeto contractual.</v>
          </cell>
          <cell r="AJ389" t="str">
            <v>DIRECTA</v>
          </cell>
          <cell r="AK389" t="str">
            <v xml:space="preserve">NO REQUIERE </v>
          </cell>
          <cell r="AL389" t="str">
            <v>SI</v>
          </cell>
          <cell r="AM389" t="str">
            <v>SECRETARIA GENERAL</v>
          </cell>
          <cell r="AN389" t="str">
            <v>LEIDY JULIETH CARRANZA SUAREZ</v>
          </cell>
          <cell r="AO389" t="str">
            <v xml:space="preserve">1290 /  / </v>
          </cell>
          <cell r="AP389" t="str">
            <v xml:space="preserve">42120202008 /  / </v>
          </cell>
          <cell r="AQ389" t="str">
            <v xml:space="preserve">Servicios prestados a las empresas y servicios de producción / </v>
          </cell>
          <cell r="AR389" t="str">
            <v xml:space="preserve">1237 /  / </v>
          </cell>
          <cell r="AS389">
            <v>1290</v>
          </cell>
          <cell r="AT389">
            <v>42120202008</v>
          </cell>
          <cell r="AU389" t="str">
            <v>Servicios prestados a las empresas y servicios de producción</v>
          </cell>
          <cell r="AV389" t="str">
            <v xml:space="preserve"> </v>
          </cell>
          <cell r="AW389">
            <v>1237</v>
          </cell>
          <cell r="AX389">
            <v>45519</v>
          </cell>
          <cell r="AY389">
            <v>35000000</v>
          </cell>
          <cell r="BC389" t="str">
            <v xml:space="preserve"> </v>
          </cell>
          <cell r="CX389">
            <v>45676</v>
          </cell>
          <cell r="CY389">
            <v>35000000</v>
          </cell>
        </row>
        <row r="390">
          <cell r="A390" t="str">
            <v>0387-2024</v>
          </cell>
          <cell r="B390" t="str">
            <v>17 17. Contrato de Prestación de Servicios</v>
          </cell>
          <cell r="C390" t="str">
            <v>CC</v>
          </cell>
          <cell r="D390">
            <v>1018514285</v>
          </cell>
          <cell r="F390">
            <v>5</v>
          </cell>
          <cell r="G390">
            <v>6</v>
          </cell>
          <cell r="H390" t="str">
            <v>JUAN SEBASTIÁN URQUIJO ESPINOSA</v>
          </cell>
          <cell r="I390" t="str">
            <v>CLL 111 13 08</v>
          </cell>
          <cell r="J390" t="str">
            <v>jurquijoespinosa@gmail.com</v>
          </cell>
          <cell r="M390" t="str">
            <v>CO1.PCCNTR.6643151</v>
          </cell>
          <cell r="N390" t="str">
            <v>CPT-414-2024</v>
          </cell>
          <cell r="O390" t="str">
            <v>https://community.secop.gov.co/Public/Tendering/OpportunityDetail/Index?noticeUID=CO1.NTC.6550743&amp;isFromPublicArea=True&amp;isModal=False</v>
          </cell>
          <cell r="P390" t="str">
            <v>APOYO A LA GESTIÓN PROFESIONAL</v>
          </cell>
          <cell r="Q390" t="str">
            <v>BACHILLER</v>
          </cell>
          <cell r="R390" t="str">
            <v>MASCULINO</v>
          </cell>
          <cell r="S390" t="str">
            <v>NO</v>
          </cell>
          <cell r="T390" t="str">
            <v>CONTRATO DE PRESTACION DE SERVICIOS</v>
          </cell>
          <cell r="U390">
            <v>45519</v>
          </cell>
          <cell r="V390">
            <v>45519</v>
          </cell>
          <cell r="W390">
            <v>45658</v>
          </cell>
          <cell r="X390" t="str">
            <v>JAVIER AUGUSTO MEDINA PARRA</v>
          </cell>
          <cell r="Y390" t="str">
            <v>SUBDIRECTOR ADMINISTRATIVO</v>
          </cell>
          <cell r="Z390">
            <v>79568473</v>
          </cell>
          <cell r="AA390">
            <v>6</v>
          </cell>
          <cell r="AB390">
            <v>5</v>
          </cell>
          <cell r="AC390" t="str">
            <v>SA-355 Proveer sus servicios de manera autónoma e independiente para apoyar las actividades técnico archivísticas para el proceso de gestión documental y
el sistema Interno de Gestión Documental y Archivo -SIGA</v>
          </cell>
          <cell r="AD390">
            <v>18</v>
          </cell>
          <cell r="AE390">
            <v>4</v>
          </cell>
          <cell r="AF390">
            <v>138</v>
          </cell>
          <cell r="AG390">
            <v>10580000</v>
          </cell>
          <cell r="AH390">
            <v>2300000</v>
          </cell>
          <cell r="AI390" t="str">
            <v>SA-355 Proveer sus servicios de manera autónoma e independiente para apoyar las actividades técnico archivísticas para el proceso de gestión documental y el sistema Interno de Gestión Documental y Archivo -SIGA</v>
          </cell>
          <cell r="AJ390" t="str">
            <v>DIRECTA</v>
          </cell>
          <cell r="AK390" t="str">
            <v xml:space="preserve">NO REQUIERE </v>
          </cell>
          <cell r="AL390" t="str">
            <v>NO</v>
          </cell>
          <cell r="AM390" t="str">
            <v>SECRETARIA GENERAL</v>
          </cell>
          <cell r="AN390" t="str">
            <v>EDWIN ROLANDO SANCHEZ PORRAS</v>
          </cell>
          <cell r="AO390" t="str">
            <v xml:space="preserve">1289 /  / </v>
          </cell>
          <cell r="AP390" t="str">
            <v xml:space="preserve">42120202008 /  / </v>
          </cell>
          <cell r="AQ390" t="str">
            <v xml:space="preserve">Servicios prestados a las empresas y servicios de producción / </v>
          </cell>
          <cell r="AR390" t="str">
            <v xml:space="preserve">1238 /  / </v>
          </cell>
          <cell r="AS390">
            <v>1289</v>
          </cell>
          <cell r="AT390">
            <v>42120202008</v>
          </cell>
          <cell r="AU390" t="str">
            <v>Servicios prestados a las empresas y servicios de producción</v>
          </cell>
          <cell r="AV390" t="str">
            <v xml:space="preserve"> </v>
          </cell>
          <cell r="AW390">
            <v>1238</v>
          </cell>
          <cell r="AX390">
            <v>45519</v>
          </cell>
          <cell r="AY390">
            <v>10580000</v>
          </cell>
          <cell r="BC390" t="str">
            <v xml:space="preserve"> </v>
          </cell>
          <cell r="CX390">
            <v>45658</v>
          </cell>
          <cell r="CY390">
            <v>10580000</v>
          </cell>
        </row>
        <row r="391">
          <cell r="A391" t="str">
            <v>0388-2024</v>
          </cell>
          <cell r="B391" t="str">
            <v>17 17. Contrato de Prestación de Servicios</v>
          </cell>
          <cell r="C391" t="str">
            <v>CC</v>
          </cell>
          <cell r="D391">
            <v>1019124188</v>
          </cell>
          <cell r="F391">
            <v>9</v>
          </cell>
          <cell r="G391">
            <v>2</v>
          </cell>
          <cell r="H391" t="str">
            <v>LAURA MARCELA GARCIA MONTAÑO</v>
          </cell>
          <cell r="I391" t="str">
            <v>KR 109 15 C 73 PI 2</v>
          </cell>
          <cell r="J391" t="str">
            <v>krmagarciam@gmail.com</v>
          </cell>
          <cell r="M391" t="str">
            <v>CO1.PCCNTR.6647769</v>
          </cell>
          <cell r="N391" t="str">
            <v>CPT-415-2024</v>
          </cell>
          <cell r="O391" t="str">
            <v xml:space="preserve">https://community.secop.gov.co/Public/Tendering/OpportunityDetail/Index?noticeUID=CO1.NTC.6557911&amp;isFromPublicArea=True&amp;isModal=False
</v>
          </cell>
          <cell r="P391" t="str">
            <v>APOYO A LA GESTIÓN PROFESIONAL</v>
          </cell>
          <cell r="Q391" t="str">
            <v>UNIVERSITARIO</v>
          </cell>
          <cell r="R391" t="str">
            <v>FEMENINO</v>
          </cell>
          <cell r="S391" t="str">
            <v>NO</v>
          </cell>
          <cell r="T391" t="str">
            <v>CONTRATO DE PRESTACION DE SERVICIOS</v>
          </cell>
          <cell r="U391">
            <v>45519</v>
          </cell>
          <cell r="V391">
            <v>45520</v>
          </cell>
          <cell r="W391">
            <v>45641</v>
          </cell>
          <cell r="X391" t="str">
            <v>ALBA JANETTE GOMEZ ARIAS</v>
          </cell>
          <cell r="Y391" t="str">
            <v>PROFESIONAL ESPECIALIZADA DE PRODUCCIÓN GRADO 3</v>
          </cell>
          <cell r="Z391">
            <v>51904355</v>
          </cell>
          <cell r="AA391">
            <v>5</v>
          </cell>
          <cell r="AB391">
            <v>6</v>
          </cell>
          <cell r="AC391" t="str">
            <v>DO-549 Proveer, de manera autónoma e independiente sus servicios para llevar a cabo el apoyo al área de Tráfico y Archivo Audiovisual de Canal Capital.</v>
          </cell>
          <cell r="AD391">
            <v>0</v>
          </cell>
          <cell r="AE391">
            <v>4</v>
          </cell>
          <cell r="AF391">
            <v>120</v>
          </cell>
          <cell r="AG391">
            <v>11915685</v>
          </cell>
          <cell r="AH391">
            <v>2647930</v>
          </cell>
          <cell r="AI391" t="str">
            <v>EL CONTRATISTA se obliga con CANAL CAPITAL a: 1. Diligenciar el formato de control de calidad, que contiene la información de programas, piezas promocionales y códigos cívicos de las parrillas de los dos canales, y compartirla con quienes hacen los playlists de los canales y con los operadores del máster de emisión, en el marco del principio de coordinación. 2. Verificar que los tiempos establecidos en la parrilla concuerdan con los definidos en el documento de control de calidad diario, para que los encargados puedan realizar el ajuste respectivo en el caso de aquellos que no cumplan con lo consignado. 3. Confirmar que los contenidos son adecuados para la franja en la que fueron programados e informar si deben estar programados en otros horarios -por consumo de alcohol, cigarrillo o sustancias psociactivas o uso de marcas, lenguaje inadecuado o imágenes de violencia y sexo-, para que el profesional especializado de programación defina los ajustes necesarios. 4. Apoyar la descarga y revisión de los contenidos de las parrillas de programación, y si es necesario y lo autoriza el operario grado 2 de Tráfico, realizar los ajustes técnicos menores que se requieran. 5. Apoyar el alistamiento de la programación diaria de los dos canales a partir de la duración y segmentación de los programas pregrabados, los horarios de emisión de transmisiones en directo, planes de autopromoción, mensajes y espacios institucionales, códigos cívicos y demás compromisos de las parrillas de programación. 6. Apoyar la ingesta del material audiovisual de los programas que conforman las parrillas semanales de programación de los canales eureka y Capital, y del material que compone el contenido de los programas que produce Capital. 7. Verificar que los elementos que componen la programación de eureka y Capital cumplen con los estándares técnicos de audio y video. 8. Descargar y almacenar los clips que camarógrafos, periodistas y productores entregan en dispositivos de almacenamiento, previa verificación de que coinciden con la información que consignan en el formato establecido para tal fin. 9. Comunicar al equipo de Closed caption cuáles programas deben tener este sistema de inclusión, y una vez se genera, realizar la verificación final de esos contenidos antes de su emisión. 10. Comunicar oportunamente al operario grado 2 de Tráfico cualquier novedad relacionada con los contenidos programados en eureka y Capital, de cara a evitar que afecten sus continuidades. 11. Comunicar al operario grado 2 de Tráfico y al profesional especializado grado 3 de Programación cualquier novedad técnica de software y hardware que llegue a presentar en el ejercicio de sus obligaciones. 12. Colaborar en la optimización del almacenamiento del servidor de emisión de cara a prevenir que deje de funcionar por falta de espacio y borrar el material audiovisual que no va a ser usado pronto en las parrillas de los canales. 13. Archivar el material audiovisual en bruto que entregan miembros del área de Producción del Capital. 14. Apoyar los procesos relacionados con las solicitudes de copias para usuarios internos y externos. Optimizar el almacenamiento del servidor de emisión para evitar que colapse durante la emisión por falta de espacio e informar a las áreas competentes la capacidad disponible. 15. Apoyar la realización de copias de material audiovisual que solicitan usuarios internos y externos. 16. Apoyar los procesos de actualización de los formatos relacionados con el área de Programación. 17. Realizar las demás actividades que resulten necesarias y esenciales para el cumplimiento del objeto contractual.</v>
          </cell>
          <cell r="AJ391" t="str">
            <v>DIRECTA</v>
          </cell>
          <cell r="AK391" t="str">
            <v xml:space="preserve">NO REQUIERE </v>
          </cell>
          <cell r="AL391" t="str">
            <v>NO</v>
          </cell>
          <cell r="AM391" t="str">
            <v>DIRECTOR OPERATIVO</v>
          </cell>
          <cell r="AN391" t="str">
            <v>LUZ IXAYANA RAMIREZ CRISTANCHO</v>
          </cell>
          <cell r="AO391" t="str">
            <v xml:space="preserve">1292 /  / </v>
          </cell>
          <cell r="AP391" t="str">
            <v xml:space="preserve">42450209 /  / </v>
          </cell>
          <cell r="AQ391" t="str">
            <v xml:space="preserve">Servicios para la comunidad, sociales y personales / </v>
          </cell>
          <cell r="AR391" t="str">
            <v xml:space="preserve">1241 /  / </v>
          </cell>
          <cell r="AS391">
            <v>1292</v>
          </cell>
          <cell r="AT391">
            <v>42450209</v>
          </cell>
          <cell r="AU391" t="str">
            <v>Servicios para la comunidad, sociales y personales</v>
          </cell>
          <cell r="AV391" t="str">
            <v xml:space="preserve"> </v>
          </cell>
          <cell r="AW391">
            <v>1241</v>
          </cell>
          <cell r="AX391">
            <v>45512</v>
          </cell>
          <cell r="AY391">
            <v>11915685</v>
          </cell>
          <cell r="BC391" t="str">
            <v xml:space="preserve"> </v>
          </cell>
          <cell r="CX391">
            <v>45641</v>
          </cell>
          <cell r="CY391">
            <v>11915685</v>
          </cell>
        </row>
        <row r="392">
          <cell r="A392" t="str">
            <v>0389-2024</v>
          </cell>
          <cell r="B392" t="str">
            <v>17 17. Contrato de Prestación de Servicios</v>
          </cell>
          <cell r="C392" t="str">
            <v>CC</v>
          </cell>
          <cell r="D392">
            <v>6497287</v>
          </cell>
          <cell r="F392">
            <v>1</v>
          </cell>
          <cell r="G392">
            <v>10</v>
          </cell>
          <cell r="H392" t="str">
            <v>JORGE ISAAC GARCÍA</v>
          </cell>
          <cell r="I392" t="str">
            <v>KR 55 161 11</v>
          </cell>
          <cell r="J392" t="str">
            <v>jorisgar99@gmail.com</v>
          </cell>
          <cell r="M392" t="str">
            <v>CO1.PCCNTR.6647765</v>
          </cell>
          <cell r="N392" t="str">
            <v>CPT-416-2024</v>
          </cell>
          <cell r="O392" t="str">
            <v>https://community.secop.gov.co/Public/Tendering/OpportunityDetail/Index?noticeUID=CO1.NTC.6557399&amp;isFromPublicArea=True&amp;isModal=False</v>
          </cell>
          <cell r="P392" t="str">
            <v>APOYO A LA GESTIÓN PROFESIONAL</v>
          </cell>
          <cell r="Q392" t="str">
            <v>BACHILLER</v>
          </cell>
          <cell r="R392" t="str">
            <v>MASCULINO</v>
          </cell>
          <cell r="S392" t="str">
            <v>NO</v>
          </cell>
          <cell r="T392" t="str">
            <v>CONTRATO DE PRESTACION DE SERVICIOS</v>
          </cell>
          <cell r="U392">
            <v>45519</v>
          </cell>
          <cell r="V392">
            <v>45520</v>
          </cell>
          <cell r="W392">
            <v>45641</v>
          </cell>
          <cell r="X392" t="str">
            <v>JOSE MIGUEL AYALA DURAN</v>
          </cell>
          <cell r="Y392" t="str">
            <v>PROFESIONAL ESPECIALIZADO GRADO 3 DEL ÁREA TÉCNICA</v>
          </cell>
          <cell r="Z392">
            <v>74186482</v>
          </cell>
          <cell r="AA392">
            <v>4</v>
          </cell>
          <cell r="AB392">
            <v>7</v>
          </cell>
          <cell r="AC392" t="str">
            <v>DO-548 Proveer, de manera autónoma e independiente, los servicios de apoyo en las actividades propias del almacén técnico para el manejo y control de
inventarios asignados al área técnica de Canal Capital.</v>
          </cell>
          <cell r="AD392">
            <v>0</v>
          </cell>
          <cell r="AE392">
            <v>4</v>
          </cell>
          <cell r="AF392">
            <v>120</v>
          </cell>
          <cell r="AG392">
            <v>12534002</v>
          </cell>
          <cell r="AH392">
            <v>3082132</v>
          </cell>
          <cell r="AI392" t="str">
            <v>DO-548 Proveer, de manera autónoma e independiente, los servicios de apoyo en las actividades propias del almacén técnico para el manejo y control de inventarios asignados al área técnica de Canal Capital.</v>
          </cell>
          <cell r="AJ392" t="str">
            <v>DIRECTA</v>
          </cell>
          <cell r="AK392" t="str">
            <v xml:space="preserve">NO REQUIERE </v>
          </cell>
          <cell r="AL392" t="str">
            <v>NO</v>
          </cell>
          <cell r="AM392" t="str">
            <v>DIRECTOR OPERATIVO</v>
          </cell>
          <cell r="AN392" t="str">
            <v>LEIDY JULIETH CARRANZA SUAREZ</v>
          </cell>
          <cell r="AO392" t="str">
            <v>1291 /  /</v>
          </cell>
          <cell r="AP392" t="str">
            <v xml:space="preserve">42450209 /  / </v>
          </cell>
          <cell r="AQ392" t="str">
            <v xml:space="preserve">Servicios para la comunidad, sociales y personales / </v>
          </cell>
          <cell r="AR392" t="str">
            <v xml:space="preserve">1240 /  / </v>
          </cell>
          <cell r="AS392">
            <v>1291</v>
          </cell>
          <cell r="AT392">
            <v>42450209</v>
          </cell>
          <cell r="AU392" t="str">
            <v>Servicios para la comunidad, sociales y personales</v>
          </cell>
          <cell r="AV392" t="str">
            <v xml:space="preserve"> </v>
          </cell>
          <cell r="AW392">
            <v>1240</v>
          </cell>
          <cell r="AX392">
            <v>45520</v>
          </cell>
          <cell r="AY392">
            <v>12534002</v>
          </cell>
          <cell r="BC392" t="str">
            <v xml:space="preserve"> </v>
          </cell>
          <cell r="CX392">
            <v>45641</v>
          </cell>
          <cell r="CY392">
            <v>12534002</v>
          </cell>
        </row>
        <row r="393">
          <cell r="A393" t="str">
            <v>0390-2024</v>
          </cell>
          <cell r="B393" t="str">
            <v>17 17. Contrato de Prestación de Servicios</v>
          </cell>
          <cell r="C393" t="str">
            <v>CC</v>
          </cell>
          <cell r="D393">
            <v>52033593</v>
          </cell>
          <cell r="F393">
            <v>7</v>
          </cell>
          <cell r="G393">
            <v>4</v>
          </cell>
          <cell r="H393" t="str">
            <v>ROCÍO OLIVARES</v>
          </cell>
          <cell r="I393" t="str">
            <v>CL 152 96A 60 IN 1 AP 202G SUBA</v>
          </cell>
          <cell r="J393" t="str">
            <v>rocyolivares@hotmail.com</v>
          </cell>
          <cell r="M393" t="str">
            <v>CO1.PCCNTR.6647569</v>
          </cell>
          <cell r="N393" t="str">
            <v>CPT-417-2024</v>
          </cell>
          <cell r="O393" t="str">
            <v>https://community.secop.gov.co/Public/Tendering/OpportunityDetail/Index?noticeUID=CO1.NTC.6557575&amp;isFromPublicArea=True&amp;isModal=False</v>
          </cell>
          <cell r="P393" t="str">
            <v>PROFESIONAL</v>
          </cell>
          <cell r="Q393" t="str">
            <v>ESPECIALIZACION UNIVERSITARIA</v>
          </cell>
          <cell r="R393" t="str">
            <v>FEMENINO</v>
          </cell>
          <cell r="S393" t="str">
            <v>NO</v>
          </cell>
          <cell r="T393" t="str">
            <v>CONTRATO DE PRESTACION DE SERVICIOS</v>
          </cell>
          <cell r="U393">
            <v>45524</v>
          </cell>
          <cell r="V393">
            <v>45524</v>
          </cell>
          <cell r="W393">
            <v>45645</v>
          </cell>
          <cell r="X393" t="str">
            <v>JAVIER AUGUSTO MEDINA PARRA</v>
          </cell>
          <cell r="Y393" t="str">
            <v>SUBDIRECTOR ADMINISTRATIVO</v>
          </cell>
          <cell r="Z393">
            <v>79568473</v>
          </cell>
          <cell r="AA393">
            <v>6</v>
          </cell>
          <cell r="AB393">
            <v>5</v>
          </cell>
          <cell r="AC393" t="str">
            <v>SA-363 Proveer de manera autónoma e independiente sus servicios profesionales en las actividades de administración, actualización y convalidación de las TRD y demás instrumentos archivísticos de Canal Capital.</v>
          </cell>
          <cell r="AD393">
            <v>0</v>
          </cell>
          <cell r="AE393">
            <v>4</v>
          </cell>
          <cell r="AF393">
            <v>120</v>
          </cell>
          <cell r="AG393">
            <v>20000000</v>
          </cell>
          <cell r="AH393">
            <v>5000000</v>
          </cell>
          <cell r="AI393" t="str">
            <v>1. Actualizar las tablas de retención documental y apoyar el trámite de convalidación ante el ente correspondiente. 2. Adelantar las actividades de levantamiento de información con la recopilación de evidencias, soportes y documentos para la actualización de todos los instrumentos archivísticos. 3. Apoyar la elaboración y seguimiento de los planes de trabajo para el archivo del Canal. 4. Revisar, elaborar y/o actualizar los procesos, procedimientos, guías, formatos y demás documentación de Gestión Documental asociada al Sistema de Gestión de Calidad. 5. Realizar seguimiento a los riesgos e indicadores asociados a Gestión Documental. 6. Elaborar y hacer seguimiento a los planes de mejoramiento y estratégicos asociados a Gestión Documental. 7. Hacer seguimiento al cumplimiento de MIPG y FURAG a los requerimientos establecidos para la Gestión Documental. 8. Apoyar las actividades relacionadas con la revisión, parametrización e implementación del Módulo de Gestión Documental del ERP enmarcado en la realización de pruebas y validación de cumplimiento de requisitos y necesidades de la herramienta tecnológica. 9. Apoyar en la socialización, capacitación y seguimiento a la Gestión Documental de la entidad en todas las áreas. 10. Apoyar la elaboración de material para las capacitaciones para la socialización de todos los instrumentos archivísticos. 11. Hacer el seguimiento al avance de los procesos que se adelantan en el Archivo Distrital. 12. Brindar capacitación y/o talleres de socialización y sensibilización a los empleados y colaboradores del Canal, en relación con el adecuado manejo documental, la función archivística y demás temas propios de la gestión documental, en marco de las actividades y procesos misionales que se desarrollen. 13. Las demás que, por la naturaleza y esencia del contrato, sean necesarias para su buen desarrollo.</v>
          </cell>
          <cell r="AJ393" t="str">
            <v>DIRECTA</v>
          </cell>
          <cell r="AK393" t="str">
            <v xml:space="preserve">NO REQUIERE </v>
          </cell>
          <cell r="AL393" t="str">
            <v>NO</v>
          </cell>
          <cell r="AM393" t="str">
            <v>SECRETARIA GENERAL</v>
          </cell>
          <cell r="AN393" t="str">
            <v>JAVIER ROLANDO DELGADO FLORES</v>
          </cell>
          <cell r="AO393" t="str">
            <v xml:space="preserve">1299 /  / </v>
          </cell>
          <cell r="AP393" t="str">
            <v xml:space="preserve">42120202008 /  / </v>
          </cell>
          <cell r="AQ393" t="str">
            <v xml:space="preserve">Servicios prestados a las empresas y servicios de producción / </v>
          </cell>
          <cell r="AR393" t="str">
            <v xml:space="preserve">1245 /  / </v>
          </cell>
          <cell r="AS393">
            <v>1299</v>
          </cell>
          <cell r="AT393">
            <v>42120202008</v>
          </cell>
          <cell r="AU393" t="str">
            <v>Servicios prestados a las empresas y servicios de producción</v>
          </cell>
          <cell r="AV393" t="str">
            <v xml:space="preserve"> </v>
          </cell>
          <cell r="AW393">
            <v>1245</v>
          </cell>
          <cell r="AX393">
            <v>45524</v>
          </cell>
          <cell r="AY393">
            <v>20000000</v>
          </cell>
          <cell r="BC393" t="str">
            <v xml:space="preserve"> </v>
          </cell>
          <cell r="CX393">
            <v>45645</v>
          </cell>
          <cell r="CY393">
            <v>20000000</v>
          </cell>
        </row>
        <row r="394">
          <cell r="A394" t="str">
            <v>0391-2024</v>
          </cell>
          <cell r="B394" t="str">
            <v>8 8. Compraventa</v>
          </cell>
          <cell r="C394" t="str">
            <v>NIT</v>
          </cell>
          <cell r="D394">
            <v>901172907</v>
          </cell>
          <cell r="F394">
            <v>0</v>
          </cell>
          <cell r="G394">
            <v>0</v>
          </cell>
          <cell r="H394" t="str">
            <v>RL. DOTARQUICK SAS</v>
          </cell>
          <cell r="I394" t="str">
            <v>KR 52 A 132 25 OF 201</v>
          </cell>
          <cell r="J394" t="str">
            <v>dotarquick@gmail.com</v>
          </cell>
          <cell r="M394" t="str">
            <v>CO1.PCCNTR.6666202</v>
          </cell>
          <cell r="N394" t="str">
            <v>CPT-418-2024</v>
          </cell>
          <cell r="O394" t="str">
            <v>https://community.secop.gov.co/Public/Tendering/OpportunityDetail/Index?noticeUID=CO1.NTC.6581890&amp;isFromPublicArea=True&amp;isModal=False</v>
          </cell>
          <cell r="P394" t="str">
            <v>N/A</v>
          </cell>
          <cell r="Q394" t="str">
            <v>N/A</v>
          </cell>
          <cell r="R394" t="str">
            <v>PERSONA JURIDICA</v>
          </cell>
          <cell r="S394" t="str">
            <v>N/A</v>
          </cell>
          <cell r="T394" t="str">
            <v>CONTRATO DE COMPRAVENTA</v>
          </cell>
          <cell r="U394">
            <v>45531</v>
          </cell>
          <cell r="V394">
            <v>45532</v>
          </cell>
          <cell r="W394">
            <v>45592</v>
          </cell>
          <cell r="X394" t="str">
            <v>SANDRA PAOLA MONTILLA MORALES</v>
          </cell>
          <cell r="Y394" t="str">
            <v xml:space="preserve">PROFESIONAL ESPECIALIZADO DE RECURSOS HUMANOS GRADO 2 </v>
          </cell>
          <cell r="Z394">
            <v>52259970</v>
          </cell>
          <cell r="AA394">
            <v>1</v>
          </cell>
          <cell r="AB394">
            <v>10</v>
          </cell>
          <cell r="AC394" t="str">
            <v>SA-308 Suministro de uniformes para el personal de recepción y atención al ciudadano, para el fortalecimiento de la imagen institucional de Canal Capital, conforme a las especificaciones técnicas establecidas en el anexo técnico.</v>
          </cell>
          <cell r="AD394">
            <v>0</v>
          </cell>
          <cell r="AE394">
            <v>2</v>
          </cell>
          <cell r="AF394">
            <v>60</v>
          </cell>
          <cell r="AG394">
            <v>2475200</v>
          </cell>
          <cell r="AH394" t="str">
            <v>N/A</v>
          </cell>
          <cell r="AI394" t="str">
            <v>1. Entregar en un plazo máximo de 60 días las siguientes prendas: (4) cuatro chaquetas, (4) cuatro
pantalones o faldas y (8) ocho blusas con las especificaciones técnicas requeridas y presentadas
en su propuesta.
2. Bordar en las chaquetas y blusas a la altura del pecho, el logo del Canal, cuyo diseño será enviado
por el supervisor del contrato una vez suscrito y perfeccionado el mismo.
3. Garantizar que las prendas entregadas cumplan estrictamente con lo estipulado en las
especificaciones técnicas indicadas en la cotización presentada.
4. Reemplazar las prendas devueltas por el supervisor cuando las mismas no cumplan con las
especificaciones técnicas requeridas y presentadas en la propuesta del contrato, en un plazo no
mayor a siete (7) días calendario, las cuales serán entregadas en las instalaciones de Canal
Capital.
5. Asumir los costos que se generen por cambiar, arreglar o corregir imperfecciones o defectos en
las chaquetas, pantalones, faldas y/o blusas que no cumplan con las especificaciones técnicas
y/o tallas requeridas.
6. Tomar las medidas necesarias a las personas que la supervisión indique a fin de establecer las
tallas de las prendas a confeccionar y entregar, una vez iniciada la ejecución del contrato a
celebrar.
7. Mantener los precios ofertados en la propuesta durante la vigencia del contrato y sostener las
características ofertadas.
8. Asumir los gastos de transporte y/o cualquier otra erogación necesaria para el cabal cumplimiento
de sus obligaciones legales y contractuales.
9. Cumplir con la garantía legal del producto de acuerdo a lo establecido en el artículo 7 de la ley
1480 de 2011 mediante la cual se expide el estatuto del consumidor.
10. Realizar las demás actividades que resulten necesarias y esenciales para el cumplimiento del
objeto contractual</v>
          </cell>
          <cell r="AJ394" t="str">
            <v>DIRECTA</v>
          </cell>
          <cell r="AK394" t="str">
            <v xml:space="preserve">NO REQUIERE </v>
          </cell>
          <cell r="AL394" t="str">
            <v>NO</v>
          </cell>
          <cell r="AM394" t="str">
            <v>SECRETARIA GENERAL</v>
          </cell>
          <cell r="AN394" t="str">
            <v>NATHALY ACOSTA DIAZ</v>
          </cell>
          <cell r="AO394" t="str">
            <v xml:space="preserve">1209 /  / </v>
          </cell>
          <cell r="AP394" t="str">
            <v xml:space="preserve">42120202008 /  / </v>
          </cell>
          <cell r="AQ394" t="str">
            <v xml:space="preserve">Servicios prestados a las empresas y servicios de producción / </v>
          </cell>
          <cell r="AR394" t="str">
            <v xml:space="preserve">1258 /  / </v>
          </cell>
          <cell r="AS394">
            <v>1209</v>
          </cell>
          <cell r="AT394">
            <v>42120202008</v>
          </cell>
          <cell r="AU394" t="str">
            <v>Servicios prestados a las empresas y servicios de producción</v>
          </cell>
          <cell r="AV394" t="str">
            <v xml:space="preserve"> </v>
          </cell>
          <cell r="AW394">
            <v>1258</v>
          </cell>
          <cell r="AX394">
            <v>45532</v>
          </cell>
          <cell r="AY394">
            <v>2475200</v>
          </cell>
          <cell r="BC394" t="str">
            <v xml:space="preserve"> </v>
          </cell>
          <cell r="CX394">
            <v>45592</v>
          </cell>
          <cell r="CY394">
            <v>2475200</v>
          </cell>
        </row>
        <row r="395">
          <cell r="A395" t="str">
            <v>0392-2024</v>
          </cell>
          <cell r="B395" t="str">
            <v>17 17. Contrato de Prestación de Servicios</v>
          </cell>
          <cell r="C395" t="str">
            <v>CC</v>
          </cell>
          <cell r="D395">
            <v>79938506</v>
          </cell>
          <cell r="F395">
            <v>9</v>
          </cell>
          <cell r="G395">
            <v>2</v>
          </cell>
          <cell r="H395" t="str">
            <v>CESAR RICARDO SÁNCHEZ RAMÍREZ</v>
          </cell>
          <cell r="I395" t="str">
            <v>CL 19A 80A 51 TO 4 AP 306</v>
          </cell>
          <cell r="J395" t="str">
            <v>xtocreativo@gmail.com</v>
          </cell>
          <cell r="M395" t="str">
            <v>CO1.PCCNTR.6685437</v>
          </cell>
          <cell r="N395" t="str">
            <v>CPT-419-2024</v>
          </cell>
          <cell r="O395" t="str">
            <v>https://community.secop.gov.co/Public/Tendering/OpportunityDetail/Index?noticeUID=CO1.NTC.6606656&amp;isFromPublicArea=True&amp;isModal=False</v>
          </cell>
          <cell r="P395" t="str">
            <v>PROFESIONAL</v>
          </cell>
          <cell r="Q395" t="str">
            <v>UNIVERSITARIO</v>
          </cell>
          <cell r="R395" t="str">
            <v>MASCULINO</v>
          </cell>
          <cell r="S395" t="str">
            <v>NO</v>
          </cell>
          <cell r="T395" t="str">
            <v>CONTRATO DE PRESTACION DE SERVICIOS</v>
          </cell>
          <cell r="U395">
            <v>45531</v>
          </cell>
          <cell r="V395">
            <v>45531</v>
          </cell>
          <cell r="W395">
            <v>45645</v>
          </cell>
          <cell r="X395" t="str">
            <v>ANGELICA MARIA GARZON MUÑOZ</v>
          </cell>
          <cell r="Y395" t="str">
            <v>PROFESIONAL ESPECIALIZADO DE PRODUCCIÓN GRADO 2</v>
          </cell>
          <cell r="Z395">
            <v>52827674</v>
          </cell>
          <cell r="AA395">
            <v>3</v>
          </cell>
          <cell r="AB395">
            <v>8</v>
          </cell>
          <cell r="AC395" t="str">
            <v>DO-556 Proveer de manera autónoma e independiente, los servicios requeridos
para realizar las actividades de diseño gráfico y animación de piezas fijas y audiovisuales de tipo
convergente y promocional para las diferentes producciones, coproducciones, eventos especiales,
convenios, transmisiones y tejido institucional para las distintas plataformas de Canal Capital.</v>
          </cell>
          <cell r="AD395">
            <v>23</v>
          </cell>
          <cell r="AE395">
            <v>3</v>
          </cell>
          <cell r="AF395">
            <v>113</v>
          </cell>
          <cell r="AG395">
            <v>20716659</v>
          </cell>
          <cell r="AH395">
            <v>5500000</v>
          </cell>
          <cell r="AI395" t="str">
            <v>1. Proponer y realizar diseños de
composición gráfica que permitan enriquecer la narrativa de las piezas gráficas fijas o productos
audiovisuales asignados para su publicación en las diferentes plataformas de divulgación de Canal
Capital. 2. Producir las piezas gráficas fijas o animadas asignadas que cumplan con los requerimientos
creativos, técnicos, estéticos y visuales requeridos para su divulgación en las diferentes plataformas de
divulgación de Canal Capital. 3. Realizar la entrega de los productos graficados con los ajustes requeridos
y los archivos editables de acuerdo con las especificaciones técnicas requeridas para cada una de las
plataformas de divulgación de canal Capital. 4. Cumplir con los parámetros relacionados al tratamiento
gráfico según indicaciones del equipo creativo para el desarrollo y entrega de las piezas asignadas. 5.
Cumplir con el cronograma y tiempos de entrega planteados para el desarrollo de las piezas propuestas
para cada una de las plataformas de divulgación de Canal Capital. 6. Informar al supervisor del contrato
sobre las actividades realizadas, los pendientes y las novedades presentadas. 7. No descargar de internet
material, ni utilizar software sin la respectiva licencia; en caso tal, los costos que se deriven de ello
deberán ser asumidos en su totalidad por el contratista. 8.
Proporcionar los equipos con el software y hardware legal necesarios para atender los requerimientos
objeto del contrato. 9. Entregar la información de los productos graficados que sea solicitada por el
supervisor, la Dirección Operativa, la Gerencia General o quien éstos designen. 10. Asistir a las reuniones
que sean convocadas de manera presencial o virtual por la Dirección Operativa, el área de producción,
Gerencia General o quien estos designen, en virtud del principio de coordinación. 11. Realizar las demás
actividades que resulten necesarias y esenciales para el cumplimiento del objeto contractual.</v>
          </cell>
          <cell r="AJ395" t="str">
            <v>DIRECTA</v>
          </cell>
          <cell r="AK395" t="str">
            <v>NO REQUIERE</v>
          </cell>
          <cell r="AL395" t="str">
            <v>NO</v>
          </cell>
          <cell r="AM395" t="str">
            <v>DIRECTOR OPERATIVO</v>
          </cell>
          <cell r="AN395" t="str">
            <v>LEIDY JULIETH CARRANZA SUAREZ</v>
          </cell>
          <cell r="AO395" t="str">
            <v xml:space="preserve">1311 /  / </v>
          </cell>
          <cell r="AP395" t="str">
            <v xml:space="preserve">42450209 /  / </v>
          </cell>
          <cell r="AQ395" t="str">
            <v xml:space="preserve">Servicios para la comunidad, sociales y personales / </v>
          </cell>
          <cell r="AR395" t="str">
            <v xml:space="preserve">1254 /  / </v>
          </cell>
          <cell r="AS395">
            <v>1311</v>
          </cell>
          <cell r="AT395">
            <v>42450209</v>
          </cell>
          <cell r="AU395" t="str">
            <v>Servicios para la comunidad, sociales y personales</v>
          </cell>
          <cell r="AV395" t="str">
            <v xml:space="preserve"> </v>
          </cell>
          <cell r="AW395">
            <v>1254</v>
          </cell>
          <cell r="AX395">
            <v>45531</v>
          </cell>
          <cell r="AY395">
            <v>20716659</v>
          </cell>
          <cell r="BC395" t="str">
            <v xml:space="preserve"> </v>
          </cell>
          <cell r="CX395">
            <v>45645</v>
          </cell>
          <cell r="CY395">
            <v>20716659</v>
          </cell>
        </row>
        <row r="396">
          <cell r="A396" t="str">
            <v>0393-2024</v>
          </cell>
          <cell r="B396" t="str">
            <v>17 17. Contrato de Prestación de Servicios</v>
          </cell>
          <cell r="C396" t="str">
            <v>CC</v>
          </cell>
          <cell r="D396">
            <v>67017484</v>
          </cell>
          <cell r="F396">
            <v>1</v>
          </cell>
          <cell r="G396">
            <v>1</v>
          </cell>
          <cell r="H396" t="str">
            <v>PAOLA SALAZAR BENAVIDES</v>
          </cell>
          <cell r="I396" t="str">
            <v>CR 57 A 127 33 IN 1 AP 502</v>
          </cell>
          <cell r="J396" t="str">
            <v>salazarbenavides@hotmail.com</v>
          </cell>
          <cell r="M396" t="str">
            <v>CO1.PCCNTR.6685425</v>
          </cell>
          <cell r="N396" t="str">
            <v>CPT-420-2024</v>
          </cell>
          <cell r="O396" t="str">
            <v>https://community.secop.gov.co/Public/Tendering/OpportunityDetail/Index?noticeUID=CO1.NTC.6606390&amp;isFromPublicArea=True&amp;isModal=False</v>
          </cell>
          <cell r="P396" t="str">
            <v>PROFESIONAL</v>
          </cell>
          <cell r="Q396" t="str">
            <v>ESPECIALIZACION UNIVERSITARIA</v>
          </cell>
          <cell r="R396" t="str">
            <v>FEMENINO</v>
          </cell>
          <cell r="S396" t="str">
            <v>NO</v>
          </cell>
          <cell r="T396" t="str">
            <v>CONTRATO DE PRESTACION DE SERVICIOS</v>
          </cell>
          <cell r="U396">
            <v>45531</v>
          </cell>
          <cell r="V396">
            <v>45531</v>
          </cell>
          <cell r="W396">
            <v>45561</v>
          </cell>
          <cell r="X396" t="str">
            <v>DAVID CAMILO VARGAS MEJIA</v>
          </cell>
          <cell r="Y396" t="str">
            <v>DIRECTOR OPERATIVO</v>
          </cell>
          <cell r="Z396">
            <v>1019003534</v>
          </cell>
          <cell r="AA396">
            <v>5</v>
          </cell>
          <cell r="AB396">
            <v>6</v>
          </cell>
          <cell r="AC396" t="str">
            <v>DO-555 Proveer, de manera autónoma e independiente, los servicios requeridos para realizar la investigación y diseño de la propuesta del formato televisivo proyecto Denim o como llegare a denominarse, para las diferentes plataformas de Canal Capital.</v>
          </cell>
          <cell r="AD396">
            <v>0</v>
          </cell>
          <cell r="AE396">
            <v>1</v>
          </cell>
          <cell r="AF396">
            <v>30</v>
          </cell>
          <cell r="AG396">
            <v>9000000</v>
          </cell>
          <cell r="AH396">
            <v>9000000</v>
          </cell>
          <cell r="AI396" t="str">
            <v>1. Diseñar la metodología de investigación, mapa temático, reseñas, fichas de
investigación y de personajes, bases de datos de personajes, lugares e información relevante. 2. Realizar la
investigación para estructurar la serie donde se determine mapa temático, propuesta de perfiles de personajes y
criterios de selección, locaciones, material de archivo, en caso de ser necesario y demás aspectos necesarios para
la formulación conceptual de la serie según las las necesidades del contenido a producir y a las estrategias de
comunicación del canal. 3. Contactar personajes y realizar las respectivas entrevistas para alimentar las fichas de
investigación, bases de datos y demás formatos requeridos bajo los criterios establecidos en política de
tratamiento de protección de datos de Canal Capital. 4. Diseñar, estructurar y redactar propuesta creativa que
articule el componente conceptual y temático con la estructura, el tratamiento narrativo, audiovisual y los aspectos
técnicos, y comunicativos del contenido a desarrollar. 5. Aportar información necesaria para el diseño de modelo
de producción, cronograma y presupuesto. 6. Asistir a las reuniones necesarias para la correcta ejecución del
contrato. 7. Realizar los informes necesarios relacionados con la prestación de servicios. 8. PRODUCTOS A
ENTREGAR POR PARTE DEL CONTRATISTA: EL CONTRATISTA se obliga con CANAL CAPITAL a entregar: 1.
Formulación creativa del proyecto, la cual incluye: - Idea central. - Sinopsis general. - Estructura narrativa tipo. - Tratamiento
de personajes. - Investigación. - Mapa temático de la serie. - Sinopsis de capítulos. 2. Presentación de proyecto para la
Secretaría de Cultura y posibles aliados.</v>
          </cell>
          <cell r="AJ396" t="str">
            <v>DIRECTA</v>
          </cell>
          <cell r="AK396" t="str">
            <v>NO REQUIERE</v>
          </cell>
          <cell r="AL396" t="str">
            <v>NO</v>
          </cell>
          <cell r="AM396" t="str">
            <v>DIRECTOR OPERATIVO</v>
          </cell>
          <cell r="AN396" t="str">
            <v>LUZ IXAYANA RAMIREZ CRISTANCHO</v>
          </cell>
          <cell r="AO396" t="str">
            <v xml:space="preserve">1309 /  / </v>
          </cell>
          <cell r="AP396" t="str">
            <v xml:space="preserve">42450209 /  / </v>
          </cell>
          <cell r="AQ396" t="str">
            <v xml:space="preserve">Servicios para la comunidad, sociales y personales / </v>
          </cell>
          <cell r="AR396" t="str">
            <v xml:space="preserve">1255 /  / </v>
          </cell>
          <cell r="AS396">
            <v>1309</v>
          </cell>
          <cell r="AT396">
            <v>42450209</v>
          </cell>
          <cell r="AU396" t="str">
            <v>Servicios para la comunidad, sociales y personales</v>
          </cell>
          <cell r="AV396" t="str">
            <v xml:space="preserve"> </v>
          </cell>
          <cell r="AW396">
            <v>1255</v>
          </cell>
          <cell r="AX396">
            <v>45531</v>
          </cell>
          <cell r="AY396">
            <v>9000000</v>
          </cell>
          <cell r="BC396" t="str">
            <v xml:space="preserve"> </v>
          </cell>
          <cell r="CX396">
            <v>45561</v>
          </cell>
          <cell r="CY396">
            <v>9000000</v>
          </cell>
        </row>
        <row r="397">
          <cell r="A397" t="str">
            <v>0394-2024</v>
          </cell>
          <cell r="B397" t="str">
            <v>17 17. Contrato de Prestación de Servicios</v>
          </cell>
          <cell r="C397" t="str">
            <v>CC</v>
          </cell>
          <cell r="D397">
            <v>1000520554</v>
          </cell>
          <cell r="F397">
            <v>0</v>
          </cell>
          <cell r="G397">
            <v>0</v>
          </cell>
          <cell r="H397" t="str">
            <v>JULIETH VALENTINA RAMOS VELÁSQUEZ</v>
          </cell>
          <cell r="I397" t="str">
            <v>CR 111A 22I 18</v>
          </cell>
          <cell r="J397" t="str">
            <v>valenramos39@gmail.com</v>
          </cell>
          <cell r="M397" t="str">
            <v>CO1.PCCNTR.6695377</v>
          </cell>
          <cell r="N397" t="str">
            <v>CPT-421-2024</v>
          </cell>
          <cell r="O397" t="str">
            <v>https://community.secop.gov.co/Public/Tendering/OpportunityDetail/Index?noticeUID=CO1.NTC.6620838&amp;isFromPublicArea=True&amp;isModal=False</v>
          </cell>
          <cell r="P397" t="str">
            <v>APOYO</v>
          </cell>
          <cell r="Q397" t="str">
            <v>UNIVERSITARIO</v>
          </cell>
          <cell r="R397" t="str">
            <v>FEMENINO</v>
          </cell>
          <cell r="S397" t="str">
            <v>NO</v>
          </cell>
          <cell r="T397" t="str">
            <v>CONTRATO DE PRESTACION DE SERVICIOS</v>
          </cell>
          <cell r="U397">
            <v>45532</v>
          </cell>
          <cell r="V397">
            <v>45534</v>
          </cell>
          <cell r="W397">
            <v>45655</v>
          </cell>
          <cell r="X397" t="str">
            <v>JAVIER AUGUSTO MEDINA PARRA</v>
          </cell>
          <cell r="Y397" t="str">
            <v>SUBDIRECTOR ADMINISTRATIVO</v>
          </cell>
          <cell r="Z397">
            <v>79568473</v>
          </cell>
          <cell r="AA397">
            <v>6</v>
          </cell>
          <cell r="AB397">
            <v>5</v>
          </cell>
          <cell r="AC397" t="str">
            <v>SA-368 Proveer sus servicios de manera autónoma e independiente para realizar
apoyo en las actividades técnico ambientales para la ejecución del Plan Institucional de Gestión Ambiental
PIGA.</v>
          </cell>
          <cell r="AD397">
            <v>0</v>
          </cell>
          <cell r="AE397">
            <v>4</v>
          </cell>
          <cell r="AF397">
            <v>120</v>
          </cell>
          <cell r="AG397">
            <v>8000000</v>
          </cell>
          <cell r="AH397">
            <v>2000000</v>
          </cell>
          <cell r="AI397" t="str">
            <v>1. Apoyar la elaboración, seguimiento y reportes del Plan de Acción PIGA y sus correspondientes
programas de gestión.
2. Realizar actividades de referente ambiental del Canal ante la Secretaría Distrital de Ambiente.
3. Atender las solicitudes de información y requerimientos relacionados con la gestión ambiental
del Canal.
4. Apoyar con la recopilación de evidencias, soportes y documentos para los reportes de los planes,
programas, auditorías y demás que se requieran sobre la gestión ambiental.
5. Apoyar actividades de socialización y capacitación en aspectos propios del plan institucional de
gestión ambiental.
6. Participar por directriz del supervisor del contrato, en los comités, mesas de trabajo y reuniones
requeridos para atender aquellos actos o asuntos de la gestión ambiental del Canal.
7. Realizar las demás que, por la naturaleza y esencia del contrato, sean necesarias para el
cumplimiento del objeto contractual.</v>
          </cell>
          <cell r="AJ397" t="str">
            <v>DIRECTA</v>
          </cell>
          <cell r="AK397" t="str">
            <v>NO REQUIERE</v>
          </cell>
          <cell r="AL397" t="str">
            <v>NO</v>
          </cell>
          <cell r="AM397" t="str">
            <v>SECRETARIA GENERAL</v>
          </cell>
          <cell r="AN397" t="str">
            <v>EDWIN ROLANDO SANCHEZ PORRAS</v>
          </cell>
          <cell r="AO397" t="str">
            <v xml:space="preserve">1304 /  / </v>
          </cell>
          <cell r="AP397" t="str">
            <v xml:space="preserve">42120202008 /  / </v>
          </cell>
          <cell r="AQ397" t="str">
            <v xml:space="preserve">Servicios prestados a las empresas y servicios de producción / </v>
          </cell>
          <cell r="AR397" t="str">
            <v xml:space="preserve">1262 /  / </v>
          </cell>
          <cell r="AS397">
            <v>1304</v>
          </cell>
          <cell r="AT397">
            <v>42120202008</v>
          </cell>
          <cell r="AU397" t="str">
            <v>Servicios prestados a las empresas y servicios de producción</v>
          </cell>
          <cell r="AV397" t="str">
            <v xml:space="preserve"> </v>
          </cell>
          <cell r="AW397">
            <v>1262</v>
          </cell>
          <cell r="AX397">
            <v>45533</v>
          </cell>
          <cell r="AY397">
            <v>8000000</v>
          </cell>
          <cell r="BC397" t="str">
            <v xml:space="preserve"> </v>
          </cell>
          <cell r="CX397">
            <v>45655</v>
          </cell>
          <cell r="CY397">
            <v>8000000</v>
          </cell>
        </row>
        <row r="398">
          <cell r="A398" t="str">
            <v>0395-2024</v>
          </cell>
          <cell r="B398" t="str">
            <v>17 17. Contrato de Prestación de Servicios</v>
          </cell>
          <cell r="C398" t="str">
            <v>CC</v>
          </cell>
          <cell r="D398">
            <v>79946077</v>
          </cell>
          <cell r="F398">
            <v>4</v>
          </cell>
          <cell r="G398">
            <v>7</v>
          </cell>
          <cell r="H398" t="str">
            <v>RODRIGO ALFONSO GUTIERREZ RIVEROS</v>
          </cell>
          <cell r="I398" t="str">
            <v>KR 22 137 55 AP 304</v>
          </cell>
          <cell r="J398" t="str">
            <v>rgrodrigor@gmail.com</v>
          </cell>
          <cell r="M398" t="str">
            <v>CO1.PCCNTR.6693531</v>
          </cell>
          <cell r="N398" t="str">
            <v>CPT-422-2024</v>
          </cell>
          <cell r="O398" t="str">
            <v>https://community.secop.gov.co/Public/Tendering/OpportunityDetail/Index?noticeUID=CO1.NTC.6617363&amp;isFromPublicArea=True&amp;isModal=False</v>
          </cell>
          <cell r="P398" t="str">
            <v>APOYO</v>
          </cell>
          <cell r="Q398" t="str">
            <v>BACHILLER</v>
          </cell>
          <cell r="R398" t="str">
            <v>MASCULINO</v>
          </cell>
          <cell r="S398" t="str">
            <v>NO</v>
          </cell>
          <cell r="T398" t="str">
            <v>CONTRATO DE PRESTACION DE SERVICIOS</v>
          </cell>
          <cell r="U398">
            <v>45532</v>
          </cell>
          <cell r="V398">
            <v>45534</v>
          </cell>
          <cell r="W398">
            <v>45641</v>
          </cell>
          <cell r="X398" t="str">
            <v>DAVID CAMILO VARGAS MEJIA</v>
          </cell>
          <cell r="Y398" t="str">
            <v>DIRECTOR OPERATIVO</v>
          </cell>
          <cell r="Z398">
            <v>1019003534</v>
          </cell>
          <cell r="AA398">
            <v>5</v>
          </cell>
          <cell r="AB398">
            <v>6</v>
          </cell>
          <cell r="AC398" t="str">
            <v>DO-566-568 Proveer, de manera autónoma e independiente, los servicios requeridos para estructurar y desarrollar la estrategia convergente en plataformas digitales del Canal Capital incluyendo los proyectos del plan de inversión 2024, financiados a través de la resolución 076 de 2024 del Fondo Único de Tecnologías de la Información y las Comunicaciones (FUTIC)</v>
          </cell>
          <cell r="AD398">
            <v>16</v>
          </cell>
          <cell r="AE398">
            <v>3</v>
          </cell>
          <cell r="AF398">
            <v>106</v>
          </cell>
          <cell r="AG398">
            <v>47233333</v>
          </cell>
          <cell r="AH398">
            <v>13000000</v>
          </cell>
          <cell r="AI398" t="str">
            <v>1. Diseñar e implementar la estrategia convergente en plataformas digitales de Canal Capital, en
trabajo colaborativo con los líderes editoriales y operativos que intervienen en Canal Capital. 2. Realizar la
conceptualización, redacción e implementación de los siguientes componentes de la estrategia convergente en
plataformas digitales de Canal Capital: (a) plan de circulación convergente general y por hito (táctico, creativo y
estratégico) (b) Descripción de formatos para la producción de contenidos nativos digitales (c) presentación de
resultados respecto a las metas planteadas para cada hito en términos de estrategia convergente en plataformas
digitales (d) Propuesta de acciones que propicien la interacción con los públicos objetivos y aporten a la formación
y fidelización de comunidades digitales (e) componentes y objetivos de innovación en los casos que aplique. 3.
Apoyar en la coordinación de la producción de los contenidos digitales para las diferentes plataformas del
ecosistema digital de Canal Capital. 4. Realizar las actividades encaminadas a la implementación de los procesos
y procedimientos de los planes de acción asociados a estrategias convergentes en plataformas digitales de Canal
Capital. 5. Apoyar con el diseño de la propuesta editorial de los contenidos nativos digitales en coherencia con la
estrategia convergente en plataformas digitales de Canal Capital. 6. Apoyar con el cumplimiento y seguimiento
de los indicadores de gestión e impacto de la estrategia convergente en plataformas digitales. 7. Apoyar el control
de calidad editorial, técnica y estética de los contenidos que conforman la estrategia convergente en plataformas
digitales de Canal Capital. 8. Implementar la estrategia de monetización digital en coherencia con la estrategia
de convergencia de Canal Capital, en coordinación con el área de proyectos estratégicos. 9. Apoyar los procesos
relacionados con la adquisición y administración de recursos técnicos para la producción y circulación de
contenidos digitales. 10. Apoyar en el diseño propuestas que impacten la realización y circulación de contenidos
digitales en coordinación con las dependencias especializadas del canal y en coherencia con la estrategia de
convergencia en plataformas digitales de Canal Capital. 11. Apoyar la evaluación y selección del talento humano
que directamente inciden operativamente en la implementación de la estrategia convergente en plataformas
digitales de Canal Capital en coherencia con las necesidades editoriales. 12. Ejercer el apoyo a la supervisión de
los contratos asignados por la Dirección Operativa y/o Gerencia, relacionados con el proyecto convergente en
plataformas digitales de Canal Capital. 13. Asistir a las reuniones que sean necesarias para la prestación del
servicio en virtud del principio de coordinación. 14. Elaborar los informes de gestión que sean encargados. 15.
Realizar las demás actividades que resulten necesarias y esenciales para el cumplimiento del objeto contractual.</v>
          </cell>
          <cell r="AJ398" t="str">
            <v>DIRECTA</v>
          </cell>
          <cell r="AK398" t="str">
            <v>NO REQUIERE</v>
          </cell>
          <cell r="AL398" t="str">
            <v>SI</v>
          </cell>
          <cell r="AM398" t="str">
            <v>DIRECTOR OPERATIVO</v>
          </cell>
          <cell r="AN398" t="str">
            <v>LUZ IXAYANA RAMIREZ CRISTANCHO</v>
          </cell>
          <cell r="AO398" t="str">
            <v xml:space="preserve">1327 / 1326 / </v>
          </cell>
          <cell r="AP398" t="str">
            <v xml:space="preserve">42450209 / 423011723022024010101000 / </v>
          </cell>
          <cell r="AQ398" t="str">
            <v>Servicios para la comunidad, sociales y personales / Incremento de capacidad instalada para l - NA</v>
          </cell>
          <cell r="AR398" t="str">
            <v xml:space="preserve">1257 / 1256 / </v>
          </cell>
          <cell r="AS398">
            <v>1327</v>
          </cell>
          <cell r="AT398">
            <v>42450209</v>
          </cell>
          <cell r="AU398" t="str">
            <v>Servicios para la comunidad, sociales y personales</v>
          </cell>
          <cell r="AV398" t="str">
            <v xml:space="preserve"> </v>
          </cell>
          <cell r="AW398">
            <v>1257</v>
          </cell>
          <cell r="AX398">
            <v>45532</v>
          </cell>
          <cell r="AY398">
            <v>10573333</v>
          </cell>
          <cell r="AZ398">
            <v>1326</v>
          </cell>
          <cell r="BA398" t="str">
            <v>423011723022024010101000</v>
          </cell>
          <cell r="BB398" t="str">
            <v>Incremento de capacidad instalada para l - NA</v>
          </cell>
          <cell r="BC398" t="str">
            <v>7505 FUTIC</v>
          </cell>
          <cell r="BD398">
            <v>1256</v>
          </cell>
          <cell r="BE398">
            <v>45532</v>
          </cell>
          <cell r="BF398">
            <v>36660000</v>
          </cell>
          <cell r="CX398">
            <v>45641</v>
          </cell>
          <cell r="CY398">
            <v>47233333</v>
          </cell>
        </row>
        <row r="399">
          <cell r="A399" t="str">
            <v>0396-2024</v>
          </cell>
          <cell r="B399" t="str">
            <v>17 17. Contrato de Prestación de Servicios</v>
          </cell>
          <cell r="C399" t="str">
            <v>CC</v>
          </cell>
          <cell r="D399">
            <v>1030671006</v>
          </cell>
          <cell r="F399">
            <v>2</v>
          </cell>
          <cell r="G399">
            <v>9</v>
          </cell>
          <cell r="H399" t="str">
            <v>KEVIN JOHAN VALENCIA BARRETO</v>
          </cell>
          <cell r="I399" t="str">
            <v>KR 77P BIS 53A 03 SUR</v>
          </cell>
          <cell r="J399" t="str">
            <v>kevinvalenciaderecho10@hotmail.com</v>
          </cell>
          <cell r="M399" t="str">
            <v>CO1.PCCNTR.6694932</v>
          </cell>
          <cell r="N399" t="str">
            <v>CPT-423-2024</v>
          </cell>
          <cell r="O399" t="str">
            <v>https://community.secop.gov.co/Public/Tendering/OpportunityDetail/Index?noticeUID=CO1.NTC.6619822&amp;isFromPublicArea=True&amp;isModal=False</v>
          </cell>
          <cell r="P399" t="str">
            <v>APOYO</v>
          </cell>
          <cell r="Q399" t="str">
            <v>BACHILLER</v>
          </cell>
          <cell r="R399" t="str">
            <v>MASCULINO</v>
          </cell>
          <cell r="S399" t="str">
            <v>SI</v>
          </cell>
          <cell r="T399" t="str">
            <v>CONTRATO DE PRESTACION DE SERVICIOS</v>
          </cell>
          <cell r="U399">
            <v>45532</v>
          </cell>
          <cell r="V399">
            <v>45533</v>
          </cell>
          <cell r="W399">
            <v>45685</v>
          </cell>
          <cell r="X399" t="str">
            <v>MIGUEL ANTONIO CAPADOR SANCHEZ</v>
          </cell>
          <cell r="Y399" t="str">
            <v>JEFE OFICINA CONTROL DISCIPLINARIO INTERNO</v>
          </cell>
          <cell r="Z399">
            <v>19497711</v>
          </cell>
          <cell r="AA399">
            <v>0</v>
          </cell>
          <cell r="AB399">
            <v>0</v>
          </cell>
          <cell r="AC399" t="str">
            <v>SG-75 Proveer, de manera autónoma e independiente, sus servicios de apoyo para el acompañamiento a la Oficina de Control Disciplinario Interno</v>
          </cell>
          <cell r="AD399">
            <v>0</v>
          </cell>
          <cell r="AE399">
            <v>5</v>
          </cell>
          <cell r="AF399">
            <v>150</v>
          </cell>
          <cell r="AG399">
            <v>16500000</v>
          </cell>
          <cell r="AH399">
            <v>3300000</v>
          </cell>
          <cell r="AI399" t="str">
            <v>1. Recolectar, actualizar y procesar
la información que se produce en el trámite de los procesos que se adelantan en la Oficina de Control
Disciplinario Interno. 2. Digitar toda clase de documentos, actas e informes periódicos que le sean
solicitados y asignados en procura del cumplimiento de los objetivos de la dependencia. 3. Apoyar en la
proyección, trámite y remisión de memorandos, oficios y demás comunicaciones relacionadas con los
asuntos que deba atender la Oficina de Control Disciplinario Interno, de manera oportuna. 4. Realizar
el proceso de organización de las unidades documentales y archivo de los documentos producidos en
atención al proceso de gestión documental, según los lineamientos de archivo establecidos en Canal
Capital. 5. Apoyar en el registro de datos en los sistemas informáticos utilizados por la dependencia y
por el Distrito, con el propósito de mantener actualizada la información generada por la Oficina de
Control Disciplinario Interno. 6. Mantener bajo reserva la información a la que tenga acceso en virtud
del cumplimiento del objeto contractual. 7. Preparar y elaborar los informes que le sean solicitados en
el marco de la ejecución del objeto contractual. 8. Apoyo en la sustanciación e impulso de los procesos
Disciplinarios que requiera la Oficina. 9. Apoyo en el manejo y seguimiento de sistemas creados por el
Distrito capital, para las Oficinas de Control Disciplinario. 10. Realizar las demás actividades que
resulten necesarias y esenciales para el cumplimiento del objeto contractual.</v>
          </cell>
          <cell r="AJ399" t="str">
            <v>DIRECTA</v>
          </cell>
          <cell r="AK399" t="str">
            <v>NO REQUIERE</v>
          </cell>
          <cell r="AL399" t="str">
            <v>NO</v>
          </cell>
          <cell r="AM399" t="str">
            <v>SECRETARIA GENERAL</v>
          </cell>
          <cell r="AN399" t="str">
            <v>LEIDY JULIETH CARRANZA SUAREZ</v>
          </cell>
          <cell r="AO399" t="str">
            <v xml:space="preserve">1319 /  / </v>
          </cell>
          <cell r="AP399" t="str">
            <v xml:space="preserve">42450208 /  / </v>
          </cell>
          <cell r="AQ399" t="str">
            <v xml:space="preserve">Servicios prestados a las empresas y servicios de producción / </v>
          </cell>
          <cell r="AR399" t="str">
            <v xml:space="preserve">1259 /  / </v>
          </cell>
          <cell r="AS399">
            <v>1319</v>
          </cell>
          <cell r="AT399">
            <v>42450208</v>
          </cell>
          <cell r="AU399" t="str">
            <v>Servicios prestados a las empresas y servicios de producción</v>
          </cell>
          <cell r="AV399" t="str">
            <v xml:space="preserve"> </v>
          </cell>
          <cell r="AW399">
            <v>1259</v>
          </cell>
          <cell r="AX399">
            <v>45533</v>
          </cell>
          <cell r="AY399">
            <v>16500000</v>
          </cell>
          <cell r="BC399" t="str">
            <v xml:space="preserve"> </v>
          </cell>
          <cell r="CX399">
            <v>45685</v>
          </cell>
          <cell r="CY399">
            <v>16500000</v>
          </cell>
        </row>
        <row r="400">
          <cell r="A400" t="str">
            <v>0397-2024</v>
          </cell>
          <cell r="B400" t="str">
            <v>17 17. Contrato de Prestación de Servicios</v>
          </cell>
          <cell r="C400" t="str">
            <v>CC</v>
          </cell>
          <cell r="D400">
            <v>1065604412</v>
          </cell>
          <cell r="F400">
            <v>1</v>
          </cell>
          <cell r="G400">
            <v>10</v>
          </cell>
          <cell r="H400" t="str">
            <v>ANA MARIA NORIEGA PULGARIN</v>
          </cell>
          <cell r="I400" t="str">
            <v>AK 19 144 55 AP 404</v>
          </cell>
          <cell r="J400" t="str">
            <v>aninoriega@gmail.com</v>
          </cell>
          <cell r="M400" t="str">
            <v>CO1.PCCNTR.6696950</v>
          </cell>
          <cell r="N400" t="str">
            <v>CPT-424-2024</v>
          </cell>
          <cell r="O400" t="str">
            <v>https://community.secop.gov.co/Public/Tendering/OpportunityDetail/Index?noticeUID=CO1.NTC.6622526&amp;isFromPublicArea=True&amp;isModal=False</v>
          </cell>
          <cell r="P400" t="str">
            <v>PROFESIONAL</v>
          </cell>
          <cell r="Q400" t="str">
            <v>UNIVERSITARIO</v>
          </cell>
          <cell r="R400" t="str">
            <v>FEMENINO</v>
          </cell>
          <cell r="S400" t="str">
            <v>NO</v>
          </cell>
          <cell r="T400" t="str">
            <v>CONTRATO DE PRESTACION DE SERVICIOS</v>
          </cell>
          <cell r="U400">
            <v>45532</v>
          </cell>
          <cell r="V400">
            <v>45533</v>
          </cell>
          <cell r="W400">
            <v>45643</v>
          </cell>
          <cell r="X400" t="str">
            <v>ANDREA MOLINA VARGAS</v>
          </cell>
          <cell r="Y400" t="str">
            <v>PROFESIONAL ESPECIALIZADO GRADO 03 DE PROGRAMACIÓN</v>
          </cell>
          <cell r="Z400">
            <v>52897700</v>
          </cell>
          <cell r="AA400">
            <v>6</v>
          </cell>
          <cell r="AB400">
            <v>5</v>
          </cell>
          <cell r="AC400" t="str">
            <v>DO-562-563 Proveer, de manera autónoma e independiente, los servicios requeridos para la creación de contenidos digitales de Canal Capital, así como en procesos de edición, divulgación y redacción para la página web y las redes sociales, incluyendo los proyectos del Plan de inversión financiados a través de la resolución 076 de 2024 del Fondo Único de Tecnologías de la Información y las comunicaciones (FUTIC).</v>
          </cell>
          <cell r="AD400">
            <v>19</v>
          </cell>
          <cell r="AE400">
            <v>3</v>
          </cell>
          <cell r="AF400">
            <v>109</v>
          </cell>
          <cell r="AG400">
            <v>22890000</v>
          </cell>
          <cell r="AH400">
            <v>6300000</v>
          </cell>
          <cell r="AI400" t="str">
            <v>1. Apoyar la revisión de redacción, ortografía y calidad de textos y sus estructura SEO, titulares y
copies de redes sociales de los contenidos web de Capital.
2. Realizar la revisión de los contenidos para que sean coherentes con la línea editorial de Canal
Capital.
3. Realizar seguimiento de la distribución de los contenidos en los sitios web, cuentas digitales y
redes sociales operadas por Capital.
4. Realizar actividades de desarrollo y adaptación del contenido multimedia (texto, video, audio o
imagen) que pueda ser difundido a través de los sitios web, cuentas digitales, redes sociales o la
señal en televisión de Capital.
5. Apoyar el desarrollo de las estrategias digitales planteadas para los diferentes cubrimientos
especiales de Capital.
6. Apoyar el manejo operativo de las páginas web de Capital.
7. Apoyar el desarrollo de las estrategias digitales planteadas con aliados internos o externos de
Capital.
8. Crear y gestionar plan de coolhunting y monitoreo de tendencias para la producción de
estrategias para los distintos canales y plataformas digitales de Capital.
9. Apoyar y gestionar la estrategia de pauta para las diferentes plataformas digitales de Capital.
10. Apoyar al equipo de proyectos digitales en la elaboración de la estrategia de manejo de crisis en
publicaciones digitales.
11. Brindar apoyo estratégico, junto a los equipos de video y producción digital, en la construcción
de contenidos audiovisuales y gráficos con narrativa digital.
12. Realizar actividades de articulación entre la estrategia digital del Canal y los aliados internos o
externos de Canal Capital.
13. Revisar, interpretar y responder por las métricas de seguimiento de los sitios web, cuentas
digitales y redes sociales establecidas en la estrategia digital aprobada por la Gerencia.
14. Abstenerse de compartir, prestar, divulgar o transferir de cualquier forma o medio las contraseñas
que le han sido entregadas de las redes y plataformas pertenecientes a Capital (la cuenta de usuario del CMS es de uso del personal e intransferible, por lo que cualquier consecuencia adversa
que derive de su mal uso, generado por descuido, negligencia o dolo, deberá ser asumida
personalmente por el contratista al cual le fue otorgado el acceso a las plataformas y redes del
Canal).
15. Realizar las demás actividades que resulten necesarias y esenciales para el cumplimiento del
objeto contractual</v>
          </cell>
          <cell r="AJ400" t="str">
            <v>DIRECTA</v>
          </cell>
          <cell r="AK400" t="str">
            <v>NO REQUIERE</v>
          </cell>
          <cell r="AL400" t="str">
            <v>NO</v>
          </cell>
          <cell r="AM400" t="str">
            <v>DIRECTOR OPERATIVO</v>
          </cell>
          <cell r="AN400" t="str">
            <v>EDWIN ROLANDO SANCHEZ PORRAS</v>
          </cell>
          <cell r="AO400" t="str">
            <v xml:space="preserve">1317 / 1318 / </v>
          </cell>
          <cell r="AP400" t="str">
            <v xml:space="preserve">42450209 / 423011723022024010101000 / </v>
          </cell>
          <cell r="AQ400" t="str">
            <v>Servicios para la comunidad, sociales y personales / Incremento de capacidad instalada para l - NA</v>
          </cell>
          <cell r="AR400" t="str">
            <v xml:space="preserve">1261 / 1260 / </v>
          </cell>
          <cell r="AS400">
            <v>1317</v>
          </cell>
          <cell r="AT400">
            <v>42450209</v>
          </cell>
          <cell r="AU400" t="str">
            <v>Servicios para la comunidad, sociales y personales</v>
          </cell>
          <cell r="AV400" t="str">
            <v xml:space="preserve"> </v>
          </cell>
          <cell r="AW400">
            <v>1261</v>
          </cell>
          <cell r="AX400">
            <v>45533</v>
          </cell>
          <cell r="AY400">
            <v>5518703</v>
          </cell>
          <cell r="AZ400">
            <v>1318</v>
          </cell>
          <cell r="BA400" t="str">
            <v>423011723022024010101000</v>
          </cell>
          <cell r="BB400" t="str">
            <v>Incremento de capacidad instalada para l - NA</v>
          </cell>
          <cell r="BC400" t="str">
            <v>7505 FUTIC</v>
          </cell>
          <cell r="BD400">
            <v>1260</v>
          </cell>
          <cell r="BE400">
            <v>45533</v>
          </cell>
          <cell r="BF400">
            <v>17371297</v>
          </cell>
          <cell r="CX400">
            <v>45643</v>
          </cell>
          <cell r="CY400">
            <v>22890000</v>
          </cell>
        </row>
        <row r="401">
          <cell r="A401" t="str">
            <v>0398-2024</v>
          </cell>
          <cell r="B401" t="str">
            <v>17 17. Contrato de Prestación de Servicios</v>
          </cell>
          <cell r="C401" t="str">
            <v>CC</v>
          </cell>
          <cell r="D401">
            <v>80756380</v>
          </cell>
          <cell r="F401">
            <v>1</v>
          </cell>
          <cell r="G401">
            <v>1</v>
          </cell>
          <cell r="H401" t="str">
            <v>JORGE ANDRES HOYOS VELASQUEZ</v>
          </cell>
          <cell r="I401" t="str">
            <v>KR 58A 128 78 AP 405</v>
          </cell>
          <cell r="J401" t="str">
            <v>andreshoyos77@gmail.com</v>
          </cell>
          <cell r="M401" t="str">
            <v>CO1.PCCNTR.6699943</v>
          </cell>
          <cell r="N401" t="str">
            <v>CPT-425-2024</v>
          </cell>
          <cell r="O401" t="str">
            <v>https://community.secop.gov.co/Public/Tendering/OpportunityDetail/Index?noticeUID=CO1.NTC.6626253&amp;isFromPublicArea=True&amp;isModal=False</v>
          </cell>
          <cell r="P401" t="str">
            <v>APOYO A LA GESTIÓN PROFESIONAL</v>
          </cell>
          <cell r="Q401" t="str">
            <v>UNIVERSITARIO</v>
          </cell>
          <cell r="R401" t="str">
            <v>MASCULINO</v>
          </cell>
          <cell r="S401" t="str">
            <v>NO</v>
          </cell>
          <cell r="T401" t="str">
            <v>CONTRATO DE PRESTACION DE SERVICIOS</v>
          </cell>
          <cell r="U401">
            <v>45533</v>
          </cell>
          <cell r="V401">
            <v>45534</v>
          </cell>
          <cell r="W401">
            <v>45686</v>
          </cell>
          <cell r="X401" t="str">
            <v>PAULA ARENAS CANAL</v>
          </cell>
          <cell r="Y401" t="str">
            <v>GERENTE GENERAL</v>
          </cell>
          <cell r="Z401">
            <v>35503102</v>
          </cell>
          <cell r="AA401">
            <v>1</v>
          </cell>
          <cell r="AB401">
            <v>1</v>
          </cell>
          <cell r="AC401" t="str">
            <v>PE-78 Proveer, de manera autónoma e independiente, los servicios profesionales para llevar a cabo actividades de producción conceptual, ejecutiva y general proyectos y demás acciones requeridas por la gerencia de Canal Capital.</v>
          </cell>
          <cell r="AD401">
            <v>0</v>
          </cell>
          <cell r="AE401">
            <v>5</v>
          </cell>
          <cell r="AF401">
            <v>150</v>
          </cell>
          <cell r="AG401">
            <v>65000000</v>
          </cell>
          <cell r="AH401">
            <v>13000000</v>
          </cell>
          <cell r="AI401" t="str">
            <v>1. Realizar, diseñar, implementar y
hacer seguimiento de los modelos de producción y fichas técnicas para llevar a cabo las acciones
requeridas en el marco de las alianzas, convenios y/o contratos nacionales o internacionales que
respondan a las necesidades editoriales, comerciales y/o de presencia de marca de Canal Capital. 2.
Realizar, diseñar, presentar y ejecutar los cronogramas, presupuestos, procedimientos, manuales de
estilo y manuales de funciones de los proyectos que le sean asignados. 3. Realizar las actividades
relacionadas con la coordinación para la ejecución y seguimiento operativo de la estrategia convergente
de los proyectos que se le asignen, garantizando el diseño y seguimiento de un plan de acción al respecto
junto con el área digital del Canal. 4. Apoyar el control de calidad editorial, técnica y estética de los
contenidos que conforman los proyectos que se le asignen. 5. Apoyar el diseño, implementación y
seguimiento de los procesos de gestión que le asigne la gerencia. 6. Apoyar la supervisión de las alianzas,
contratos y/o convenios realizados en el marco de las acciones estratégicas implementadas respecto a
comercialización y gestión de alianzas de Canal Capital. 7. Apoyar el diseño y seguimiento de los
indicadores de gestión e impacto de los proyectos que se le asignen y sus contenidos. 8. Realizar las
actividades relacionadas con el liderazgo en el proceso de ingesta y tráfico para los contenidos de los
proyectos que se le asignen y garantizar que se ejecute de acuerdo a los parámetros establecidos por la
entidad. 9. Realizar las actividades relacionadas con el apoyo en el diseño y seguimiento de los
procedimientos y actividades de los equipos asociados a las transmisiones para televisión y/o web
derivadas de alianzas, convenios y/o contratos nacionales o internacionales que se le asignen. 10. Ejercer
el apoyo a la supervisión de los contratos asignados por la Gerencia. 11. Asistir a las reuniones que sean
necesarias para la realización de sus actividades, en virtud del principio de coordinación. 12. Realizar los
informes de gestión y generales de los proyectos y relacionados con su prestación de servicios. 13.
Atender las directrices, circulares y demás documentos que profieran la Gerencia, la Secretaria General
o la Dirección Operativa referente a los procedimientos administrativos y operativos en desarrollo de la
misión del Canal. 14. Realizar las demás actividades que resulten necesarias y esenciales para el
cumplimiento del objeto contractual.</v>
          </cell>
          <cell r="AJ401" t="str">
            <v>DIRECTA</v>
          </cell>
          <cell r="AK401" t="str">
            <v>NO REQUIERE</v>
          </cell>
          <cell r="AL401" t="str">
            <v>SI</v>
          </cell>
          <cell r="AM401" t="str">
            <v>GERENTE GENERAL</v>
          </cell>
          <cell r="AN401" t="str">
            <v>JAVIER ROLANDO DELGADO FLORES</v>
          </cell>
          <cell r="AO401" t="str">
            <v xml:space="preserve">1334 /  / </v>
          </cell>
          <cell r="AP401" t="str">
            <v xml:space="preserve">42450208 /  / </v>
          </cell>
          <cell r="AQ401" t="str">
            <v xml:space="preserve">Servicios prestados a las empresas y servicios de producción / </v>
          </cell>
          <cell r="AR401" t="str">
            <v xml:space="preserve">1263 /  / </v>
          </cell>
          <cell r="AS401">
            <v>1334</v>
          </cell>
          <cell r="AT401">
            <v>42450208</v>
          </cell>
          <cell r="AU401" t="str">
            <v>Servicios prestados a las empresas y servicios de producción</v>
          </cell>
          <cell r="AV401" t="str">
            <v xml:space="preserve"> </v>
          </cell>
          <cell r="AW401">
            <v>1263</v>
          </cell>
          <cell r="AX401">
            <v>45534</v>
          </cell>
          <cell r="AY401">
            <v>65000000</v>
          </cell>
          <cell r="BC401" t="str">
            <v xml:space="preserve"> </v>
          </cell>
          <cell r="CX401">
            <v>45686</v>
          </cell>
          <cell r="CY401">
            <v>65000000</v>
          </cell>
        </row>
        <row r="402">
          <cell r="A402" t="str">
            <v>0399-2024</v>
          </cell>
          <cell r="B402" t="str">
            <v>17 17. Contrato de Prestación de Servicios</v>
          </cell>
          <cell r="C402" t="str">
            <v>CC</v>
          </cell>
          <cell r="D402">
            <v>1018450062</v>
          </cell>
          <cell r="F402">
            <v>3</v>
          </cell>
          <cell r="G402">
            <v>8</v>
          </cell>
          <cell r="H402" t="str">
            <v>ANGELICA MILENA RONCANCIO CORTES</v>
          </cell>
          <cell r="I402" t="str">
            <v>KR 111A 88B 51 IN 31 AP 301</v>
          </cell>
          <cell r="J402" t="str">
            <v>angelicasiclaro@gmail.com</v>
          </cell>
          <cell r="M402" t="str">
            <v>CO1.PCCNTR.6707080</v>
          </cell>
          <cell r="N402" t="str">
            <v>CPT-426-2024</v>
          </cell>
          <cell r="O402" t="str">
            <v>https://community.secop.gov.co/Public/Tendering/OpportunityDetail/Index?noticeUID=CO1.NTC.6635533&amp;isFromPublicArea=True&amp;isModal=False</v>
          </cell>
          <cell r="P402" t="str">
            <v>PROFESIONAL</v>
          </cell>
          <cell r="Q402" t="str">
            <v>ESPECIALIZACION UNIVERSITARIA</v>
          </cell>
          <cell r="R402" t="str">
            <v>FEMENINO</v>
          </cell>
          <cell r="T402" t="str">
            <v>CONTRATO DE PRESTACION DE SERVICIOS</v>
          </cell>
          <cell r="U402">
            <v>45534</v>
          </cell>
          <cell r="V402">
            <v>45537</v>
          </cell>
          <cell r="W402">
            <v>45627</v>
          </cell>
          <cell r="X402" t="str">
            <v>PAULA ANDREA FONSECA ORTIZ</v>
          </cell>
          <cell r="Y402" t="str">
            <v>PROFESIONAL 1 DEL ÁREA DE VENTAS Y MERCADEO</v>
          </cell>
          <cell r="Z402">
            <v>1136884820</v>
          </cell>
          <cell r="AA402">
            <v>0</v>
          </cell>
          <cell r="AB402">
            <v>0</v>
          </cell>
          <cell r="AC402" t="str">
            <v>PE-77 Proveer, de manera autónoma e independiente, los servicios profesionales para llevar a cabo el diseño creativo de proyectos de comunicación pública y la producción ejecutiva de los mismos.</v>
          </cell>
          <cell r="AD402">
            <v>0</v>
          </cell>
          <cell r="AE402">
            <v>3</v>
          </cell>
          <cell r="AF402">
            <v>90</v>
          </cell>
          <cell r="AG402">
            <v>25299360</v>
          </cell>
          <cell r="AH402">
            <v>8433120</v>
          </cell>
          <cell r="AI402" t="str">
            <v>1. Participar en reuniones técnicas con los
clientes para conocer sus necesidades de comunicación, identificar las oportunidades de proyectos, y tratar temas
de producción y características de las propuestas. 2. Realizar la presentación y argumentación de los diseños
creativos, y atender sugerencias y ajustes para adecuar una versión final de los proyectos de comunicación. 3.
Investigar y analizar las características, líneas de trabajo y condición actual del aliado para, en conjunto con sus
necesidades de comunicación, diseñar una propuesta creativa relevante, pertinente y coherente. 4. Diseñar
propuestas creativas de comunicación a partir de elementos conceptuales, metodológicos y normativos,
delimitados por parámetros viables de producción, coherentes con una investigación práctica, que respondan a
la política editorial del aliado y a sus necesidades de comunicación, y que constituyan una oportunidad para
Capital. 5. Realizar el diseño de la propuesta operativa teniendo como punto de partida el cronograma y el
presupuesto, y considerando todos los aspectos de producción en todas sus fases, en coherencia con los
lineamientos de la propuesta creativa. 6. Considerar durante el proceso de diseño producción todos los aspectos
que sean necesarios para la futura ejecución de propuestas de comunicación pública de acuerdo a los parámetros
de producción de Capital. 7. Hacer parte de los comités evaluadores y de los procesos de selección de
convocatorias públicas que se adelanten en Capital. 8. Apoyar las actividades pertinentes para la formalización y
supervisión de los convenios, alianzas y contratos suscritos por Capital. 9. Realizar las reuniones de empalme con
el equipo ejecutor y productor, para articular con ellos todos los elementos conceptuales, prácticos y operativos
de los proyectos, para su correcta puesta en marcha. 10. Apoyar el seguimiento que sea necesario en la ejecución
contractual de alianzas, convenios y contratos, para el correcto desarrollo de los proyectos que le sean asignados.
11. Aportar continuamente en los procesos administrativos, de diseño, producción y demás labores
correspondientes a Ventas y Mercadeo, y a su línea de Comunicación Pública. 12. Apoyar y participar en el
desarrollo y la ejecución de los indicadores y metas establecidas de Ventas y Mercadeo asignados. 13. Realizar
las demás actividades que resulten necesarias y esenciales para el cumplimiento del objeto contractual.</v>
          </cell>
          <cell r="AJ402" t="str">
            <v>DIRECTA</v>
          </cell>
          <cell r="AK402" t="str">
            <v>NO REQUIERE</v>
          </cell>
          <cell r="AL402" t="str">
            <v>SI</v>
          </cell>
          <cell r="AM402" t="str">
            <v>GERENTE GENERAL</v>
          </cell>
          <cell r="AN402" t="str">
            <v>JAVIER ROLANDO DELGADO FLORES</v>
          </cell>
          <cell r="AO402" t="str">
            <v xml:space="preserve">1333 /  / </v>
          </cell>
          <cell r="AP402" t="str">
            <v xml:space="preserve">42450208 /  / </v>
          </cell>
          <cell r="AQ402" t="str">
            <v xml:space="preserve">Servicios prestados a las empresas y servicios de producción / </v>
          </cell>
          <cell r="AR402" t="str">
            <v xml:space="preserve">1265 /  / </v>
          </cell>
          <cell r="AS402">
            <v>1333</v>
          </cell>
          <cell r="AT402">
            <v>42450208</v>
          </cell>
          <cell r="AU402" t="str">
            <v>Servicios prestados a las empresas y servicios de producción</v>
          </cell>
          <cell r="AV402" t="str">
            <v xml:space="preserve"> </v>
          </cell>
          <cell r="AW402">
            <v>1265</v>
          </cell>
          <cell r="AX402">
            <v>45534</v>
          </cell>
          <cell r="AY402">
            <v>25299360</v>
          </cell>
          <cell r="BC402" t="str">
            <v xml:space="preserve"> </v>
          </cell>
          <cell r="CX402">
            <v>45627</v>
          </cell>
          <cell r="CY402">
            <v>25299360</v>
          </cell>
        </row>
        <row r="403">
          <cell r="A403" t="str">
            <v>0400-2024</v>
          </cell>
          <cell r="B403" t="str">
            <v>17 17. Contrato de Prestación de Servicios</v>
          </cell>
          <cell r="C403" t="str">
            <v>CC</v>
          </cell>
          <cell r="D403">
            <v>1023965078</v>
          </cell>
          <cell r="F403">
            <v>1</v>
          </cell>
          <cell r="G403">
            <v>1</v>
          </cell>
          <cell r="H403" t="str">
            <v>LEIDY CAROLINA CUBILLOS RIVAS</v>
          </cell>
          <cell r="I403" t="str">
            <v>CR 3 # 1 C 92</v>
          </cell>
          <cell r="J403" t="str">
            <v>carolina-rs@hotmail.com</v>
          </cell>
          <cell r="M403" t="str">
            <v>CO1.PCCNTR.6721231</v>
          </cell>
          <cell r="N403" t="str">
            <v>CPT-427-2024</v>
          </cell>
          <cell r="O403" t="str">
            <v>https://community.secop.gov.co/Public/Tendering/OpportunityDetail/Index?noticeUID=CO1.NTC.6653878&amp;isFromPublicArea=True&amp;isModal=False</v>
          </cell>
          <cell r="P403" t="str">
            <v>APOYO</v>
          </cell>
          <cell r="Q403" t="str">
            <v>TECNOLOGO</v>
          </cell>
          <cell r="R403" t="str">
            <v>FEMENINO</v>
          </cell>
          <cell r="S403" t="str">
            <v>NO</v>
          </cell>
          <cell r="T403" t="str">
            <v>CONTRATO DE PRESTACION DE SERVICIOS</v>
          </cell>
          <cell r="U403">
            <v>45539</v>
          </cell>
          <cell r="V403">
            <v>45539</v>
          </cell>
          <cell r="W403">
            <v>45660</v>
          </cell>
          <cell r="X403" t="str">
            <v>JAVIER AUGUSTO MEDINA PARRA</v>
          </cell>
          <cell r="Y403" t="str">
            <v>SUBDIRECTOR ADMINISTRATIVO</v>
          </cell>
          <cell r="Z403">
            <v>79568473</v>
          </cell>
          <cell r="AA403">
            <v>6</v>
          </cell>
          <cell r="AB403">
            <v>5</v>
          </cell>
          <cell r="AC403" t="str">
            <v>SA-374 Proveer de manera autónoma e independiente, sus servicios de apoyo
en las actividades relacionadas con la implementación y aplicación del Sistema Interno de Gestión
Documental y Archivo – SIGA.</v>
          </cell>
          <cell r="AD403">
            <v>0</v>
          </cell>
          <cell r="AE403">
            <v>4</v>
          </cell>
          <cell r="AF403">
            <v>120</v>
          </cell>
          <cell r="AG403">
            <v>12000000</v>
          </cell>
          <cell r="AH403">
            <v>3000000</v>
          </cell>
          <cell r="AI403" t="str">
            <v>1. Realizar el proceso de organización
de documentos que implica análisis de información, clasificación, ordenación, foliación, cambios de
unidades de conservación, rotulación, descripción, elaboración de inventarios, digitalización, aplicando
las Tablas de Retención Documental vigentes en Canal Capital. 2. Apoyar el registro y respuesta de las
solicitudes de digitalización y consulta de documentos que se soliciten en el archivo central. 3. Apoyar
las actividades inherentes al préstamo y consulta de documentos, conforme las solicitudes recibidas,
diligenciando las respectivas planillas de préstamos. 4. Apoyar en la verificación de los documentos en
el proceso de Transferencia Documental a través del seguimiento, verificación y control de calidad a la
correcta ejecución de los procesos técnicos (ordenación, foliación, rotulación, validación de hojas de
control y diligenciamiento del FUID); según el cronograma establecido anualmente para las unidades
productoras de la entidad. 5. Apoyar la elaboración de documentos técnicos, procesos, procedimientos
y demás documentos que se requieran para el proceso de Gestión Documental. 6. Apoyar los traslados
de cajas, expedientes y en general, todos los documentos que se requiera ya sean por préstamo,
transferencias documentales, reorganización del archivo o cualquier otra actividad de la gestión
documental que lo requiera. 7. Apoyar la verificación de requerimientos, parametrización y pruebas del
Sistema de Gestión de Documentos electrónicos de Archivo (ERP). 8. Apoyar las actividades asignadas
con relación a procesos con el Archivo de Bogotá. 9. Apoyar actividades de socialización y capacitación
en materia de Gestión Documental. 10. Las demás que, por la naturaleza y esencia del contrato, sean
necesarias para su buen desarrollo.</v>
          </cell>
          <cell r="AJ403" t="str">
            <v>DIRECTA</v>
          </cell>
          <cell r="AK403" t="str">
            <v>NO REQUIERE</v>
          </cell>
          <cell r="AL403" t="str">
            <v>NO</v>
          </cell>
          <cell r="AM403" t="str">
            <v>SECRETARIA GENERAL</v>
          </cell>
          <cell r="AN403" t="str">
            <v>LEIDY JULIETH CARRANZA SUAREZ</v>
          </cell>
          <cell r="AO403" t="str">
            <v xml:space="preserve">1329 /  / </v>
          </cell>
          <cell r="AP403" t="str">
            <v xml:space="preserve">42120202008 /  / </v>
          </cell>
          <cell r="AQ403" t="str">
            <v xml:space="preserve">Servicios prestados a las empresas y servicios de producción / </v>
          </cell>
          <cell r="AR403" t="str">
            <v xml:space="preserve">1275 /  / </v>
          </cell>
          <cell r="AS403">
            <v>1329</v>
          </cell>
          <cell r="AT403">
            <v>42120202008</v>
          </cell>
          <cell r="AU403" t="str">
            <v>Servicios prestados a las empresas y servicios de producción</v>
          </cell>
          <cell r="AV403" t="str">
            <v xml:space="preserve"> </v>
          </cell>
          <cell r="AW403">
            <v>1275</v>
          </cell>
          <cell r="AX403">
            <v>45539</v>
          </cell>
          <cell r="AY403">
            <v>12000000</v>
          </cell>
          <cell r="BC403" t="str">
            <v xml:space="preserve"> </v>
          </cell>
          <cell r="CX403">
            <v>45660</v>
          </cell>
          <cell r="CY403">
            <v>12000000</v>
          </cell>
        </row>
        <row r="404">
          <cell r="A404" t="str">
            <v>0401-2024</v>
          </cell>
          <cell r="B404" t="str">
            <v>17 17. Contrato de Prestación de Servicios</v>
          </cell>
          <cell r="C404" t="str">
            <v>CC</v>
          </cell>
          <cell r="D404">
            <v>1013649810</v>
          </cell>
          <cell r="F404">
            <v>4</v>
          </cell>
          <cell r="G404">
            <v>7</v>
          </cell>
          <cell r="H404" t="str">
            <v>CRISTIAN DAVID BAUTISTA DORADO</v>
          </cell>
          <cell r="I404" t="str">
            <v>TV 52 1 B 28</v>
          </cell>
          <cell r="J404" t="str">
            <v>cridaba105@gmail.com</v>
          </cell>
          <cell r="M404" t="str">
            <v>CO1.PCCNTR.6719906</v>
          </cell>
          <cell r="N404" t="str">
            <v>CPT-428-2024</v>
          </cell>
          <cell r="O404" t="str">
            <v>https://community.secop.gov.co/Public/Tendering/OpportunityDetail/Index?noticeUID=CO1.NTC.6651393&amp;isFromPublicArea=True&amp;isModal=False</v>
          </cell>
          <cell r="P404" t="str">
            <v>APOYO</v>
          </cell>
          <cell r="Q404" t="str">
            <v>UNIVERSITARIO</v>
          </cell>
          <cell r="R404" t="str">
            <v>MASCULINO</v>
          </cell>
          <cell r="S404" t="str">
            <v>NO</v>
          </cell>
          <cell r="T404" t="str">
            <v>CONTRATO DE PRESTACION DE SERVICIOS</v>
          </cell>
          <cell r="U404">
            <v>45538</v>
          </cell>
          <cell r="V404">
            <v>45539</v>
          </cell>
          <cell r="W404">
            <v>45643</v>
          </cell>
          <cell r="X404" t="str">
            <v>ANDREA MOLINA VARGAS</v>
          </cell>
          <cell r="Y404" t="str">
            <v>PROFESIONAL ESPECIALIZADO GRADO 03 DE PROGRAMACIÓN</v>
          </cell>
          <cell r="Z404">
            <v>52897700</v>
          </cell>
          <cell r="AA404">
            <v>6</v>
          </cell>
          <cell r="AB404">
            <v>5</v>
          </cell>
          <cell r="AC404" t="str">
            <v>DO-558-559 Proveer, de manera autónoma e independiente, los servicios de
apoyo requeridos para realizar la gestión de contenidos digitales en las plataformas digitales, página
web de Canal Capital y sus redes sociales, incluyendo los proyectos del Plan de inversión financiados a
través de la resolución 076 de 2024 del Fondo Único de Tecnologías de la Información y las
comunicaciones (FUTIC).</v>
          </cell>
          <cell r="AD404">
            <v>14</v>
          </cell>
          <cell r="AE404">
            <v>3</v>
          </cell>
          <cell r="AF404">
            <v>104</v>
          </cell>
          <cell r="AG404">
            <v>12826667</v>
          </cell>
          <cell r="AH404">
            <v>3700000</v>
          </cell>
          <cell r="AI404" t="str">
            <v>1. Construir o adaptar contenido multimedia (texto, vídeo, audio o imagen) que pueda ser
difundido a través de los sitios web, cuentas digitales, redes sociales o la señal en televisión de
Canal Capital.
2. Apoyar la creación y cocreación de contenido nativo digital que sea pertinente para las
audiencias y posteriormente divulgado en las plataformas digitales de la entidad.
3. Apoyar el manejo operativo de las redes sociales y/o cuentas digitales de Capital.
4. Apoyar, desarrollar y gestionar diferentes contenidos para web y/o plataformas digitales que se
desprendan de la programación de Capital
5. Apoyar el ejercicio de reportería para eventos y producciones de Capital cuando las dinámicas
de producción de contenido digital lo requieran.
6. Abstenerse de compartir, prestar, divulgar o transferir de cualquier forma o medio las
contraseñas que le han sido entregadas de las redes y plataformas pertenecientes a Capital (la
cuenta de usuario del CMS es de uso del personal e intransferible, por lo que cualquier
consecuencia adversa que derive de su mal uso, generado por descuido, negligencia o dolo,
deberá ser asumida personalmente por el contratista al cual le fue otorgado el acceso a las
redes y plataformas del Canal).
7. Realizar las demás actividades que resulten necesarias y esenciales para el cumplimiento del
objeto contractual.</v>
          </cell>
          <cell r="AJ404" t="str">
            <v>DIRECTA</v>
          </cell>
          <cell r="AK404" t="str">
            <v>NO REQUIERE</v>
          </cell>
          <cell r="AL404" t="str">
            <v>NO</v>
          </cell>
          <cell r="AM404" t="str">
            <v>DIRECTOR OPERATIVO</v>
          </cell>
          <cell r="AN404" t="str">
            <v>EDWIN ROLANDO SANCHEZ PORRAS</v>
          </cell>
          <cell r="AO404" t="str">
            <v xml:space="preserve">1313 / 1314 / </v>
          </cell>
          <cell r="AP404" t="str">
            <v xml:space="preserve">42450209 / 423011723022024010101000 / </v>
          </cell>
          <cell r="AQ404" t="str">
            <v>Servicios para la comunidad, sociales y personales / Incremento de capacidad instalada para l - NA</v>
          </cell>
          <cell r="AR404" t="str">
            <v xml:space="preserve">1271 / 1270 / </v>
          </cell>
          <cell r="AS404">
            <v>1313</v>
          </cell>
          <cell r="AT404">
            <v>42450209</v>
          </cell>
          <cell r="AU404" t="str">
            <v>Servicios para la comunidad, sociales y personales</v>
          </cell>
          <cell r="AV404" t="str">
            <v xml:space="preserve"> </v>
          </cell>
          <cell r="AW404">
            <v>1271</v>
          </cell>
          <cell r="AX404">
            <v>45538</v>
          </cell>
          <cell r="AY404">
            <v>3455409</v>
          </cell>
          <cell r="AZ404">
            <v>1314</v>
          </cell>
          <cell r="BA404" t="str">
            <v>423011723022024010101000</v>
          </cell>
          <cell r="BB404" t="str">
            <v>Incremento de capacidad instalada para l - NA</v>
          </cell>
          <cell r="BC404" t="str">
            <v>7505 FUTIC</v>
          </cell>
          <cell r="BD404">
            <v>1270</v>
          </cell>
          <cell r="BE404">
            <v>45538</v>
          </cell>
          <cell r="BF404">
            <v>9371258</v>
          </cell>
          <cell r="CX404">
            <v>45643</v>
          </cell>
          <cell r="CY404">
            <v>12826667</v>
          </cell>
        </row>
        <row r="405">
          <cell r="A405" t="str">
            <v>0402-2024</v>
          </cell>
          <cell r="B405" t="str">
            <v>17 17. Contrato de Prestación de Servicios</v>
          </cell>
          <cell r="C405" t="str">
            <v>CC</v>
          </cell>
          <cell r="D405">
            <v>1013619322</v>
          </cell>
          <cell r="F405">
            <v>3</v>
          </cell>
          <cell r="G405">
            <v>8</v>
          </cell>
          <cell r="H405" t="str">
            <v>LINA CRISTINA ORTIZ ORTIZ</v>
          </cell>
          <cell r="I405" t="str">
            <v>KR 5 7 A 44 AP 302 TO 4</v>
          </cell>
          <cell r="J405" t="str">
            <v>lina_jhonson@yahoo.es</v>
          </cell>
          <cell r="M405" t="str">
            <v>CO1.PCCNTR.6736974</v>
          </cell>
          <cell r="N405" t="str">
            <v>CPT-429-2024</v>
          </cell>
          <cell r="O405" t="str">
            <v>https://community.secop.gov.co/Public/Tendering/OpportunityDetail/Index?noticeUID=CO1.NTC.6675498&amp;isFromPublicArea=True&amp;isModal=False</v>
          </cell>
          <cell r="P405" t="str">
            <v>APOYO</v>
          </cell>
          <cell r="Q405" t="str">
            <v>TECNOLOGO</v>
          </cell>
          <cell r="R405" t="str">
            <v>FEMENINO</v>
          </cell>
          <cell r="S405" t="str">
            <v>NO</v>
          </cell>
          <cell r="T405" t="str">
            <v>CONTRATO DE PRESTACION DE SERVICIOS</v>
          </cell>
          <cell r="U405">
            <v>45541</v>
          </cell>
          <cell r="V405">
            <v>45541</v>
          </cell>
          <cell r="W405">
            <v>45673</v>
          </cell>
          <cell r="X405" t="str">
            <v>JUANA AMALIA GONZALEZ HERNANDEZ</v>
          </cell>
          <cell r="Y405" t="str">
            <v>SECRETARIA GENERAL</v>
          </cell>
          <cell r="Z405">
            <v>51690917</v>
          </cell>
          <cell r="AA405">
            <v>3</v>
          </cell>
          <cell r="AB405">
            <v>8</v>
          </cell>
          <cell r="AC405" t="str">
            <v>SG-77 Proveer, de manera autónoma e independiente, los servicios requeridos para el desarrollo de actividades asociadas a la organización y revisión de documentos contractuales y judiciales del Área Jurídica de Canal Capital.</v>
          </cell>
          <cell r="AD405">
            <v>11</v>
          </cell>
          <cell r="AE405">
            <v>4</v>
          </cell>
          <cell r="AF405">
            <v>131</v>
          </cell>
          <cell r="AG405">
            <v>12008326</v>
          </cell>
          <cell r="AH405">
            <v>2750000</v>
          </cell>
          <cell r="AI405" t="str">
            <v>1. Realizar la organización, clasificación,
ordenación interna, depuración, realmacenamiento, rotulación e ingreso de registros en las bases de datos del
archivo de la Oficina Jurídica y de la Secretaría General del Canal, aplicando las Tablas de Retención Documental.
2. Diligenciar el Formato Único de Inventario Documental - FUID y todos aquellos documentos asociados a las
actividades de archivo, atendiendo para el efecto, las directrices entregadas sobre el particular, dando estricto
cumplimiento a la normativa vigente sobre las reglas y los principios generales que regulan la actividad archivística
y de gestión documental, velando por el adecuado uso, cuidado y confidencialidad de los documentos manejados.
3. Realizar las actividades pertinentes para el diligenciamiento de las hojas de control de los expedientes de la
gestión contractual de Canal Capital. 4. Apoyar en la revisión de las hojas de vida del SIDEAP y soportes
documentales para el adelantamiento de procesos de contratación de Canal Capital. 5. Realizar acompañamiento
a los futuros contratistas en la gestión y correcto diligenciamiento de hojas de vida en la plataforma de SIDEAP.
6. Realizar las demás actividades que resulten necesarias y esenciales para el cumplimiento del objeto contractual.</v>
          </cell>
          <cell r="AJ405" t="str">
            <v>DIRECTA</v>
          </cell>
          <cell r="AK405" t="str">
            <v>NO REQUIERE</v>
          </cell>
          <cell r="AL405" t="str">
            <v>NO</v>
          </cell>
          <cell r="AM405" t="str">
            <v>SECRETARIA GENERAL</v>
          </cell>
          <cell r="AN405" t="str">
            <v>LUZ IXAYANA RAMIREZ CRISTANCHO</v>
          </cell>
          <cell r="AO405" t="str">
            <v xml:space="preserve">1341 /  / </v>
          </cell>
          <cell r="AP405" t="str">
            <v xml:space="preserve">42120202008 /  / </v>
          </cell>
          <cell r="AQ405" t="str">
            <v xml:space="preserve">Servicios prestados a las empresas y servicios de producción / </v>
          </cell>
          <cell r="AR405" t="str">
            <v xml:space="preserve">1282 /  / </v>
          </cell>
          <cell r="AS405">
            <v>1341</v>
          </cell>
          <cell r="AT405">
            <v>42120202008</v>
          </cell>
          <cell r="AU405" t="str">
            <v>Servicios prestados a las empresas y servicios de producción</v>
          </cell>
          <cell r="AV405" t="str">
            <v xml:space="preserve"> </v>
          </cell>
          <cell r="AW405">
            <v>1282</v>
          </cell>
          <cell r="AX405">
            <v>45541</v>
          </cell>
          <cell r="AY405">
            <v>12008326</v>
          </cell>
          <cell r="BC405" t="str">
            <v xml:space="preserve"> </v>
          </cell>
          <cell r="CX405">
            <v>45673</v>
          </cell>
          <cell r="CY405">
            <v>12008326</v>
          </cell>
        </row>
        <row r="406">
          <cell r="A406" t="str">
            <v>0403-2024</v>
          </cell>
          <cell r="B406" t="str">
            <v>17 17. Contrato de Prestación de Servicios</v>
          </cell>
          <cell r="C406" t="str">
            <v>CC</v>
          </cell>
          <cell r="D406">
            <v>52998469</v>
          </cell>
          <cell r="F406">
            <v>2</v>
          </cell>
          <cell r="G406">
            <v>9</v>
          </cell>
          <cell r="H406" t="str">
            <v>EDNA JUDITH PADILLA GALINDO</v>
          </cell>
          <cell r="I406" t="str">
            <v>TV 24 B 33 217 TO 12 AP 702</v>
          </cell>
          <cell r="J406" t="str">
            <v>ednapad@hotmail.com</v>
          </cell>
          <cell r="M406" t="str">
            <v>CO1.PCCNTR.6729709</v>
          </cell>
          <cell r="N406" t="str">
            <v>CPT-430-2024</v>
          </cell>
          <cell r="O406" t="str">
            <v>https://community.secop.gov.co/Public/Tendering/OpportunityDetail/Index?noticeUID=CO1.NTC.6665357&amp;isFromPublicArea=True&amp;isModal=False</v>
          </cell>
          <cell r="P406" t="str">
            <v>APOYO</v>
          </cell>
          <cell r="Q406" t="str">
            <v>TECNOLOGO</v>
          </cell>
          <cell r="R406" t="str">
            <v>FEMENINO</v>
          </cell>
          <cell r="S406" t="str">
            <v>NO</v>
          </cell>
          <cell r="T406" t="str">
            <v>CONTRATO DE PRESTACION DE SERVICIOS</v>
          </cell>
          <cell r="U406">
            <v>45539</v>
          </cell>
          <cell r="V406">
            <v>45540</v>
          </cell>
          <cell r="W406">
            <v>45656</v>
          </cell>
          <cell r="X406" t="str">
            <v>JUANA AMALIA GONZALEZ HERNANDEZ</v>
          </cell>
          <cell r="Y406" t="str">
            <v>SECRETARIA GENERAL</v>
          </cell>
          <cell r="Z406">
            <v>51690917</v>
          </cell>
          <cell r="AA406">
            <v>3</v>
          </cell>
          <cell r="AB406">
            <v>8</v>
          </cell>
          <cell r="AC406" t="str">
            <v>SG-78 Proveer, de manera autónoma e independiente, los servicios requeridos para el desarrollo
de actividades asociadas a la revisión de documentos contractuales y organización administrativa de la gestión
contractual de Canal Capital.</v>
          </cell>
          <cell r="AD406">
            <v>26</v>
          </cell>
          <cell r="AE406">
            <v>3</v>
          </cell>
          <cell r="AF406">
            <v>116</v>
          </cell>
          <cell r="AG406">
            <v>13610658</v>
          </cell>
          <cell r="AH406">
            <v>3520000</v>
          </cell>
          <cell r="AI406" t="str">
            <v>1. Realizar la organización, clasificación, ordenación
interna, depuración, realmacenamiento, rotulación e ingreso de registros documentales de las bases de datos del
archivo físico y digital del canal. 2. Brindar apoyo en la implementación de las Tablas de Retención Documental, foliación
y demás actividades para la organización de archivos contractuales relacionados con la operación del Canal. 3.
Diligenciar el Formato Único de Inventario Documental – FUID y todos aquellos documentos atendiendo las directrices
que sobre el particular entregue la entidad. 4. Realizar la revisión de los documentos entregados al área Jurídica y a la Secretaría General, para el adelantamiento de procesos de contratación de Canal Capital. 5. Apoyar la revisión de todos
los soportes relacionados con las hojas de vida de los contratistas del Canal, en particular para validar el cumplimiento
de los perfiles establecidos en los estudios previos de la contratación respectiva. 6. Realizar acompañamiento en la
gestión y correcto diligenciamiento de hojas de vida en la plataforma de SIDEAP. 7. Realizar el acompañamiento y
orientación a las áreas del Canal, en el diligenciamiento de los formatos contractuales de la entidad y de los soportes
que se deben requerir al contratista. 8. Velar por el adecuado uso y confidencialidad de los documentos que maneja
durante la ejecución de las actividades objeto del contrato. 9. Dar estricto cumplimiento a la normatividad vigente sobre
las reglas y los principios generales que regulan la actividad archivística, así como el Manual de Gestión Documental de
Canal Capital. 10. Apoyar en la atención de los usuarios internos y externos que solicitan los servicios del área Jurídica
y/o la Secretaría General, en materia documental. 11. Apoyar las capacitaciones que se adelanten al interior de la
entidad sobre la organización documental de los expedientes contractuales. 12. Realizar las demás actividades que
resulten necesarias y esenciales para el cumplimiento del objeto contractual.</v>
          </cell>
          <cell r="AJ406" t="str">
            <v>DIRECTA</v>
          </cell>
          <cell r="AK406" t="str">
            <v>NO REQUIERE</v>
          </cell>
          <cell r="AL406" t="str">
            <v>NO</v>
          </cell>
          <cell r="AM406" t="str">
            <v>SECRETARIA GENERAL</v>
          </cell>
          <cell r="AN406" t="str">
            <v>JAVIER ROLANDO DELGADO FLORES</v>
          </cell>
          <cell r="AO406" t="str">
            <v xml:space="preserve">1342 /  / </v>
          </cell>
          <cell r="AP406" t="str">
            <v xml:space="preserve">42120202008 /  / </v>
          </cell>
          <cell r="AQ406" t="str">
            <v xml:space="preserve">Servicios prestados a las empresas y servicios de producción / </v>
          </cell>
          <cell r="AR406" t="str">
            <v xml:space="preserve">1277 /  / </v>
          </cell>
          <cell r="AS406">
            <v>1342</v>
          </cell>
          <cell r="AT406">
            <v>42120202008</v>
          </cell>
          <cell r="AU406" t="str">
            <v>Servicios prestados a las empresas y servicios de producción</v>
          </cell>
          <cell r="AV406" t="str">
            <v xml:space="preserve"> </v>
          </cell>
          <cell r="AW406">
            <v>1277</v>
          </cell>
          <cell r="AX406">
            <v>45540</v>
          </cell>
          <cell r="AY406">
            <v>13610658</v>
          </cell>
          <cell r="BC406" t="str">
            <v xml:space="preserve"> </v>
          </cell>
          <cell r="CX406">
            <v>45656</v>
          </cell>
          <cell r="CY406">
            <v>13610658</v>
          </cell>
        </row>
        <row r="407">
          <cell r="A407" t="str">
            <v>0404-2024</v>
          </cell>
          <cell r="B407" t="str">
            <v>17 17. Contrato de Prestación de Servicios</v>
          </cell>
          <cell r="C407" t="str">
            <v>CC</v>
          </cell>
          <cell r="D407">
            <v>52261117</v>
          </cell>
          <cell r="F407">
            <v>1</v>
          </cell>
          <cell r="G407">
            <v>10</v>
          </cell>
          <cell r="H407" t="str">
            <v>CLAUDIA PATRICIA BAUTISTA ARIAS</v>
          </cell>
          <cell r="I407" t="str">
            <v>CL 83 5 57</v>
          </cell>
          <cell r="J407" t="str">
            <v>claudiautista1@gmail.com</v>
          </cell>
          <cell r="M407" t="str">
            <v>CO1.PCCNTR.6735630</v>
          </cell>
          <cell r="N407" t="str">
            <v>CPT-431-2024</v>
          </cell>
          <cell r="O407" t="str">
            <v>https://community.secop.gov.co/Public/Tendering/OpportunityDetail/Index?noticeUID=CO1.NTC.6673840&amp;isFromPublicArea=True&amp;isModal=False</v>
          </cell>
          <cell r="P407" t="str">
            <v>PROFESIONAL</v>
          </cell>
          <cell r="Q407" t="str">
            <v>UNIVERSITARIO</v>
          </cell>
          <cell r="R407" t="str">
            <v>FEMENINO</v>
          </cell>
          <cell r="S407" t="str">
            <v>NO</v>
          </cell>
          <cell r="T407" t="str">
            <v>CONTRATO DE PRESTACION DE SERVICIOS</v>
          </cell>
          <cell r="U407">
            <v>45541</v>
          </cell>
          <cell r="V407">
            <v>45541</v>
          </cell>
          <cell r="W407">
            <v>45641</v>
          </cell>
          <cell r="X407" t="str">
            <v>DAVID CAMILO VARGAS MEJIA</v>
          </cell>
          <cell r="Y407" t="str">
            <v>DIRECTOR OPERATIVO</v>
          </cell>
          <cell r="Z407">
            <v>1019003534</v>
          </cell>
          <cell r="AA407">
            <v>5</v>
          </cell>
          <cell r="AB407">
            <v>6</v>
          </cell>
          <cell r="AC407" t="str">
            <v>DO-546 DO-547 Proveer de manera autónoma e independiente, los servicios
requeridos para desarrollar las actividades de producción de contenidos para la estructuración e ideación
creativa relacionadas con la preproducción, producción, postproducción y circulación de contenidos en
las diferentes plataformas de Canal Capital y Canal Eureka, incluyendo los proyectos del plan de inversión
2024, financiados a través de la resolución 076 de 2024 del Fondo Único de Tecnologías de la Información
y las Comunicaciones (FUTIC).</v>
          </cell>
          <cell r="AD407">
            <v>10</v>
          </cell>
          <cell r="AE407">
            <v>3</v>
          </cell>
          <cell r="AF407">
            <v>100</v>
          </cell>
          <cell r="AG407">
            <v>41062560</v>
          </cell>
          <cell r="AH407">
            <v>12196800</v>
          </cell>
          <cell r="AI407" t="str">
            <v>1. Orientar conceptual, editorial y audiovisualmente el diseño, desarrollo y producción de contenidos
infantiles para las diferentes plataformas de Capital y del canal infantil Eureka.
2. Revisar, hacer seguimiento y acompañamiento de los contenidos infantiles producidos, con el fin de
preservar de comienzo a fin sus objetivos editoriales narrativos para las audiencias establecidas en
cada formato y plataforma, según sea requerido.
3. Participar en el diseño y la estructura de programación, emisión y circulación de contenidos infantiles
en las diferentes plataformas de Eureka y Capital.
4. Investigar, diseñar y estructurar propuestas conceptuales, técnicas, audiovisuales y comunicativas
de contenidos infantiles que se desarrollen en la Dirección Operativa para todas las plataformas de
Canal Capital en los tiempos requeridos.
5. Participar en la curaduría y selección de contenidos infantiles y proyectos de adquisición, cesión o
intercambio para las diferentes plataformas de Capital.
6. Participar en la construcción de estrategias y modelos de trabajo que permitan optimizar las
metodologías de formulación creativa, desarrollo, producción, postproducción, participación para la
cocreación, circulación y comunicación de contenidos infantiles.
7. Participar en los comités evaluadores de procesos de contratación adelantados por Canal Capital
mediante convocatorias públicas, invitaciones cerradas, contratación directa, licitaciones,
coproducciones y/o cualquier otro mecanismo de recepción de contenidos de la Dirección operativa.
8. Apoyar a la supervisión de proyectos y estrategias que le sean necesarias para la correcta ejecución
del objeto contractual.
9. Asistir a las reuniones que sean necesarias para la prestación del servicio, en virtud y aplicación del
principio de coordinación.
10. Realizar los informes necesarios relacionados con la prestación de servicios.
11. Realizar las demás actividades que resulten necesarias y esenciales para el cumplimiento del objeto
contractual.</v>
          </cell>
          <cell r="AJ407" t="str">
            <v>DIRECTA</v>
          </cell>
          <cell r="AK407" t="str">
            <v>NO REQUIERE</v>
          </cell>
          <cell r="AL407" t="str">
            <v>SI</v>
          </cell>
          <cell r="AM407" t="str">
            <v>DIRECTOR OPERATIVO</v>
          </cell>
          <cell r="AN407" t="str">
            <v>EDWIN ROLANDO SANCHEZ PORRAS</v>
          </cell>
          <cell r="AO407" t="str">
            <v xml:space="preserve">1376 / 1275 / </v>
          </cell>
          <cell r="AP407" t="str">
            <v xml:space="preserve">42450209 / 423011723022024010101000 / </v>
          </cell>
          <cell r="AQ407" t="str">
            <v xml:space="preserve">Servicios para la comunidad, sociales y personales / Incremento de capacidad instalada para l - NA / </v>
          </cell>
          <cell r="AR407" t="str">
            <v xml:space="preserve">1281 / 1280 / </v>
          </cell>
          <cell r="AS407">
            <v>1376</v>
          </cell>
          <cell r="AT407">
            <v>42450209</v>
          </cell>
          <cell r="AU407" t="str">
            <v>Servicios para la comunidad, sociales y personales</v>
          </cell>
          <cell r="AV407" t="str">
            <v xml:space="preserve"> </v>
          </cell>
          <cell r="AW407">
            <v>1281</v>
          </cell>
          <cell r="AX407">
            <v>45541</v>
          </cell>
          <cell r="AY407">
            <v>9594816</v>
          </cell>
          <cell r="AZ407">
            <v>1275</v>
          </cell>
          <cell r="BA407" t="str">
            <v>423011723022024010101000</v>
          </cell>
          <cell r="BB407" t="str">
            <v>Incremento de capacidad instalada para l - NA</v>
          </cell>
          <cell r="BC407" t="str">
            <v>7505 FUTIC</v>
          </cell>
          <cell r="BD407">
            <v>1280</v>
          </cell>
          <cell r="BE407">
            <v>45541</v>
          </cell>
          <cell r="BF407">
            <v>31467744</v>
          </cell>
          <cell r="CX407">
            <v>45641</v>
          </cell>
          <cell r="CY407">
            <v>41062560</v>
          </cell>
        </row>
        <row r="408">
          <cell r="A408" t="str">
            <v>0405-2024</v>
          </cell>
          <cell r="B408" t="str">
            <v>17 17. Contrato de Prestación de Servicios</v>
          </cell>
          <cell r="C408" t="str">
            <v>CC</v>
          </cell>
          <cell r="D408">
            <v>1018467839</v>
          </cell>
          <cell r="F408">
            <v>3</v>
          </cell>
          <cell r="G408">
            <v>8</v>
          </cell>
          <cell r="H408" t="str">
            <v>EDWIN ROLANDO SÁNCHEZ PORRAS</v>
          </cell>
          <cell r="I408" t="str">
            <v>KR 71 D 73 A 48</v>
          </cell>
          <cell r="J408" t="str">
            <v>rolandosp94@gmail.com</v>
          </cell>
          <cell r="M408" t="str">
            <v>CO1.PCCNTR.6736575</v>
          </cell>
          <cell r="N408" t="str">
            <v>CPT-432-2024</v>
          </cell>
          <cell r="O408" t="str">
            <v>https://community.secop.gov.co/Public/Tendering/OpportunityDetail/Index?noticeUID=CO1.NTC.6675274&amp;isFromPublicArea=True&amp;isModal=False</v>
          </cell>
          <cell r="P408" t="str">
            <v>PROFESIONAL ESPECIALIZADA</v>
          </cell>
          <cell r="Q408" t="str">
            <v>ESPECIALIZACION UNIVERSITARIA</v>
          </cell>
          <cell r="R408" t="str">
            <v>MASCULINO</v>
          </cell>
          <cell r="S408" t="str">
            <v>SI</v>
          </cell>
          <cell r="T408" t="str">
            <v>CONTRATO DE PRESTACION DE SERVICIOS</v>
          </cell>
          <cell r="U408">
            <v>45541</v>
          </cell>
          <cell r="V408">
            <v>45541</v>
          </cell>
          <cell r="W408">
            <v>45673</v>
          </cell>
          <cell r="X408" t="str">
            <v>JUANA AMALIA GONZALEZ HERNANDEZ</v>
          </cell>
          <cell r="Y408" t="str">
            <v>SECRETARIA GENERAL</v>
          </cell>
          <cell r="Z408">
            <v>51690917</v>
          </cell>
          <cell r="AA408">
            <v>3</v>
          </cell>
          <cell r="AB408">
            <v>8</v>
          </cell>
          <cell r="AC408" t="str">
            <v>SG-76 Proveer de manera autónoma e independiente, los servicios jurídicos
profesionales para apoyar la gestión contractual y demás asuntos legales de la Secretaría General de
Canal Capital.</v>
          </cell>
          <cell r="AD408">
            <v>11</v>
          </cell>
          <cell r="AE408">
            <v>4</v>
          </cell>
          <cell r="AF408">
            <v>131</v>
          </cell>
          <cell r="AG408">
            <v>30566663</v>
          </cell>
          <cell r="AH408">
            <v>7000000</v>
          </cell>
          <cell r="AI408" t="str">
            <v xml:space="preserve">1. Realizar las revisiones y seguimiento en las etapas precontractuales, contractuales y
postcontractuales que se requieran dentro de las modalidades de selección, y en general todas
aquellas actuaciones jurídicas que se asignen para su gestión. (Revisión Documentos, Estudios
Previos, Modificaciones contractuales, Liquidaciones, Cesiones, suspensiones, Etc.)
2. Realizar la publicación de los procesos contractuales asignados en la plataforma SECOP II.
3. Apoyar en la verificación y aprobación de las garantías contractuales de los procesos contractuales
asignados para su gestión.
4. Realizar la actualización del software de gestión contractual – ERP, dispuesto por el Canal, de
conformidad con los procesos contractuales asignados para su gestión.
5. Emitir los conceptos jurídicos que le sean solicitados dentro de los términos de Ley.
6. Proyectar y revisar los actos administrativos que le sean asignados para su gestión y trámite.
7. Apoyar y hacer seguimiento a los cierres contractuales en SECOP II de acuerdo con la asignación
realizada por el supervisor del contrato.
8. Realizar las demás actividades que resulten necesarias y esenciales para el cumplimiento del objeto
contractual. </v>
          </cell>
          <cell r="AJ408" t="str">
            <v>DIRECTA</v>
          </cell>
          <cell r="AK408" t="str">
            <v>NO REQUIERE</v>
          </cell>
          <cell r="AL408" t="str">
            <v>SI</v>
          </cell>
          <cell r="AM408" t="str">
            <v>SECRETARIA GENERAL</v>
          </cell>
          <cell r="AN408" t="str">
            <v>NATHALY ACOSTA DIAZ</v>
          </cell>
          <cell r="AO408" t="str">
            <v xml:space="preserve">1340 /  / </v>
          </cell>
          <cell r="AP408" t="str">
            <v xml:space="preserve">42120202008 /  / </v>
          </cell>
          <cell r="AQ408" t="str">
            <v xml:space="preserve">Servicios prestados a las empresas y servicios de producción /  / </v>
          </cell>
          <cell r="AR408" t="str">
            <v xml:space="preserve">1283 /   / </v>
          </cell>
          <cell r="AS408">
            <v>1340</v>
          </cell>
          <cell r="AT408">
            <v>42120202008</v>
          </cell>
          <cell r="AU408" t="str">
            <v>Servicios prestados a las empresas y servicios de producción</v>
          </cell>
          <cell r="AV408" t="str">
            <v xml:space="preserve"> </v>
          </cell>
          <cell r="AW408">
            <v>1283</v>
          </cell>
          <cell r="AX408">
            <v>45541</v>
          </cell>
          <cell r="AY408">
            <v>30566663</v>
          </cell>
          <cell r="BD408" t="str">
            <v xml:space="preserve"> </v>
          </cell>
          <cell r="CX408">
            <v>45673</v>
          </cell>
          <cell r="CY408">
            <v>30566663</v>
          </cell>
        </row>
        <row r="409">
          <cell r="A409" t="str">
            <v>0406-2024</v>
          </cell>
          <cell r="B409" t="str">
            <v>17 17. Contrato de Prestación de Servicios</v>
          </cell>
          <cell r="C409" t="str">
            <v>CC</v>
          </cell>
          <cell r="D409">
            <v>52856351</v>
          </cell>
          <cell r="F409">
            <v>3</v>
          </cell>
          <cell r="G409">
            <v>8</v>
          </cell>
          <cell r="H409" t="str">
            <v>JOHANA MARCELA CAMACHO ESCOBAR</v>
          </cell>
          <cell r="I409" t="str">
            <v>KR 128 146 46 BQ 5 AP 603</v>
          </cell>
          <cell r="J409" t="str">
            <v>jmarcelitacamacho@hotmail.com</v>
          </cell>
          <cell r="M409" t="str">
            <v>CO1.PCCNTR.6738063</v>
          </cell>
          <cell r="N409" t="str">
            <v>CPT-433-2024</v>
          </cell>
          <cell r="O409" t="str">
            <v>https://community.secop.gov.co/Public/Tendering/OpportunityDetail/Index?noticeUID=CO1.NTC.6676995&amp;isFromPublicArea=True&amp;isModal=False</v>
          </cell>
          <cell r="P409" t="str">
            <v>PROFESIONAL ESPECIALIZADA</v>
          </cell>
          <cell r="Q409" t="str">
            <v>ESPECIALIZACION UNIVERSITARIA</v>
          </cell>
          <cell r="R409" t="str">
            <v>FEMENINO</v>
          </cell>
          <cell r="S409" t="str">
            <v>NO</v>
          </cell>
          <cell r="T409" t="str">
            <v>CONTRATO DE PRESTACION DE SERVICIOS</v>
          </cell>
          <cell r="U409">
            <v>45540</v>
          </cell>
          <cell r="V409">
            <v>45543</v>
          </cell>
          <cell r="W409">
            <v>45675</v>
          </cell>
          <cell r="X409" t="str">
            <v>DAVID CAMILO VARGAS MEJIA</v>
          </cell>
          <cell r="Y409" t="str">
            <v>DIRECTOR OPERATIVO</v>
          </cell>
          <cell r="Z409">
            <v>1019003534</v>
          </cell>
          <cell r="AA409">
            <v>5</v>
          </cell>
          <cell r="AB409">
            <v>6</v>
          </cell>
          <cell r="AC409" t="str">
            <v>SG-79 Proveer, de manera autónoma e independiente, los servicios profesionales
requeridos para el apoyo en los procedimientos administrativos, contables y financieros de la Secretaría
General de Canal Capital.</v>
          </cell>
          <cell r="AD409">
            <v>11</v>
          </cell>
          <cell r="AE409">
            <v>4</v>
          </cell>
          <cell r="AF409">
            <v>131</v>
          </cell>
          <cell r="AG409">
            <v>21833326</v>
          </cell>
          <cell r="AH409">
            <v>5000000</v>
          </cell>
          <cell r="AI409" t="str">
            <v>1. Apoyar a la Secretaría General en
materia administrativa, contable y financiera, teniendo en cuenta la normatividad vigente. 2. Realizar el
análisis de los procesos que requieren seguimiento, revisión administrativa, contable y financiera. 3.
Apoyar con la revisión de cuentas de cobro y demás documentos que se requieran de los contratistas de
la Secretaría General. 4. Realizar un análisis y depuración de los posibles casos que se encuentre para
revisión en materia administrativa, contable y financiera. 5. Apoyar en la elaboración de documentos
y/o formatos administrativos y/o contables que sean requeridos por la Secretaría General. 6. Emitir
conceptos en materia contable y financiera que requiera la secretaría general. 7. Participar en las
reuniones a las que sea citada, para tratar los temas relacionados con el objeto contractual. 8. Realizar
y apoyar en el seguimiento de los planes de mejoramiento de la Secretaría General así como el reporte
de los avances de las acciones de los mismos. 9. Realizar la estructuración financiera de los contratos
y/o adiciones que requiera la Secretaría General y la radicación de los procesos contractuales de la
Secretaría General en el software de la entidad, así como hacer el seguimiento de los mismos. 10.
Apoyar en la estructuración y/o actualización de los procesos y procedimientos de la gestión jurídica y
contractual de la Secretaria General y la Oficina Jurídica. 11. Proyectar y/o apoyar respuestas a derechos
de petición, requerimientos, y demás solicitudes a cargo de la Secretaría General y la Oficina Jurídica.
12. Realizar las demás actividades que resulten necesarias y esenciales para el cumplimiento del objeto
contractual.</v>
          </cell>
          <cell r="AJ409" t="str">
            <v>DIRECTA</v>
          </cell>
          <cell r="AK409" t="str">
            <v>NO REQUIERE</v>
          </cell>
          <cell r="AL409" t="str">
            <v>NO</v>
          </cell>
          <cell r="AM409" t="str">
            <v>SECRETARIA GENERAL</v>
          </cell>
          <cell r="AN409" t="str">
            <v>LEIDY JULIETH CARRANZA SUAREZ</v>
          </cell>
          <cell r="AO409" t="str">
            <v xml:space="preserve">1343 /  / </v>
          </cell>
          <cell r="AP409" t="str">
            <v xml:space="preserve">42120202008 /  / </v>
          </cell>
          <cell r="AQ409" t="str">
            <v xml:space="preserve">Servicios prestados a las empresas y servicios de producción /  / </v>
          </cell>
          <cell r="AR409" t="str">
            <v xml:space="preserve">1284 /   / </v>
          </cell>
          <cell r="AS409">
            <v>1343</v>
          </cell>
          <cell r="AT409">
            <v>42120202008</v>
          </cell>
          <cell r="AU409" t="str">
            <v>Servicios prestados a las empresas y servicios de producción</v>
          </cell>
          <cell r="AV409" t="str">
            <v xml:space="preserve"> </v>
          </cell>
          <cell r="AW409">
            <v>1284</v>
          </cell>
          <cell r="AX409">
            <v>45388</v>
          </cell>
          <cell r="AY409">
            <v>21833326</v>
          </cell>
          <cell r="BD409" t="str">
            <v xml:space="preserve"> </v>
          </cell>
          <cell r="CX409">
            <v>45675</v>
          </cell>
          <cell r="CY409">
            <v>21833326</v>
          </cell>
        </row>
        <row r="410">
          <cell r="A410" t="str">
            <v>0407-2024</v>
          </cell>
          <cell r="B410" t="str">
            <v>17 17. Contrato de Prestación de Servicios</v>
          </cell>
          <cell r="C410" t="str">
            <v>CC</v>
          </cell>
          <cell r="D410">
            <v>1033798227</v>
          </cell>
          <cell r="F410">
            <v>0</v>
          </cell>
          <cell r="G410">
            <v>0</v>
          </cell>
          <cell r="H410" t="str">
            <v>LUISA FERNANDA CRUZ RAMIREZ</v>
          </cell>
          <cell r="I410" t="str">
            <v>KR 12D 59 39 SUR</v>
          </cell>
          <cell r="J410" t="str">
            <v>luisa.cruz@canalcapital.gov.co</v>
          </cell>
          <cell r="M410" t="str">
            <v>CO1.PCCNTR.6741236</v>
          </cell>
          <cell r="N410" t="str">
            <v>CPT-434-2024</v>
          </cell>
          <cell r="O410" t="str">
            <v>https://community.secop.gov.co/Public/Tendering/OpportunityDetail/Index?noticeUID=CO1.NTC.6681504&amp;isFromPublicArea=True&amp;isModal=False</v>
          </cell>
          <cell r="P410" t="str">
            <v>PROFESIONAL</v>
          </cell>
          <cell r="Q410" t="str">
            <v>UNIVERSITARIO</v>
          </cell>
          <cell r="R410" t="str">
            <v>FEMENINO</v>
          </cell>
          <cell r="S410" t="str">
            <v>NO</v>
          </cell>
          <cell r="T410" t="str">
            <v>CONTRATO DE PRESTACION DE SERVICIOS</v>
          </cell>
          <cell r="U410">
            <v>45541</v>
          </cell>
          <cell r="V410">
            <v>45450</v>
          </cell>
          <cell r="W410">
            <v>45567</v>
          </cell>
          <cell r="X410" t="str">
            <v>ANDREA MOLINA VARGAS</v>
          </cell>
          <cell r="Y410" t="str">
            <v>PROFESIONAL ESPECIALIZADO GRADO 03 DE PROGRAMACIÓN</v>
          </cell>
          <cell r="Z410">
            <v>52897700</v>
          </cell>
          <cell r="AA410">
            <v>6</v>
          </cell>
          <cell r="AB410">
            <v>5</v>
          </cell>
          <cell r="AC410" t="str">
            <v>DO-572-573 Proveer, de manera autónoma e independiente, sus servicios para
llevar a cabo la implementación del sistema de acceso closed caption o subtitulación para la programación
de los canales Capital y eureka, incluyendo los proyectos de la resolución 076 de 2024 del Fondo Único
de Tecnologías de la Información y las Comunicaciones (FUTIC).</v>
          </cell>
          <cell r="AD410">
            <v>26</v>
          </cell>
          <cell r="AE410">
            <v>3</v>
          </cell>
          <cell r="AF410">
            <v>116</v>
          </cell>
          <cell r="AG410">
            <v>10238654</v>
          </cell>
          <cell r="AH410">
            <v>2647930</v>
          </cell>
          <cell r="AI410" t="str">
            <v>1. Apoyar la implementación como operadora del sistema closed caption en las modalidades directo,
pregrabado o embebido para la programación de los canales eureka y Capital.
2. Validar en los documentos ASRUN (que consignan con exactitud los contenidos emitidos por un
canal) y la emisión de los canales eureka y Capital que se haya incluido el método de inserción y
codificación de closed caption (en vivo, transcripción, software automático o por reconocimiento
de voz).
3. Hacer entrega de la relación de closed caption en los formatos y soportes requeridos como insumo
para el informe de cuota de pantalla que se remite trimestralmente a la Comisión de Regulación
de Comunicaciones (CRC).
4. Apoyar al área de Programación en el cumplimiento de la normatividad vigente con la que se
reglamenta la implementación de los sistemas de acceso en los contenidos transmitidos a través
del servicio público de televisión de Capital para garantizar el acceso de las personas con
discapacidad auditiva a través del sistema closed caption.
5. Utilizar para su actividad únicamente el software con la licencia autorizada por Canal Capital.
6. Implementar el sistema closed caption en la transmisión y producción de contenidos audiovisuales
en cualquier plataforma tecnológica, lo que incluye televisión abierta, cerrada e internet, de
acuerdo con las necesidades de Capital.
7. Realizar las demás actividades que resulten necesarias y esenciales para el cumplimiento del
objeto contractual.</v>
          </cell>
          <cell r="AJ410" t="str">
            <v>DIRECTA</v>
          </cell>
          <cell r="AK410" t="str">
            <v>NO REQUIERE</v>
          </cell>
          <cell r="AL410" t="str">
            <v>NO</v>
          </cell>
          <cell r="AM410" t="str">
            <v>DIRECTOR OPERATIVO</v>
          </cell>
          <cell r="AN410" t="str">
            <v>EDWIN ROLANDO SANCHEZ PORRAS</v>
          </cell>
          <cell r="AO410" t="str">
            <v xml:space="preserve">1338 / 1339 / </v>
          </cell>
          <cell r="AP410" t="str">
            <v xml:space="preserve">423011723022024010101000 / 42450209 / </v>
          </cell>
          <cell r="AQ410" t="str">
            <v xml:space="preserve">Incremento de capacidad instalada para l - NA / Servicios para la comunidad, sociales y personales / </v>
          </cell>
          <cell r="AR410" t="str">
            <v xml:space="preserve">1285 / 1286 / </v>
          </cell>
          <cell r="AS410">
            <v>1338</v>
          </cell>
          <cell r="AT410" t="str">
            <v>423011723022024010101000</v>
          </cell>
          <cell r="AU410" t="str">
            <v>Incremento de capacidad instalada para l - NA</v>
          </cell>
          <cell r="AV410" t="str">
            <v>7505 FUTIC</v>
          </cell>
          <cell r="AW410">
            <v>1285</v>
          </cell>
          <cell r="AX410">
            <v>45541</v>
          </cell>
          <cell r="AY410">
            <v>4095465</v>
          </cell>
          <cell r="AZ410">
            <v>1339</v>
          </cell>
          <cell r="BA410">
            <v>42450209</v>
          </cell>
          <cell r="BB410" t="str">
            <v>Servicios para la comunidad, sociales y personales</v>
          </cell>
          <cell r="BC410" t="str">
            <v xml:space="preserve"> </v>
          </cell>
          <cell r="BD410">
            <v>1286</v>
          </cell>
          <cell r="BE410">
            <v>45541</v>
          </cell>
          <cell r="BF410">
            <v>6143189</v>
          </cell>
          <cell r="CX410">
            <v>45567</v>
          </cell>
          <cell r="CY410">
            <v>10238654</v>
          </cell>
        </row>
        <row r="411">
          <cell r="A411" t="str">
            <v>0408-2024</v>
          </cell>
          <cell r="B411" t="str">
            <v>17 17. Contrato de Prestación de Servicios</v>
          </cell>
          <cell r="C411" t="str">
            <v>NIT</v>
          </cell>
          <cell r="D411">
            <v>800136835</v>
          </cell>
          <cell r="F411">
            <v>1</v>
          </cell>
          <cell r="G411">
            <v>1</v>
          </cell>
          <cell r="H411" t="str">
            <v>RL. CIRION TECHNOLOGIES COLOMBIA S.A.S.</v>
          </cell>
          <cell r="I411" t="str">
            <v>CL 185 45 03 PI 4</v>
          </cell>
          <cell r="J411" t="str">
            <v>juan.castro@ciriontechnologies.com</v>
          </cell>
          <cell r="K411" t="str">
            <v>JUAN GUILLERMO CUESTAS ESCOBAR</v>
          </cell>
          <cell r="L411">
            <v>1015418723</v>
          </cell>
          <cell r="M411" t="str">
            <v>CO1.PCCNTR.6748089</v>
          </cell>
          <cell r="N411" t="str">
            <v>CPT-435-2024</v>
          </cell>
          <cell r="O411" t="str">
            <v>https://community.secop.gov.co/Public/Tendering/OpportunityDetail/Index?noticeUID=CO1.NTC.6691069&amp;isFromPublicArea=True&amp;isModal=False</v>
          </cell>
          <cell r="P411" t="str">
            <v>N/A</v>
          </cell>
          <cell r="Q411" t="str">
            <v>N/A</v>
          </cell>
          <cell r="R411" t="str">
            <v>PERSONA JURIDICA</v>
          </cell>
          <cell r="S411" t="str">
            <v>N/A</v>
          </cell>
          <cell r="T411" t="str">
            <v>CONTRATO DE PRESTACION DE SERVICIOS</v>
          </cell>
          <cell r="U411">
            <v>45545</v>
          </cell>
          <cell r="V411">
            <v>45562</v>
          </cell>
          <cell r="W411">
            <v>45742</v>
          </cell>
          <cell r="X411" t="str">
            <v>MAURIS ANTONIO AVILA VELASQUEZ</v>
          </cell>
          <cell r="Y411" t="str">
            <v>PROFESIONAL ESPECIALIZADO GRADO 2 DE SISTEMAS</v>
          </cell>
          <cell r="Z411">
            <v>79976558</v>
          </cell>
          <cell r="AA411">
            <v>3</v>
          </cell>
          <cell r="AB411">
            <v>8</v>
          </cell>
          <cell r="AC411" t="str">
            <v xml:space="preserve">DO-569 Proveer el servicio de un canal dedicado de internet para Canal Capital,
de conformidad con las especificaciones contenidas en el anexo técnico. </v>
          </cell>
          <cell r="AD411">
            <v>0</v>
          </cell>
          <cell r="AE411">
            <v>6</v>
          </cell>
          <cell r="AF411">
            <v>180</v>
          </cell>
          <cell r="AG411">
            <v>13923000</v>
          </cell>
          <cell r="AH411">
            <v>2320500</v>
          </cell>
          <cell r="AI411" t="str">
            <v xml:space="preserve"> 1. Cumplir con las especificaciones
técnicas, descripciones y cantidades señaladas en el anexo técnico, así como con las cláusulas, las
condiciones precontractuales establecidas para la presente contratación, las cuales declara conocer, su
propuesta y todos los anexos, los cuales forman parte integral del presente contrato. 2. Proveer el
servicio de un canal de internet dedicado de 150MB. 3. Disponer una contingencia nacional e
internacional, consistente en:
● El Proveedor debe contar con redundancia en sus enlaces de salida, incluyendo el backbone
nacional, con llegada a diferentes puntos de backbone sobre segmentos diferentes. El ancho
de banda de la contingencia nacional e internacional debe ser mínimo el 50% del canal
principal, por el mismo medio físico del principal (fibra óptica) y por trayectos físicos y
lógicos diferentes.
● La contingencia nacional debe demostrar rutas alternas físicas y lógicas desde el POP en
Bogotá hasta la cabecera de los cables ópticos. El proveedor debe tener mínimo dos
conectantes Internacionales al backbone de Internet y garantizar rutas alternas físicas y
lógicas.
4. El Proveedor (ISP) debe contar con conexión directa al NAP Colombia. La conexión a NAP Colombia
debe ser de capacidad suficiente para que puedan acceder a servidores web en Colombia hasta en el
100% de la capacidad contratada, teniendo en cuenta la posibilidad de la escalabilidad del ancho de
banda. El proveedor debe ser afiliado a la Cámara Colombiana de Informática y Telecomunicaciones de
manera directa, lo cual debe ser acreditado con una certificación oficial expedida por NAP Colombia. 5.
Proporcionar direccionamiento IP y DNS. Segmentos Públicos: El Proveedor debe suministrar mínimo de
5 direcciones IP públicas válidas que no deben estar reportadas (Listas Negras). Además, deberá prestar
el servicio de DNS secundario redundante, con tolerancia a fallos y problemas de conexión. 6. Publicar el
segmento de IPv6 adquirido ante LACNIC por Canal Capital. 7. Desplegar el pool de direcciones IPv6
sobre su Sistema Autónomo respectivo y hacer la publicación del nuevo direccionamiento en Internet. 8.
Peering: El proveedor debe contar con acuerdos de interconexión públicos y privados con proveedores
reconocidos del servicio de internet alrededor del mundo (Tier 1), para garantizar condiciones óptimas
en la prestación del servicio. 9. Cumplir los Acuerdos de Niveles de Servicio establecidos para la presente
contratación. 10. Todos los costos para la adecuación e instalación de los servicios, y los daños e
imprevistos que surjan en el proceso deben ser previstos, cotizados y cubiertos por el oferente en su
propuesta. 11. Contar con el personal suficiente e idóneo para cumplir con el objeto del contrato. 12.
Brindar soporte técnico a través de correo electrónico, soporte telefónico, celular, página web o en sitio,
de acuerdo con la falla y el nivel de servicio ofertado. Ofrecer varios niveles de escalamiento, de acuerdo
con la criticidad de un incidente reportado. 13. Habilitar los servicios en los sitios solicitados por el Canal,
utilizando para ello los medios de transmisión que el proveedor considere apropiados y sin costo adicional
para la entidad. 14. Facturar los servicios conforme a las tarifas convenidas. 15. Mantener el nivel de
disponibilidad acordado con el Canal, pues de lo contrario deberá aplicar los descuentos sobre el valor
del periodo facturado, conforme a los lineamientos establecidos previamente entre las partes. 16.
Tramitar y resolver las solicitudes y reclamos presentados por la entidad. 17. El proveedor deberá
entregar el canal de internet dedicado segmentado de acuerdo con las especificaciones técnicas que
requiere la entidad para el uso del mismo. En caso de necesitar el ancho del canal de internet total sin
segmentar el proveedor realizará los cambios y configuraciones sin perjuicio alguno. 18. Dar capacitación
técnica a los funcionarios asignados por el supervisor del contrato, referente a temas de instalación,
operación y mantenimientos de las herramientas hardware y software que concierne al Canal dedicado
de internet. 19. Dar estricto cumplimiento a las políticas de seguridad de la información de la entidad.
20. Las demás estipuladas en otras cláusulas, las fijadas por el ordenamiento superior y las que se deriven
de la naturaleza y objeto del Contrato proyectado. </v>
          </cell>
          <cell r="AJ411" t="str">
            <v>DIRECTA</v>
          </cell>
          <cell r="AK411" t="str">
            <v>NO REQUIERE</v>
          </cell>
          <cell r="AL411" t="str">
            <v>NO</v>
          </cell>
          <cell r="AM411" t="str">
            <v>DIRECTOR OPERATIVO</v>
          </cell>
          <cell r="AN411" t="str">
            <v>NATHALY ACOSTA DIAZ</v>
          </cell>
          <cell r="AO411" t="str">
            <v xml:space="preserve">1335 /  / </v>
          </cell>
          <cell r="AP411" t="str">
            <v xml:space="preserve">42450209 /  / </v>
          </cell>
          <cell r="AQ411" t="str">
            <v xml:space="preserve">Servicios para la comunidad, sociales y personales /  / </v>
          </cell>
          <cell r="AR411" t="str">
            <v xml:space="preserve">1290 /   / </v>
          </cell>
          <cell r="AS411">
            <v>1335</v>
          </cell>
          <cell r="AT411">
            <v>42450209</v>
          </cell>
          <cell r="AU411" t="str">
            <v>Servicios para la comunidad, sociales y personales</v>
          </cell>
          <cell r="AV411" t="str">
            <v xml:space="preserve"> </v>
          </cell>
          <cell r="AW411">
            <v>1290</v>
          </cell>
          <cell r="AX411">
            <v>45545</v>
          </cell>
          <cell r="AY411">
            <v>13923000</v>
          </cell>
          <cell r="BD411" t="str">
            <v xml:space="preserve"> </v>
          </cell>
          <cell r="CX411">
            <v>45742</v>
          </cell>
          <cell r="CY411">
            <v>13923000</v>
          </cell>
        </row>
        <row r="412">
          <cell r="A412" t="str">
            <v>0409-2024</v>
          </cell>
          <cell r="B412" t="str">
            <v>17 17. Contrato de Prestación de Servicios</v>
          </cell>
          <cell r="C412" t="str">
            <v>CC</v>
          </cell>
          <cell r="D412">
            <v>1014273240</v>
          </cell>
          <cell r="F412">
            <v>4</v>
          </cell>
          <cell r="G412">
            <v>7</v>
          </cell>
          <cell r="H412" t="str">
            <v>NICOLÁS FELIPE ROMERO CORTES</v>
          </cell>
          <cell r="I412" t="str">
            <v>DG 89B NO. 115A - 03</v>
          </cell>
          <cell r="J412" t="str">
            <v>elnicoromeroco@gmail.com</v>
          </cell>
          <cell r="M412" t="str">
            <v>CO1.PCCNTR.6750243</v>
          </cell>
          <cell r="N412" t="str">
            <v>CPT-436-2024</v>
          </cell>
          <cell r="O412" t="str">
            <v>https://community.secop.gov.co/Public/Tendering/OpportunityDetail/Index?noticeUID=CO1.NTC.6693890&amp;isFromPublicArea=True&amp;isModal=False</v>
          </cell>
          <cell r="P412" t="str">
            <v>PROFESIONAL</v>
          </cell>
          <cell r="Q412" t="str">
            <v>UNIVERSITARIO</v>
          </cell>
          <cell r="R412" t="str">
            <v>MASCULINO</v>
          </cell>
          <cell r="S412" t="str">
            <v>NO</v>
          </cell>
          <cell r="T412" t="str">
            <v>CONTRATO DE PRESTACION DE SERVICIOS</v>
          </cell>
          <cell r="U412">
            <v>45545</v>
          </cell>
          <cell r="V412">
            <v>45546</v>
          </cell>
          <cell r="W412">
            <v>45656</v>
          </cell>
          <cell r="X412" t="str">
            <v>ANDREA MOLINA VARGAS</v>
          </cell>
          <cell r="Y412" t="str">
            <v>PROFESIONAL ESPECIALIZADO GRADO 03 DE PROGRAMACIÓN</v>
          </cell>
          <cell r="Z412">
            <v>52897700</v>
          </cell>
          <cell r="AA412">
            <v>6</v>
          </cell>
          <cell r="AB412">
            <v>5</v>
          </cell>
          <cell r="AC412" t="str">
            <v>DO-560-561 Proveer, de manera autónoma e independiente, los servicios requeridos para
desarrollar las actividades de preproducción, producción, realización y posproducción de material audiovisual para
las necesidades digitales de Canal Capital y sus canales de distribución, incluyendo los proyectos del Plan de
inversión financiados a través de la resolución 076 de 2024 del Fondo Único de Tecnologías de la Información y
las Comunicaciones (FUTIC).</v>
          </cell>
          <cell r="AD412">
            <v>20</v>
          </cell>
          <cell r="AE412">
            <v>3</v>
          </cell>
          <cell r="AF412">
            <v>110</v>
          </cell>
          <cell r="AG412">
            <v>14666667</v>
          </cell>
          <cell r="AH412">
            <v>4000000</v>
          </cell>
          <cell r="AI412" t="str">
            <v>1. Estructurar y desarrollar desde la
preproducción las diferentes piezas audiovisuales que sean requeridas para la creación de estrategias de contenido para las diferentes plataformas digitales de Capital, como redes sociales y sitio web, a través de un lenguaje digital
acorde a las necesidades comunicacionales que requiera cada una de las producciones o los productos informativos
convergentes. 2. Realizar la grabación de piezas audiovisuales para las plataformas digitales de Capital, como
redes sociales y sitio web, a través de un lenguaje digital acorde a las necesidades comunicacionales que requiera
cada una de las producciones o los productos informativos convergentes. 3. Realizar, crear, diseñar y producir las
animaciones o informaciones gráficas audiovisuales que sean requeridas para los contenidos solicitados que
tengan este fin, a ser publicadas en las plataformas digitales de Capital, como redes sociales y sitio web. 4.
Realizar la producción de video streaming y la organización y operación de las herramientas necesarias para su
producción en vivo. 5. Apoyar y participar en la producción de campo, creación y realización de contenidos de
video y fotografía para las pantallas de Capital y sus proyectos informativos convergentes. 6. Realizar la edición
de contenidos de video y fotografía para las plataformas digitales de Capital, como redes sociales y sitio web. 7.
Realizar la musicalización de las piezas finalizadas en video para su distribución en la página web y las diferentes
plataformas digitales, usando para ello piezas de la librería vigente contratada por Capital. 8. Entregar y cargar
contenidos en video en las distintas plataformas digitales según las características necesarias para su óptima
visualización. 9. Fragmentar contenidos en clips y adaptar contenido de otras pantallas (abierta y sonora) para su
óptima distribución y consumo en las plataformas de Capital, incluida la elaboración de elementos gráficos, como
miniaturas y endcards, que respondan a las lógicas de los proyectos informativos convergentes. 10. Apoyar
estrategias convergentes que conectan el proyecto informativo, CCI, transmisiones y el equipo digital para
expandir los contenidos informativos en diferentes formatos y pantallas desde la lógica colaborativa digital, y bajo
el esquema de Bogotá como protagonista. 11. Realizar las demás actividades que resulten necesarias y esenciales
para el cumplimiento del objeto contractual.</v>
          </cell>
          <cell r="AJ412" t="str">
            <v>DIRECTA</v>
          </cell>
          <cell r="AK412" t="str">
            <v>NO REQUIERE</v>
          </cell>
          <cell r="AL412" t="str">
            <v>NO</v>
          </cell>
          <cell r="AM412" t="str">
            <v>DIRECTOR OPERATIVO</v>
          </cell>
          <cell r="AN412" t="str">
            <v>LUZ IXAYANA RAMIREZ CRISTANCHO</v>
          </cell>
          <cell r="AO412" t="str">
            <v xml:space="preserve">1315 / 1316 / </v>
          </cell>
          <cell r="AP412" t="str">
            <v xml:space="preserve">42450209 / 423011723022024010101000 / </v>
          </cell>
          <cell r="AQ412" t="str">
            <v xml:space="preserve">Servicios para la comunidad, sociales y personales / Incremento de capacidad instalada para l - NA / </v>
          </cell>
          <cell r="AR412" t="str">
            <v xml:space="preserve">1289 / 1288 / </v>
          </cell>
          <cell r="AS412">
            <v>1315</v>
          </cell>
          <cell r="AT412">
            <v>42450209</v>
          </cell>
          <cell r="AU412" t="str">
            <v>Servicios para la comunidad, sociales y personales</v>
          </cell>
          <cell r="AV412" t="str">
            <v xml:space="preserve"> </v>
          </cell>
          <cell r="AW412">
            <v>1289</v>
          </cell>
          <cell r="AX412">
            <v>45545</v>
          </cell>
          <cell r="AY412">
            <v>3798291</v>
          </cell>
          <cell r="AZ412">
            <v>1316</v>
          </cell>
          <cell r="BA412" t="str">
            <v>423011723022024010101000</v>
          </cell>
          <cell r="BB412" t="str">
            <v>Incremento de capacidad instalada para l - NA</v>
          </cell>
          <cell r="BC412" t="str">
            <v>7505 FUTIC</v>
          </cell>
          <cell r="BD412">
            <v>1288</v>
          </cell>
          <cell r="BE412">
            <v>45545</v>
          </cell>
          <cell r="BF412">
            <v>10868376</v>
          </cell>
          <cell r="CI412" t="str">
            <v>ADICION 1 Y PRORROGA 1</v>
          </cell>
          <cell r="CJ412">
            <v>45617</v>
          </cell>
          <cell r="CK412">
            <v>28</v>
          </cell>
          <cell r="CL412">
            <v>0</v>
          </cell>
          <cell r="CM412">
            <v>3935042</v>
          </cell>
          <cell r="CX412">
            <v>45685</v>
          </cell>
          <cell r="CY412">
            <v>18601709</v>
          </cell>
        </row>
        <row r="413">
          <cell r="A413" t="str">
            <v>0410-2024</v>
          </cell>
          <cell r="B413" t="str">
            <v>17 17. Contrato de Prestación de Servicios</v>
          </cell>
          <cell r="C413" t="str">
            <v>CC</v>
          </cell>
          <cell r="D413">
            <v>52479108</v>
          </cell>
          <cell r="F413">
            <v>2</v>
          </cell>
          <cell r="G413">
            <v>9</v>
          </cell>
          <cell r="H413" t="str">
            <v>DIANA MILENA GRANADOS MARTINEZ</v>
          </cell>
          <cell r="I413" t="str">
            <v>KR 102 155 19</v>
          </cell>
          <cell r="J413" t="str">
            <v>digra78@Yyahoo.com</v>
          </cell>
          <cell r="M413" t="str">
            <v>CO1.PCCNTR.6750194</v>
          </cell>
          <cell r="N413" t="str">
            <v>CPT-438-2024</v>
          </cell>
          <cell r="O413" t="str">
            <v>https://community.secop.gov.co/Public/Tendering/OpportunityDetail/Index?noticeUID=CO1.NTC.6694521&amp;isFromPublicArea=True&amp;isModal=False</v>
          </cell>
          <cell r="P413" t="str">
            <v>APOYO</v>
          </cell>
          <cell r="Q413" t="str">
            <v>TECNICO</v>
          </cell>
          <cell r="R413" t="str">
            <v>FEMENINO</v>
          </cell>
          <cell r="S413" t="str">
            <v>NO</v>
          </cell>
          <cell r="T413" t="str">
            <v>CONTRATO DE PRESTACION DE SERVICIOS</v>
          </cell>
          <cell r="U413">
            <v>45545</v>
          </cell>
          <cell r="V413">
            <v>45546</v>
          </cell>
          <cell r="W413">
            <v>45667</v>
          </cell>
          <cell r="X413" t="str">
            <v>JORGE ENRIQUE ANGARITA LOPEZ</v>
          </cell>
          <cell r="Y413" t="str">
            <v>SUBDIRECTOR FINANCIERO</v>
          </cell>
          <cell r="Z413">
            <v>80093324</v>
          </cell>
          <cell r="AA413">
            <v>0</v>
          </cell>
          <cell r="AB413">
            <v>0</v>
          </cell>
          <cell r="AC413" t="str">
            <v>SF-43 Proveer de manera autónoma e independiente los servicios requeridos para apoyar los procesos financieros, revisión y trámite de las cuentas de cobro de proveedores, para la subdirección financiera de Canal Capital</v>
          </cell>
          <cell r="AD413">
            <v>0</v>
          </cell>
          <cell r="AE413">
            <v>4</v>
          </cell>
          <cell r="AF413">
            <v>120</v>
          </cell>
          <cell r="AG413">
            <v>13478736</v>
          </cell>
          <cell r="AH413">
            <v>3369684</v>
          </cell>
          <cell r="AI413" t="str">
            <v>1. Apoyar en la preparación de informes del área financiera para los diferentes entes de control.
2. Apoyar a la Subdirección Financiera en la elaboración de oficios y memorandos mensuales a los
entes de control.
3. Apoyar los requerimientos internos y externos solicitados para los cierres mensuales.
4. Revisar el cumplimiento de los requisitos establecidos, previos a los pagos de las cuentas y/o
facturas para pago.
5. Actualizar la información de los contratistas en el sistema ORPAGO de Canal Capital.
6. Actualizar y subir en el SECOP II las órdenes de pago, de las cuentas de cobro y/o facturas de
los contratistas de Canal Capital.
7. Brindar información a los usuarios internos y externos sobre el estado de pagos de las cuentas
de cobro.
8. Realizar seguimiento al plan de acción de la Subdirección Financiera y demás informes que
requiera el sistema integrado de gestión.
9. Apoyar la gestión documental de la Subdirección Financiera.
10. Apoyar la revisión y actualización de los procedimientos a cargo de la Subdirección Financiera
11. Realizar las demás actividades que resulten necesarias y esenciales para el cumplimiento del
objeto contractual.</v>
          </cell>
          <cell r="AJ413" t="str">
            <v>DIRECTA</v>
          </cell>
          <cell r="AK413" t="str">
            <v>NO REQUIERE</v>
          </cell>
          <cell r="AL413" t="str">
            <v>NO</v>
          </cell>
          <cell r="AM413" t="str">
            <v>SECRETARIA GENERAL</v>
          </cell>
          <cell r="AN413" t="str">
            <v>NATHALY ACOSTA DIAZ</v>
          </cell>
          <cell r="AO413" t="str">
            <v xml:space="preserve">1322 /  / </v>
          </cell>
          <cell r="AP413" t="str">
            <v xml:space="preserve">42120202008 /  / </v>
          </cell>
          <cell r="AQ413" t="str">
            <v xml:space="preserve">Servicios prestados a las empresas y servicios de producción /  / </v>
          </cell>
          <cell r="AR413" t="str">
            <v xml:space="preserve">1291 /   / </v>
          </cell>
          <cell r="AS413">
            <v>1322</v>
          </cell>
          <cell r="AT413">
            <v>42120202008</v>
          </cell>
          <cell r="AU413" t="str">
            <v>Servicios prestados a las empresas y servicios de producción</v>
          </cell>
          <cell r="AV413" t="str">
            <v xml:space="preserve"> </v>
          </cell>
          <cell r="AW413">
            <v>1291</v>
          </cell>
          <cell r="AX413">
            <v>45545</v>
          </cell>
          <cell r="AY413">
            <v>13478736</v>
          </cell>
          <cell r="BD413" t="str">
            <v xml:space="preserve"> </v>
          </cell>
          <cell r="CX413">
            <v>45667</v>
          </cell>
          <cell r="CY413">
            <v>13478736</v>
          </cell>
        </row>
        <row r="414">
          <cell r="A414" t="str">
            <v>0411-2024</v>
          </cell>
          <cell r="B414" t="str">
            <v>17 17. Contrato de Prestación de Servicios</v>
          </cell>
          <cell r="C414" t="str">
            <v>CC</v>
          </cell>
          <cell r="D414">
            <v>1019059939</v>
          </cell>
          <cell r="F414">
            <v>5</v>
          </cell>
          <cell r="G414">
            <v>6</v>
          </cell>
          <cell r="H414" t="str">
            <v>MILTON HERNANDO ROJAS LOZANO</v>
          </cell>
          <cell r="I414" t="str">
            <v>CRA 126 # 131 51 CASA 9 ETAPA 3</v>
          </cell>
          <cell r="J414" t="str">
            <v>milton20152604@gmail.com</v>
          </cell>
          <cell r="M414" t="str">
            <v>CO1.PCCNTR.6755279</v>
          </cell>
          <cell r="N414" t="str">
            <v>CPT-437-2024</v>
          </cell>
          <cell r="O414" t="str">
            <v>https://community.secop.gov.co/Public/Tendering/OpportunityDetail/Index?noticeUID=CO1.NTC.6701692&amp;isFromPublicArea=True&amp;isModal=False</v>
          </cell>
          <cell r="P414" t="str">
            <v>APOYO A LA GESTIÓN PROFESIONAL</v>
          </cell>
          <cell r="Q414" t="str">
            <v>BACHILLER</v>
          </cell>
          <cell r="R414" t="str">
            <v>MASCULINO</v>
          </cell>
          <cell r="S414" t="str">
            <v>NO</v>
          </cell>
          <cell r="T414" t="str">
            <v>CONTRATO DE PRESTACION DE SERVICIOS</v>
          </cell>
          <cell r="U414">
            <v>45546</v>
          </cell>
          <cell r="V414">
            <v>45547</v>
          </cell>
          <cell r="W414">
            <v>45637</v>
          </cell>
          <cell r="X414" t="str">
            <v>JUANA AMALIA GONZALEZ HERNANDEZ</v>
          </cell>
          <cell r="Y414" t="str">
            <v>SECRETARIA GENERAL</v>
          </cell>
          <cell r="Z414">
            <v>51690917</v>
          </cell>
          <cell r="AA414">
            <v>3</v>
          </cell>
          <cell r="AB414">
            <v>8</v>
          </cell>
          <cell r="AC414" t="str">
            <v>SG-86 Proveer, de manera autónoma e independiente, los servicios requeridos para el
desarrollo de actividades asociadas a la gestión archivística de procesos contractuales de Canal Capital.</v>
          </cell>
          <cell r="AD414">
            <v>0</v>
          </cell>
          <cell r="AE414">
            <v>3</v>
          </cell>
          <cell r="AF414">
            <v>90</v>
          </cell>
          <cell r="AG414">
            <v>9900000</v>
          </cell>
          <cell r="AH414">
            <v>3300000</v>
          </cell>
          <cell r="AI414" t="str">
            <v>1. Realizar la revisión y control de calidad de
la organización de los expedientes contractuales ya intervenidos por el Área Jurídica. 2. Ajustar los errores
encontrados en relación con la guía de lineamientos para el uso y almacenamiento de documentos digitales y/o
electrónicos en Canal Capital. 3. Realizar la migración de la información contractual de las carpetas del drive al
repositorio contractual final. 4. Recibir y revisar mensualmente los informes de actividades para la inclusión de
cada uno en los expedientes contractuales digitales. 5. Realizar la búsqueda de los informes de actividades y/o
certificación de cierre contractual para su inclusión en los expedientes contractuales digitales. 6. Revisar y archivar
los documentos digitales de las demás series que pertenecen a la Secretaría General y/o Área Jurídica de Canal
Capital. 7. Brindar apoyo al Área Jurídica y Secretaría General en la implementación de las Tablas de Retención
Documental. 8. Diligenciar el Formato Único de Inventario Documental – FUID y todos aquellos documentos
atendiendo las directrices necesarias sobre el particular. 9. Apoyar al Área Jurídica del Canal en el acceso a la
información que reposa física y digitalmente en la entidad mediante el préstamo y escaneo de documentos, así
como organizar los expedientes contractuales con el objeto de efectuar las transferencias primarias al archivo
central de la Entidad. 10. Realizar las demás actividades que resulten necesarias y esenciales para el cumplimiento
del objeto contractual.</v>
          </cell>
          <cell r="AJ414" t="str">
            <v>DIRECTA</v>
          </cell>
          <cell r="AK414" t="str">
            <v>NO REQUIERE</v>
          </cell>
          <cell r="AL414" t="str">
            <v>NO</v>
          </cell>
          <cell r="AM414" t="str">
            <v>SECRETARIA GENERAL</v>
          </cell>
          <cell r="AN414" t="str">
            <v>JAVIER ROLANDO DELGADO FLORES</v>
          </cell>
          <cell r="AO414" t="str">
            <v xml:space="preserve">1374 /  / </v>
          </cell>
          <cell r="AP414" t="str">
            <v xml:space="preserve">42120202008 /  / </v>
          </cell>
          <cell r="AQ414" t="str">
            <v xml:space="preserve">Servicios prestados a las empresas y servicios de producción /  / </v>
          </cell>
          <cell r="AR414" t="str">
            <v xml:space="preserve">1299 /   / </v>
          </cell>
          <cell r="AS414">
            <v>1374</v>
          </cell>
          <cell r="AT414">
            <v>42120202008</v>
          </cell>
          <cell r="AU414" t="str">
            <v>Servicios prestados a las empresas y servicios de producción</v>
          </cell>
          <cell r="AV414" t="str">
            <v xml:space="preserve"> </v>
          </cell>
          <cell r="AW414">
            <v>1299</v>
          </cell>
          <cell r="AX414">
            <v>45546</v>
          </cell>
          <cell r="AY414">
            <v>9900000</v>
          </cell>
          <cell r="BD414" t="str">
            <v xml:space="preserve"> </v>
          </cell>
          <cell r="CX414">
            <v>45637</v>
          </cell>
          <cell r="CY414">
            <v>9900000</v>
          </cell>
        </row>
        <row r="415">
          <cell r="A415" t="str">
            <v>0412-2024</v>
          </cell>
          <cell r="B415" t="str">
            <v>17 17. Contrato de Prestación de Servicios</v>
          </cell>
          <cell r="C415" t="str">
            <v>CC</v>
          </cell>
          <cell r="D415">
            <v>52424413</v>
          </cell>
          <cell r="F415">
            <v>8</v>
          </cell>
          <cell r="G415">
            <v>3</v>
          </cell>
          <cell r="H415" t="str">
            <v>PILAR ROCIO ROJAS BARRERO</v>
          </cell>
          <cell r="I415" t="str">
            <v>KR 106 16 86 IN 7 AP 404</v>
          </cell>
          <cell r="J415" t="str">
            <v>pilarrb77@hotmail.com</v>
          </cell>
          <cell r="M415" t="str">
            <v>CO1.PCCNTR.6759129</v>
          </cell>
          <cell r="N415" t="str">
            <v>CPT-439-2024</v>
          </cell>
          <cell r="O415" t="str">
            <v>https://community.secop.gov.co/Public/Tendering/OpportunityDetail/Index?noticeUID=CO1.NTC.6706704&amp;isFromPublicArea=True&amp;isModal=False</v>
          </cell>
          <cell r="P415" t="str">
            <v>PROFESIONAL</v>
          </cell>
          <cell r="Q415" t="str">
            <v>UNIVERSITARIO</v>
          </cell>
          <cell r="R415" t="str">
            <v>FEMENINO</v>
          </cell>
          <cell r="S415" t="str">
            <v>NO</v>
          </cell>
          <cell r="T415" t="str">
            <v>CONTRATO DE PRESTACION DE SERVICIOS</v>
          </cell>
          <cell r="U415">
            <v>45546</v>
          </cell>
          <cell r="V415">
            <v>45547</v>
          </cell>
          <cell r="W415">
            <v>45641</v>
          </cell>
          <cell r="X415" t="str">
            <v>DAVID CAMILO VARGAS MEJIA</v>
          </cell>
          <cell r="Y415" t="str">
            <v>DIRECTOR OPERATIVO</v>
          </cell>
          <cell r="Z415">
            <v>1019003534</v>
          </cell>
          <cell r="AA415">
            <v>5</v>
          </cell>
          <cell r="AB415">
            <v>6</v>
          </cell>
          <cell r="AC415" t="str">
            <v>DO-593-596 Proveer, de manera autónoma e independiente los servicios profesionales
para realizar la producción estratégica de procesos transversales de la Dirección Operativa, en el marco del plan
de inversión 2024 financiado a través de la resolución 076 de 2024 del Fondo Único de las Tecnologías de la
Información y las Comunicaciones FUTIC.</v>
          </cell>
          <cell r="AD415">
            <v>4</v>
          </cell>
          <cell r="AE415">
            <v>3</v>
          </cell>
          <cell r="AF415">
            <v>94</v>
          </cell>
          <cell r="AG415">
            <v>29296667</v>
          </cell>
          <cell r="AH415">
            <v>9350000</v>
          </cell>
          <cell r="AI415" t="str">
            <v xml:space="preserve">1. Realizar acompañamiento y monitoreo de la
estructuración y puesta en marcha de los diseños de producción, incluyendo presupuesto y cronogramas, de los
proyectos asociados al plan de inversión, contratos, convenios y acuerdos interadministrativos de Canal Capital.
2. Apoyar el reporte, monitoreo y consolidación de los informes de gestión, ejecución y resultados de los
indicadores del plan de inversión asociados a de la Dirección Operativa. 3. Desarrollar y gestionar matrices que
permitan el seguimiento y articulación integrada de los proyectos audiovisuales que desarrolle Canal Capital. 4.
Apoyar la elaboración y el seguimiento a los procesos precontractuales, contractuales y poscontractuales de los
contratos suscritos en el marco de la producción de contenidos audiovisuales, entre estos, los derivados de
contratos, convenios y acuerdos interadministrativos y los financiados a través del Fondo Único de las Tecnologías
de la Información y las Comunicaciones FUTIC. 5. Apoyar el seguimiento para el cumplimiento de la
reglamentación establecida en las resoluciones normativas y de asignación de recursos del Fondo Único de las
Tecnologías de la Información y las Comunicaciones. 6. Apoyar la elaboración, seguimiento, ejecución y
modificaciones de las fichas técnicas necesarias para los proyectos de inversión financiados a través del Fondo
Único de las Tecnologías de la Información y las Comunicaciones. 7. Apoyar el monitoreo y aplicación de las
observaciones de los entes de control en el marco de las auditorías a los procesos de producción audiovisual de
contenidos que desarrolle Capital, derivados de contratos, convenios y acuerdos interadministrativos y los
financiados a través del Fondo Único de las Tecnologías de la Información y las Comunicaciones FUTIC. 8. Asistir
a las reuniones que sean necesarias para la prestación del servicio en virtud del principio de coordinación. 9.
Elaborar los informes de gestión indicados por el Director operativo. 10. Realizar las demás actividades que
resulten necesarias y esenciales para el cumplimiento del objeto contractual. </v>
          </cell>
          <cell r="AJ415" t="str">
            <v>DIRECTA</v>
          </cell>
          <cell r="AK415" t="str">
            <v>NO REQUIERE</v>
          </cell>
          <cell r="AL415" t="str">
            <v>NO</v>
          </cell>
          <cell r="AM415" t="str">
            <v>DIRECTOR OPERATIVO</v>
          </cell>
          <cell r="AN415" t="str">
            <v>LUZ IXAYANA RAMIREZ CRISTANCHO</v>
          </cell>
          <cell r="AO415" t="str">
            <v xml:space="preserve">1367 / 1370 / </v>
          </cell>
          <cell r="AP415" t="str">
            <v xml:space="preserve">423011723022024010101000 / 42450209 / </v>
          </cell>
          <cell r="AQ415" t="str">
            <v xml:space="preserve">Incremento de capacidad instalada para l - NA / Servicios para la comunidad, sociales y personales / </v>
          </cell>
          <cell r="AR415" t="str">
            <v xml:space="preserve">1300 / 1301 / </v>
          </cell>
          <cell r="AS415">
            <v>1367</v>
          </cell>
          <cell r="AT415" t="str">
            <v>423011723022024010101000</v>
          </cell>
          <cell r="AU415" t="str">
            <v>Incremento de capacidad instalada para l - NA</v>
          </cell>
          <cell r="AV415" t="str">
            <v>7505 FUTIC</v>
          </cell>
          <cell r="AW415">
            <v>1300</v>
          </cell>
          <cell r="AX415">
            <v>45547</v>
          </cell>
          <cell r="AY415">
            <v>24621667</v>
          </cell>
          <cell r="AZ415">
            <v>1370</v>
          </cell>
          <cell r="BA415">
            <v>42450209</v>
          </cell>
          <cell r="BB415" t="str">
            <v>Servicios para la comunidad, sociales y personales</v>
          </cell>
          <cell r="BC415" t="str">
            <v xml:space="preserve"> </v>
          </cell>
          <cell r="BD415">
            <v>1301</v>
          </cell>
          <cell r="BE415">
            <v>45547</v>
          </cell>
          <cell r="BF415">
            <v>4675000</v>
          </cell>
          <cell r="CX415">
            <v>45641</v>
          </cell>
          <cell r="CY415">
            <v>29296667</v>
          </cell>
        </row>
        <row r="416">
          <cell r="A416" t="str">
            <v>0413-2024</v>
          </cell>
          <cell r="B416" t="str">
            <v>17 17. Contrato de Prestación de Servicios</v>
          </cell>
          <cell r="C416" t="str">
            <v>CC</v>
          </cell>
          <cell r="D416">
            <v>1010192686</v>
          </cell>
          <cell r="F416">
            <v>2</v>
          </cell>
          <cell r="G416">
            <v>9</v>
          </cell>
          <cell r="H416" t="str">
            <v>LEIDY JULIETH CARRANZA SUAREZ</v>
          </cell>
          <cell r="I416" t="str">
            <v>KR 110C BIS 73 23</v>
          </cell>
          <cell r="J416" t="str">
            <v>Juliethk1018@gmail.com</v>
          </cell>
          <cell r="M416" t="str">
            <v xml:space="preserve">CO1.PCCNTR.6760888	</v>
          </cell>
          <cell r="N416" t="str">
            <v>CPT-440-2024</v>
          </cell>
          <cell r="O416" t="str">
            <v>https://community.secop.gov.co/Public/Tendering/OpportunityDetail/Index?noticeUID=CO1.NTC.6709651&amp;isFromPublicArea=True&amp;isModal=False</v>
          </cell>
          <cell r="P416" t="str">
            <v>PROFESIONAL</v>
          </cell>
          <cell r="Q416" t="str">
            <v>ESPECIALIZACION UNIVERSITARIA</v>
          </cell>
          <cell r="R416" t="str">
            <v>FEMENINO</v>
          </cell>
          <cell r="S416" t="str">
            <v>SI</v>
          </cell>
          <cell r="T416" t="str">
            <v>CONTRATO DE PRESTACION DE SERVICIOS</v>
          </cell>
          <cell r="U416">
            <v>45547</v>
          </cell>
          <cell r="V416">
            <v>45548</v>
          </cell>
          <cell r="W416">
            <v>45677</v>
          </cell>
          <cell r="X416" t="str">
            <v>JUANA AMALIA GONZALEZ HERNANDEZ</v>
          </cell>
          <cell r="Y416" t="str">
            <v>SECRETARIA GENERAL</v>
          </cell>
          <cell r="Z416">
            <v>51690917</v>
          </cell>
          <cell r="AA416">
            <v>3</v>
          </cell>
          <cell r="AB416">
            <v>8</v>
          </cell>
          <cell r="AC416" t="str">
            <v>SG-82 Proveer de manera autónoma e independiente, los servicios jurídicos profesionales
para apoyar la gestión contractual y demás asuntos legales de la Secretaría General de Canal Capital.</v>
          </cell>
          <cell r="AD416">
            <v>8</v>
          </cell>
          <cell r="AE416">
            <v>4</v>
          </cell>
          <cell r="AF416">
            <v>128</v>
          </cell>
          <cell r="AG416">
            <v>29866664</v>
          </cell>
          <cell r="AH416">
            <v>7000000</v>
          </cell>
          <cell r="AI416" t="str">
            <v>1. Realizar las revisiones y seguimiento en las
etapas precontractuales, contractuales y postcontractuales que se requieran dentro de las modalidades de
selección, y en general todas aquellas actuaciones jurídicas que se asignen para su gestión. (Revisión
Documentos, Estudios Previos, Modificaciones contractuales, Liquidaciones, Cesiones, suspensiones, Etc.) 2.
Realizar la publicación de los procesos contractuales asignados en la plataforma SECOP II. 3. Apoyar en la
verificación y aprobación de las garantías contractuales de los procesos contractuales asignados para su gestión.
4. Realizar la actualización del software de gestión contractual – ERP, dispuesto por el Canal, de conformidad con
los procesos contractuales asignados para su gestión. . Emitir los conceptos jurídicos que le sean solicitados
dentro de los términos de Ley. 6. Proyectar y revisar los actos administrativos que le sean asignados para su
gestión y trámite. 7. Apoyar y hacer seguimiento a los cierres contractuales en SECOP II de acuerdo con la
asignación realizada por el supervisor del contrato. 8. Realizar las demás actividades que resulten necesarias y
esenciales para el cumplimiento del objeto contractual.</v>
          </cell>
          <cell r="AJ416" t="str">
            <v>DIRECTA</v>
          </cell>
          <cell r="AK416" t="str">
            <v>NO REQUIERE</v>
          </cell>
          <cell r="AL416" t="str">
            <v>NO</v>
          </cell>
          <cell r="AM416" t="str">
            <v>SECRETARIA GENERAL</v>
          </cell>
          <cell r="AN416" t="str">
            <v>JAVIER ROLANDO DELGADO FLORES</v>
          </cell>
          <cell r="AO416" t="str">
            <v xml:space="preserve">1373 /  / </v>
          </cell>
          <cell r="AP416" t="str">
            <v xml:space="preserve">42120202008 /  / </v>
          </cell>
          <cell r="AQ416" t="str">
            <v xml:space="preserve">Servicios prestados a las empresas y servicios de producción /  / </v>
          </cell>
          <cell r="AR416" t="str">
            <v xml:space="preserve">1302 /   / </v>
          </cell>
          <cell r="AS416">
            <v>1373</v>
          </cell>
          <cell r="AT416">
            <v>42120202008</v>
          </cell>
          <cell r="AU416" t="str">
            <v>Servicios prestados a las empresas y servicios de producción</v>
          </cell>
          <cell r="AV416" t="str">
            <v xml:space="preserve"> </v>
          </cell>
          <cell r="AW416">
            <v>1302</v>
          </cell>
          <cell r="AX416">
            <v>45547</v>
          </cell>
          <cell r="AY416">
            <v>29866664</v>
          </cell>
          <cell r="BD416" t="str">
            <v xml:space="preserve"> </v>
          </cell>
          <cell r="CX416">
            <v>45677</v>
          </cell>
          <cell r="CY416">
            <v>29866664</v>
          </cell>
        </row>
        <row r="417">
          <cell r="A417" t="str">
            <v>0414-2024</v>
          </cell>
          <cell r="B417" t="str">
            <v>17 17. Contrato de Prestación de Servicios</v>
          </cell>
          <cell r="C417" t="str">
            <v>CC</v>
          </cell>
          <cell r="D417">
            <v>1026299312</v>
          </cell>
          <cell r="F417">
            <v>2</v>
          </cell>
          <cell r="G417">
            <v>9</v>
          </cell>
          <cell r="H417" t="str">
            <v>LAURA NATALI CANO MURILLO</v>
          </cell>
          <cell r="I417" t="str">
            <v>CARRERA 2A 32 11</v>
          </cell>
          <cell r="J417" t="str">
            <v>laura.cano.097@gmail.com</v>
          </cell>
          <cell r="M417" t="str">
            <v xml:space="preserve">CO1.PCCNTR.6761337	</v>
          </cell>
          <cell r="N417" t="str">
            <v>CPT-441-2024</v>
          </cell>
          <cell r="O417" t="str">
            <v>https://community.secop.gov.co/Public/Tendering/OpportunityDetail/Index?noticeUID=CO1.NTC.6709962&amp;isFromPublicArea=True&amp;isModal=False</v>
          </cell>
          <cell r="P417" t="str">
            <v>PROFESIONAL</v>
          </cell>
          <cell r="Q417" t="str">
            <v>UNIVERSITARIO</v>
          </cell>
          <cell r="R417" t="str">
            <v>FEMENINO</v>
          </cell>
          <cell r="S417" t="str">
            <v>NO</v>
          </cell>
          <cell r="T417" t="str">
            <v>CONTRATO DE PRESTACION DE SERVICIOS</v>
          </cell>
          <cell r="U417">
            <v>45547</v>
          </cell>
          <cell r="V417">
            <v>45548</v>
          </cell>
          <cell r="W417">
            <v>45643</v>
          </cell>
          <cell r="X417" t="str">
            <v>ANDREA MOLINA VARGAS</v>
          </cell>
          <cell r="Y417" t="str">
            <v>PROFESIONAL ESPECIALIZADO GRADO 03 DE PROGRAMACIÓN</v>
          </cell>
          <cell r="Z417">
            <v>52897700</v>
          </cell>
          <cell r="AA417">
            <v>6</v>
          </cell>
          <cell r="AB417">
            <v>5</v>
          </cell>
          <cell r="AC417" t="str">
            <v>DO-594 DO-595 Proveer, de manera autónoma e independiente, los servicios requeridos para
desarrollar las actividades de investigación y escritura de los contenidos web y el manejo de las redes sociales de eureka
y la franja infantil de Capital en todas sus plataformas, incluyendo los proyectos del Plan de inversión financiados a
través de la resolución 076 de 2024 del Fondo Único de Tecnologías de la Información y las comunicaciones (FUTIC).</v>
          </cell>
          <cell r="AD417">
            <v>5</v>
          </cell>
          <cell r="AE417">
            <v>3</v>
          </cell>
          <cell r="AF417">
            <v>95</v>
          </cell>
          <cell r="AG417">
            <v>15370278</v>
          </cell>
          <cell r="AH417">
            <v>4853772</v>
          </cell>
          <cell r="AI417" t="str">
            <v>1. Elaborar los contenidos editoriales para las
plataformas digitales del canal teniendo en cuenta los lineamientos conceptuales, narrativos y estéticos establecidos,
con enfoque diverso e incluyente y según las características de la audiencia objetivo. 2. Elaborar y socializar con el
equipo las parrillas de publicación de las redes sociales y plataformas digitales de acuerdo con la estrategia planteada.3. Realizar el manejo editorial de las piezas digitales del canal (redes sociales, componentes del micrositio, memes,
infografías, carruseles, tutoriales, artículos web, etc.). 4. Proponer, diseñar e innovar en la creación de piezas y formatos
digitales que complementen las estrategias de participación, promoción, convergente online en territorio, circulación
digital de acuerdo con los criterios editoriales de eureka y Capital, y acordar con el equipo digital los insumos gráficos
y audiovisuales necesarios para las publicaciones planeadas. 5. Apoyar la administración y organización de las redes
sociales del proyecto teniendo en cuenta los protocolos de uso que tienen eureka y Capital para tal fin. 6. Realizar y
entregar la información necesaria para los informes con las métricas de las redes sociales a cargo. 7. Impulsar las
actividades de participación con las audiencias y con la Generación eureka a través de publicaciones y contenidos en
las redes sociales y los canales destinados para tal fin. 8. Realizar informes con los resultados de las actividades digitales
llevadas a cabo de acuerdo con la estrategia. 9. Implementar acciones y estrategias de sinergia entre las áreas digitales
de Capital y posibles aliados externos, para la publicación y circulación de los contenidos. 10. Apoyar la curaduría de
los contenidos aportados por los usuarios en las actividades de participación y asegurar el cumplimiento de los requisitos
para el uso de material, de acuerdo con los protocolos respectivos. 11. Proyectar el mapa de distribución mensual de
los contenidos de acuerdo con las estrategias y actividades planteadas. 12. Realizar los informes necesarios
relacionados con la prestación de servicios. 13. Asistir a las reuniones a las que sea citado con el fin de propender por
la correcta ejecución del contrato. 14. Realizar las demás actividades que resulten necesarias y esenciales para el
cumplimiento del objeto contractual.</v>
          </cell>
          <cell r="AJ417" t="str">
            <v>DIRECTA</v>
          </cell>
          <cell r="AK417" t="str">
            <v>NO REQUIERE</v>
          </cell>
          <cell r="AL417" t="str">
            <v>NO</v>
          </cell>
          <cell r="AM417" t="str">
            <v>DIRECTOR OPERATIVO</v>
          </cell>
          <cell r="AN417" t="str">
            <v>JAVIER ROLANDO DELGADO FLORES</v>
          </cell>
          <cell r="AO417" t="str">
            <v xml:space="preserve">1368 / 1369 / </v>
          </cell>
          <cell r="AP417" t="str">
            <v xml:space="preserve">423011723022024010101000 / 42450209 / </v>
          </cell>
          <cell r="AQ417" t="str">
            <v xml:space="preserve">Incremento de capacidad instalada para l - NA / Servicios para la comunidad, sociales y personales / </v>
          </cell>
          <cell r="AR417" t="str">
            <v xml:space="preserve">1304 / 1303 / </v>
          </cell>
          <cell r="AS417">
            <v>1368</v>
          </cell>
          <cell r="AT417" t="str">
            <v>423011723022024010101000</v>
          </cell>
          <cell r="AU417" t="str">
            <v>Incremento de capacidad instalada para l - NA</v>
          </cell>
          <cell r="AV417" t="str">
            <v>7505 FUTIC</v>
          </cell>
          <cell r="AW417">
            <v>1304</v>
          </cell>
          <cell r="AX417">
            <v>45547</v>
          </cell>
          <cell r="AY417">
            <v>11001883</v>
          </cell>
          <cell r="AZ417">
            <v>1369</v>
          </cell>
          <cell r="BA417">
            <v>42450209</v>
          </cell>
          <cell r="BB417" t="str">
            <v>Servicios para la comunidad, sociales y personales</v>
          </cell>
          <cell r="BC417" t="str">
            <v xml:space="preserve"> </v>
          </cell>
          <cell r="BD417">
            <v>1303</v>
          </cell>
          <cell r="BE417">
            <v>45547</v>
          </cell>
          <cell r="BF417">
            <v>4368395</v>
          </cell>
          <cell r="CX417">
            <v>45643</v>
          </cell>
          <cell r="CY417">
            <v>15370278</v>
          </cell>
        </row>
        <row r="418">
          <cell r="A418" t="str">
            <v>0415-2024</v>
          </cell>
          <cell r="B418" t="str">
            <v>17 17. Contrato de Prestación de Servicios</v>
          </cell>
          <cell r="C418" t="str">
            <v>NIT</v>
          </cell>
          <cell r="D418">
            <v>900346479</v>
          </cell>
          <cell r="F418">
            <v>4</v>
          </cell>
          <cell r="G418">
            <v>7</v>
          </cell>
          <cell r="H418" t="str">
            <v>ADTEL LATAM S.A.S.</v>
          </cell>
          <cell r="I418" t="str">
            <v>CALLE 86A # 22A-32</v>
          </cell>
          <cell r="J418" t="str">
            <v>adtel@adtel.com.co</v>
          </cell>
          <cell r="K418" t="str">
            <v>CHRISTIAN FERNANDO CARVAJAL GROSS</v>
          </cell>
          <cell r="L418">
            <v>13740926</v>
          </cell>
          <cell r="M418" t="str">
            <v>CO1.PCCNTR.6764449</v>
          </cell>
          <cell r="N418" t="str">
            <v>CPT-442-2024</v>
          </cell>
          <cell r="O418" t="str">
            <v>https://community.secop.gov.co/Public/Tendering/OpportunityDetail/Index?noticeUID=CO1.NTC.6709962&amp;isFromPublicArea=True&amp;isModal=False</v>
          </cell>
          <cell r="P418" t="str">
            <v>N/A</v>
          </cell>
          <cell r="Q418" t="str">
            <v>N/A</v>
          </cell>
          <cell r="R418" t="str">
            <v>PERSONA JURIDICA</v>
          </cell>
          <cell r="S418" t="str">
            <v>N/A</v>
          </cell>
          <cell r="T418" t="str">
            <v>CONTRATO DE PRESTACION DE SERVICIOS</v>
          </cell>
          <cell r="U418">
            <v>45548</v>
          </cell>
          <cell r="V418">
            <v>45554</v>
          </cell>
          <cell r="W418">
            <v>45614</v>
          </cell>
          <cell r="X418" t="str">
            <v>JOSE MIGUEL AYALA DURAN</v>
          </cell>
          <cell r="Y418" t="str">
            <v>PROFESIONAL ESPECIALIZADO GRADO 3 DEL ÁREA TÉCNICA</v>
          </cell>
          <cell r="Z418">
            <v>74186482</v>
          </cell>
          <cell r="AA418">
            <v>4</v>
          </cell>
          <cell r="AB418">
            <v>7</v>
          </cell>
          <cell r="AC418" t="str">
            <v>DO-571 Suministrar a título de compraventa módulos de procesamiento para la
ampliación de las funcionalidades del bastidor de la serie TL2000 propiedad de Canal Capital, de conformidad con
las especificaciones contenidas en el anexo técnico.</v>
          </cell>
          <cell r="AD418">
            <v>0</v>
          </cell>
          <cell r="AE418">
            <v>2</v>
          </cell>
          <cell r="AF418">
            <v>60</v>
          </cell>
          <cell r="AG418">
            <v>13544580</v>
          </cell>
          <cell r="AH418" t="str">
            <v>UNICO PAGO</v>
          </cell>
          <cell r="AI418" t="str">
            <v>1. Entregar un módulo fuente de alimentación
y cinco módulos de distribución de señales, garantizando que se cumpla con las especificaciones establecidas en
el anexo técnico el cual hace parte integral del presente documento. 2. Instalar los módulos de procesamiento
indicados en el numeral anterior, en el equipo tipo bastidor de la serie TL2000 ubicado en el cuarto de equipos o IN/OUT, hacer las configuraciones y ajustes técnicos necesarios que se presenten posterior a la instalación con el
fin de integrar los flujos de trabajo que permitirán la operación de Canal Capital. 3. Entregar el respectivo manual
de operación, catálogos y carta de certificación del fabricante, donde se especifiquen claramente las características
técnicas de los módulos de procesamiento entregados de conformidad con el anexo técnico que hace parte integral
del presente contrato. 4. Entregar la garantía de los módulos de procesamiento, emitida por el fabricante, la cual
no debe ser inferior a un (1) año. El término de la garantía empezará a contar a partir del ingreso de los módulos
al almacén de Canal Capital, para lo cual se deberá levantar la respectiva acta por parte del supervisor del contrato.
En virtud de la garantía el contratista debe atender y solucionar todas las eventuales fallas que se presenten sobre
los módulos adquiridos sin que esto genere costo alguno para Canal Capital. 5. Garantizar el soporte directamente
con el fabricante, representante o distribuidor de la marca por el término de un (1) año, la cual empezará a contar
a partir del ingreso de los módulos al almacén de Canal Capital. 6. Entregar la certificación de representante y/o
proveedor exclusivo en el territorio nacional, cuando sea requerido por el supervisor del contrato, cuya calidad
debe permanecer vigente durante el plazo de ejecución del contrato y de la garantía del mismo. 7. Será
responsabilidad exclusiva del contratista el transporte, movimiento y manipulación de los módulos de
procesamiento hasta el espacio que sea designado por Canal Capital y hasta que se expida el acta de recibo a
satisfacción por parte del supervisor designado. 8. Responder por los daños a las instalaciones del Canal que se
pudieran ocasionar en consecuencia de la ejecución del objeto contractual. 9. Mantener los precios ofertados en
su propuesta económica, los cuales incluyen todos los costos, impuestos y gastos de importación a que haya lugar.
10. Dar cumplimiento a lo establecido en el artículo 6 de la Ley 1672 de 2013 frente al manejo de los Residuos
de Aparatos Eléctricos y electrónicos, entendiendo estos como: los aparatos eléctricos o electrónicos en el
momento en que se desechan o descartan. Este término comprende todos aquellos componentes, consumibles y
subconjuntos que forman parte del producto en el momento en que se desecha, salvo que individualmente sean
considerados peligrosos, caso en el cual recibirán el tratamiento previsto para tales residuos. 11. Dar cumplimiento
a lo establecido en los artículos 14 y 16 de la Resolución 1512 de 2010 del Ministerio de Ambiente y Desarrollo
Sostenible, en especial en la facilidad de devolución de productos posconsumo adquiridos en el marco del contrato,
así como en la gestión adecuada de RAEES que se generen posterior a su utilización. Se aclara que el programa
de devolución posconsumo debe contemplar una vigencia pasado un año del vencimiento de la garantía del
producto adquirido, tiempo que tendrá Capital para hacer efectiva la devolución respectiva. 12. Realizar las demás
actividades que resulten necesarias y esenciales para el cumplimiento del objeto contractual.</v>
          </cell>
          <cell r="AJ418" t="str">
            <v>DIRECTA</v>
          </cell>
          <cell r="AK418" t="str">
            <v>NO REQUIERE</v>
          </cell>
          <cell r="AL418" t="str">
            <v>NO</v>
          </cell>
          <cell r="AM418" t="str">
            <v>DIRECTOR OPERATIVO</v>
          </cell>
          <cell r="AN418" t="str">
            <v>LUZ IXAYANA RAMIREZ CRISTANCHO</v>
          </cell>
          <cell r="AO418" t="str">
            <v xml:space="preserve">1337 /  / </v>
          </cell>
          <cell r="AP418" t="str">
            <v xml:space="preserve">42450104 /  / </v>
          </cell>
          <cell r="AQ418" t="str">
            <v xml:space="preserve">Productos metálicos, maquinaria y equipo /  / </v>
          </cell>
          <cell r="AR418" t="str">
            <v xml:space="preserve">1311 /   / </v>
          </cell>
          <cell r="AS418">
            <v>1337</v>
          </cell>
          <cell r="AT418">
            <v>42450104</v>
          </cell>
          <cell r="AU418" t="str">
            <v>Productos metálicos, maquinaria y equipo</v>
          </cell>
          <cell r="AV418" t="str">
            <v xml:space="preserve"> </v>
          </cell>
          <cell r="AW418">
            <v>1311</v>
          </cell>
          <cell r="AX418">
            <v>45551</v>
          </cell>
          <cell r="AY418">
            <v>13544580</v>
          </cell>
          <cell r="BD418" t="str">
            <v xml:space="preserve"> </v>
          </cell>
          <cell r="CX418">
            <v>45614</v>
          </cell>
          <cell r="CY418">
            <v>13544580</v>
          </cell>
        </row>
        <row r="419">
          <cell r="A419" t="str">
            <v>0416-2024</v>
          </cell>
          <cell r="B419" t="str">
            <v>17 17. Contrato de Prestación de Servicios</v>
          </cell>
          <cell r="C419" t="str">
            <v>CC</v>
          </cell>
          <cell r="D419">
            <v>1023939921</v>
          </cell>
          <cell r="F419">
            <v>4</v>
          </cell>
          <cell r="G419">
            <v>7</v>
          </cell>
          <cell r="H419" t="str">
            <v>CRISTHIAN JAVIER VIASUS DÁVILA</v>
          </cell>
          <cell r="I419" t="str">
            <v>CRA 1 ESTE 30 C 18 SUR</v>
          </cell>
          <cell r="J419" t="str">
            <v>cjviasus@gmail.com</v>
          </cell>
          <cell r="M419" t="str">
            <v xml:space="preserve">CO1.PCCNTR.6766899	</v>
          </cell>
          <cell r="N419" t="str">
            <v>CPT-443-2024</v>
          </cell>
          <cell r="O419" t="str">
            <v>https://community.secop.gov.co/Public/Tendering/OpportunityDetail/Index?noticeUID=CO1.NTC.6717562&amp;isFromPublicArea=True&amp;isModal=False</v>
          </cell>
          <cell r="P419" t="str">
            <v>APOYO A LA GESTIÓN PROFESIONAL</v>
          </cell>
          <cell r="Q419" t="str">
            <v>TECNOLOGO</v>
          </cell>
          <cell r="R419" t="str">
            <v>MASCULINO</v>
          </cell>
          <cell r="S419" t="str">
            <v>NO</v>
          </cell>
          <cell r="T419" t="str">
            <v>CONTRATO DE PRESTACION DE SERVICIOS</v>
          </cell>
          <cell r="U419">
            <v>45548</v>
          </cell>
          <cell r="V419">
            <v>45551</v>
          </cell>
          <cell r="W419">
            <v>45656</v>
          </cell>
          <cell r="X419" t="str">
            <v>ALBA JANETTE GOMEZ ARIAS</v>
          </cell>
          <cell r="Y419" t="str">
            <v>PROFESIONAL ESPECIALIZADA DE PRODUCCIÓN GRADO 3</v>
          </cell>
          <cell r="Z419">
            <v>51904355</v>
          </cell>
          <cell r="AA419">
            <v>5</v>
          </cell>
          <cell r="AB419">
            <v>6</v>
          </cell>
          <cell r="AC419" t="str">
            <v>DO-575 DO-576 Proveer, de manera autónoma e independiente, los servicios requeridos para
realizar las actividades de diseño gráfico y animación de piezas fijas y audiovisuales para las diferentes producciones,
coproducciones, eventos especiales, convenios, transmisiones y tejido institucional para las distintas plataformas de
Canal Capital, financiado a través de la resolución 076 del 2024 del Fondo Único de Tecnologías de la Información y las
Comunicaciones (FUTIC).</v>
          </cell>
          <cell r="AD419">
            <v>15</v>
          </cell>
          <cell r="AE419">
            <v>3</v>
          </cell>
          <cell r="AF419">
            <v>105</v>
          </cell>
          <cell r="AG419">
            <v>19249995</v>
          </cell>
          <cell r="AH419">
            <v>5500000</v>
          </cell>
          <cell r="AI419" t="str">
            <v>1. Realizar y proponer diseños de composición
gráfica que permitan enriquecer la narrativa de las piezas gráficas fijas o productos audiovisuales asignados para su
publicación en las diferentes plataformas de divulgación de Canal Capital. 2. Realizar y producir las piezas gráficas fijas
o animadas asignadas que cumplan con los requerimientos creativos, técnicos, estéticos y visuales requeridos para su divulgación en las diferentes plataformas de divulgación de Canal Capital. 3. Realizar la entrega de los productos
graficados con los ajustes requeridos y los archivos editables de acuerdo con las especificaciones técnicas requeridas
para cada una de las plataformas de divulgación de canal Capital. 4. Cumplir con los parámetros relacionados al
tratamiento gráfico según indicaciones del equipo creativo para el desarrollo y entrega de las piezas asignadas. 5.
Cumplir con el cronograma y tiempos de entrega planteados para el desarrollo de las piezas propuestas para cada una
de las plataformas de divulgación de Canal Capital. 6. Informar al supervisor del contrato sobre las actividades
realizadas, los pendientes y las novedades presentadas. 7. No descargar de internet material, ni utilizar software sin la
respectiva licencia; en caso tal, los costos que se deriven de ello deberán ser asumidos en su totalidad por el contratista.
8. Proporcionar los equipos con el software y hardware legal necesarios para atender los requerimientos objeto del
contrato. 9. Entregar la información de los productos graficados que sea solicitada por el supervisor, la Dirección
Operativa, la Gerencia General o quien éstos designen. 10. Asistir a las reuniones que sean convocadas de manera
presencial o virtual por la Dirección Operativa, el área de producción, Gerencia General o quien estos designen, en
virtud del principio de coordinación. 11. Realizar las demás actividades que resulten necesarias y esenciales para el
cumplimiento del objeto contractual.</v>
          </cell>
          <cell r="AJ419" t="str">
            <v>DIRECTA</v>
          </cell>
          <cell r="AK419" t="str">
            <v>NO REQUIERE</v>
          </cell>
          <cell r="AL419" t="str">
            <v>NO</v>
          </cell>
          <cell r="AM419" t="str">
            <v>DIRECTOR OPERATIVO</v>
          </cell>
          <cell r="AN419" t="str">
            <v>JAVIER ROLANDO DELGADO FLORES</v>
          </cell>
          <cell r="AO419" t="str">
            <v xml:space="preserve">1350 / 1355 / </v>
          </cell>
          <cell r="AP419" t="str">
            <v xml:space="preserve">42450209 / 423011723022024010101000 / </v>
          </cell>
          <cell r="AQ419" t="str">
            <v xml:space="preserve">Servicios para la comunidad, sociales y personales / Incremento de capacidad instalada para l - NA / </v>
          </cell>
          <cell r="AR419" t="str">
            <v xml:space="preserve">1311 / 1313 / </v>
          </cell>
          <cell r="AS419">
            <v>1350</v>
          </cell>
          <cell r="AT419">
            <v>42450209</v>
          </cell>
          <cell r="AU419" t="str">
            <v>Servicios para la comunidad, sociales y personales</v>
          </cell>
          <cell r="AV419" t="str">
            <v xml:space="preserve"> </v>
          </cell>
          <cell r="AW419">
            <v>1311</v>
          </cell>
          <cell r="AX419">
            <v>45551</v>
          </cell>
          <cell r="AY419">
            <v>6544998</v>
          </cell>
          <cell r="AZ419">
            <v>1355</v>
          </cell>
          <cell r="BA419" t="str">
            <v>423011723022024010101000</v>
          </cell>
          <cell r="BB419" t="str">
            <v>Incremento de capacidad instalada para l - NA</v>
          </cell>
          <cell r="BC419" t="str">
            <v>7505 FUTIC</v>
          </cell>
          <cell r="BD419">
            <v>1313</v>
          </cell>
          <cell r="BE419">
            <v>45551</v>
          </cell>
          <cell r="BF419">
            <v>12704997</v>
          </cell>
          <cell r="CX419">
            <v>45656</v>
          </cell>
          <cell r="CY419">
            <v>19249995</v>
          </cell>
        </row>
        <row r="420">
          <cell r="A420" t="str">
            <v>0417-2024</v>
          </cell>
          <cell r="B420" t="str">
            <v>17 17. Contrato de Prestación de Servicios</v>
          </cell>
          <cell r="C420" t="str">
            <v>CC</v>
          </cell>
          <cell r="D420">
            <v>52620704</v>
          </cell>
          <cell r="F420">
            <v>6</v>
          </cell>
          <cell r="G420">
            <v>5</v>
          </cell>
          <cell r="H420" t="str">
            <v>EDNA KATERINE MORENO VELANDIA</v>
          </cell>
          <cell r="I420" t="str">
            <v>CARRERA 59A NO. 136 - 39</v>
          </cell>
          <cell r="J420" t="str">
            <v>katarosm@gmail.com</v>
          </cell>
          <cell r="M420" t="str">
            <v>CO1.PCCNTR.6770359</v>
          </cell>
          <cell r="N420" t="str">
            <v>CPT-444-2024</v>
          </cell>
          <cell r="O420" t="str">
            <v>https://community.secop.gov.co/Public/Tendering/OpportunityDetail/Index?noticeUID=CO1.NTC.6721366&amp;isFromPublicArea=True&amp;isModal=False</v>
          </cell>
          <cell r="P420" t="str">
            <v>PROFESIONAL</v>
          </cell>
          <cell r="Q420" t="str">
            <v>UNIVERSITARIO</v>
          </cell>
          <cell r="R420" t="str">
            <v>FEMENINO</v>
          </cell>
          <cell r="S420" t="str">
            <v>NO</v>
          </cell>
          <cell r="T420" t="str">
            <v>CONTRATO DE PRESTACION DE SERVICIOS</v>
          </cell>
          <cell r="U420">
            <v>45548</v>
          </cell>
          <cell r="V420">
            <v>45551</v>
          </cell>
          <cell r="W420">
            <v>45656</v>
          </cell>
          <cell r="X420" t="str">
            <v>ANDREA MOLINA VARGAS</v>
          </cell>
          <cell r="Y420" t="str">
            <v>PROFESIONAL ESPECIALIZADO GRADO 03 DE PROGRAMACIÓN</v>
          </cell>
          <cell r="Z420">
            <v>52897700</v>
          </cell>
          <cell r="AA420">
            <v>6</v>
          </cell>
          <cell r="AB420">
            <v>5</v>
          </cell>
          <cell r="AC420" t="str">
            <v>DO-590 Proveer, de manera autónoma e independiente, los servicios profesionales requeridos para realizar la producción y programación de contenidos para los proyectos infantiles de las diferentes plataformas de Capital.</v>
          </cell>
          <cell r="AD420">
            <v>15</v>
          </cell>
          <cell r="AE420">
            <v>3</v>
          </cell>
          <cell r="AF420">
            <v>105</v>
          </cell>
          <cell r="AG420">
            <v>24101310</v>
          </cell>
          <cell r="AH420">
            <v>9640524</v>
          </cell>
          <cell r="AI420" t="str">
            <v xml:space="preserve">1. Investigar, diseñar y estructurar propuestas
conceptuales, técnicas, audiovisuales y comunicativas de contenidos culturales que se desarrollen en la Dirección
Operativa para todas las plataformas de Canal Capital en los tiempos requeridos. 2. Participar en sesiones de
seguimiento y acompañamiento de los contenidos producidos por la Dirección Operativa de Canal Capital,
preservando y posicionando sus objetivos editoriales y temáticos para las audiencias establecidas en cada formato,
según sea requerido. 3. Participar en la curaduría, revisión, clasificación y selección de contenidos y proyectos de
adquisición, cesión o intercambio de Capital. 4. Estructurar estrategias de programación y circulación de los
contenidos infantiles en las distintas plataformas de Capital. 5. Participar en la retroalimentación de los informes
de audiencias de los contenidos infantiles en las distintas plataformas de Capital. 6. Participar en los comités
evaluadores de los diferentes procesos de contratación adelantados por Capital y/o cualquier otro mecanismo de
recepción de contenidos de la Dirección Operativa. 7. Apoyar a la supervisión y seguimiento de los convenios y
contratos de proyectos suscritos por la Dirección Operativa de Capital. 8. Asistir a las reuniones necesarias para
la correcta ejecución del contrato. 9. Realizar los informes necesarios relacionados con la prestación de
servicios.10. Realizar las demás actividades que resulten necesarias y esenciales para el cumplimiento del objeto
contractual. </v>
          </cell>
          <cell r="AJ420" t="str">
            <v>DIRECTA</v>
          </cell>
          <cell r="AK420" t="str">
            <v>NO REQUIERE</v>
          </cell>
          <cell r="AL420" t="str">
            <v>SI</v>
          </cell>
          <cell r="AM420" t="str">
            <v>DIRECTOR OPERATIVO</v>
          </cell>
          <cell r="AN420" t="str">
            <v>LUZ IXAYANA RAMIREZ CRISTANCHO</v>
          </cell>
          <cell r="AO420" t="str">
            <v xml:space="preserve">1364 /  / </v>
          </cell>
          <cell r="AP420" t="str">
            <v xml:space="preserve">42450209 /  / </v>
          </cell>
          <cell r="AQ420" t="str">
            <v xml:space="preserve">Servicios para la comunidad, sociales y personales /  / </v>
          </cell>
          <cell r="AR420" t="str">
            <v xml:space="preserve">1310 /   / </v>
          </cell>
          <cell r="AS420">
            <v>1364</v>
          </cell>
          <cell r="AT420">
            <v>42450209</v>
          </cell>
          <cell r="AU420" t="str">
            <v>Servicios para la comunidad, sociales y personales</v>
          </cell>
          <cell r="AV420" t="str">
            <v xml:space="preserve"> </v>
          </cell>
          <cell r="AW420">
            <v>1310</v>
          </cell>
          <cell r="AX420">
            <v>45551</v>
          </cell>
          <cell r="AY420">
            <v>24101310</v>
          </cell>
          <cell r="BD420" t="str">
            <v xml:space="preserve"> </v>
          </cell>
          <cell r="CX420">
            <v>45656</v>
          </cell>
          <cell r="CY420">
            <v>24101310</v>
          </cell>
        </row>
        <row r="421">
          <cell r="A421" t="str">
            <v>0418-2024</v>
          </cell>
          <cell r="B421" t="str">
            <v>17 17. Contrato de Prestación de Servicios</v>
          </cell>
          <cell r="C421" t="str">
            <v>CC</v>
          </cell>
          <cell r="D421">
            <v>53103541</v>
          </cell>
          <cell r="F421">
            <v>9</v>
          </cell>
          <cell r="G421">
            <v>2</v>
          </cell>
          <cell r="H421" t="str">
            <v>ALBA ALEXANDRA MORALES RODRIGUEZ</v>
          </cell>
          <cell r="I421" t="str">
            <v>CL 40 C SUR 72 K 80 CA 23</v>
          </cell>
          <cell r="J421" t="str">
            <v>alexamoralesaudiovisual@gmail.com</v>
          </cell>
          <cell r="M421" t="str">
            <v xml:space="preserve">CO1.PCCNTR.6775746	</v>
          </cell>
          <cell r="N421" t="str">
            <v>CPT-445-2024</v>
          </cell>
          <cell r="O421" t="str">
            <v>https://community.secop.gov.co/Public/Tendering/OpportunityDetail/Index?noticeUID=CO1.NTC.6728347&amp;isFromPublicArea=True&amp;isModal=False</v>
          </cell>
          <cell r="P421" t="str">
            <v>APOYO A LA GESTIÓN PROFESIONAL</v>
          </cell>
          <cell r="Q421" t="str">
            <v>TECNOLOGO</v>
          </cell>
          <cell r="R421" t="str">
            <v>FEMENINO</v>
          </cell>
          <cell r="S421" t="str">
            <v>SI</v>
          </cell>
          <cell r="T421" t="str">
            <v>CONTRATO DE PRESTACION DE SERVICIOS</v>
          </cell>
          <cell r="U421">
            <v>45551</v>
          </cell>
          <cell r="V421">
            <v>45552</v>
          </cell>
          <cell r="W421">
            <v>45656</v>
          </cell>
          <cell r="X421" t="str">
            <v>ALBA JANETTE GOMEZ ARIAS</v>
          </cell>
          <cell r="Y421" t="str">
            <v>PROFESIONAL ESPECIALIZADA DE PRODUCCIÓN GRADO 3</v>
          </cell>
          <cell r="Z421">
            <v>51904355</v>
          </cell>
          <cell r="AA421">
            <v>5</v>
          </cell>
          <cell r="AB421">
            <v>6</v>
          </cell>
          <cell r="AC421" t="str">
            <v>DO-577 DO-578 Proveer, de manera autónoma e independiente, los servicios
requeridos para realizar las actividades de edición y postproducción de las piezas audiovisuales para las
diferentes producciones, coproducciones, eventos especiales, convenios, transmisiones y tejido
institucional en las distintas plataformas de Canal Capital, financiado a través de la resolución 076 del
2024 del Fondo Único de Tecnologías de la Información y las Comunicaciones (FUTIC).</v>
          </cell>
          <cell r="AD421">
            <v>14</v>
          </cell>
          <cell r="AE421">
            <v>3</v>
          </cell>
          <cell r="AF421">
            <v>104</v>
          </cell>
          <cell r="AG421">
            <v>19249995</v>
          </cell>
          <cell r="AH421">
            <v>5500000</v>
          </cell>
          <cell r="AI421" t="str">
            <v>1. Realizar y proponer diseños y estilos de montaje y edición de contenidos audiovisuales que
permitan enriquecer la narrativa de los productos audiovisuales asignados para su publicación
en las diferentes plataformas de divulgación de Canal Capital.
2. Entregar los productos editados y finalizados de acuerdo a las especificaciones requeridas por
cada una de las plataformas de transmisión, publicación y divulgación de Capital.
3. Cumplir con los parámetros relacionados al tratamiento audiovisual según indicaciones del
equipo de producción transversal: montaje, ritmo, tono, estilo, narrativa, colorimetría, etc.
4. Cumplir con la calidad técnica de audio y video, de acuerdo con lineamientos del canal, que
garantice la entrega de las piezas en los códecs y parámetros técnicos necesarios para su emisión
en las plataformas de divulgación del canal.
5. Cumplir con el cronograma y tiempos de entrega planteados para las piezas desarrolladas para
cada una de las plataformas de divulgación de Canal Capital.
6. Garantizar la organización y clasificación de todas las piezas terminadas y aprobadas según los
protocolos de producción, para la clara, eficiente búsqueda y consulta actual y posterior.
7. Proporcionar los equipos con el software y hardware legal necesarios para atender los
requerimientos objeto del contrato.
8. Responder por los costos derivados de descargas indebidas de internet como material
audiovisual, fotográfico o sonoro, o softwares sin las respectivas licencias. En caso tal, los valores
deberán ser asumidos en su totalidad por el contratista.
9. Diligenciar los formatos y entregar la información que sea solicitada por el supervisor, la
Dirección Operativa y la Gerencia General.
10. Asistir a las reuniones que sean convocadas de manera presencial o virtual por el área de la
Dirección Operativa, el área de producción, Gerencia General o quien estos designen, en virtud
del principio de coordinación.
11. Realizar las demás actividades que resulten necesarias y esenciales para el cumplimiento del
objeto contractual.</v>
          </cell>
          <cell r="AJ421" t="str">
            <v>DIRECTA</v>
          </cell>
          <cell r="AK421" t="str">
            <v>NO REQUIERE</v>
          </cell>
          <cell r="AL421" t="str">
            <v>NO</v>
          </cell>
          <cell r="AM421" t="str">
            <v>DIRECTOR OPERATIVO</v>
          </cell>
          <cell r="AN421" t="str">
            <v>NATHALY ACOSTA DIAZ</v>
          </cell>
          <cell r="AO421" t="str">
            <v xml:space="preserve">1351 / 1356 / </v>
          </cell>
          <cell r="AP421" t="str">
            <v xml:space="preserve">42450209 / 423011723022024010101000 / </v>
          </cell>
          <cell r="AQ421" t="str">
            <v xml:space="preserve">Servicios para la comunidad, sociales y personales / Incremento de capacidad instalada para l - NA / </v>
          </cell>
          <cell r="AR421" t="str">
            <v xml:space="preserve">1315 / 1316 / </v>
          </cell>
          <cell r="AS421">
            <v>1351</v>
          </cell>
          <cell r="AT421">
            <v>42450209</v>
          </cell>
          <cell r="AU421" t="str">
            <v>Servicios para la comunidad, sociales y personales</v>
          </cell>
          <cell r="AV421" t="str">
            <v xml:space="preserve"> </v>
          </cell>
          <cell r="AW421">
            <v>1315</v>
          </cell>
          <cell r="AX421">
            <v>45552</v>
          </cell>
          <cell r="AY421">
            <v>6544998</v>
          </cell>
          <cell r="AZ421">
            <v>1356</v>
          </cell>
          <cell r="BA421" t="str">
            <v>423011723022024010101000</v>
          </cell>
          <cell r="BB421" t="str">
            <v>Incremento de capacidad instalada para l - NA</v>
          </cell>
          <cell r="BC421" t="str">
            <v>7505 FUTIC</v>
          </cell>
          <cell r="BD421">
            <v>1316</v>
          </cell>
          <cell r="BE421">
            <v>45552</v>
          </cell>
          <cell r="BF421">
            <v>12704997</v>
          </cell>
          <cell r="CX421">
            <v>45656</v>
          </cell>
          <cell r="CY421">
            <v>19249995</v>
          </cell>
        </row>
        <row r="422">
          <cell r="A422" t="str">
            <v>0419-2024</v>
          </cell>
          <cell r="B422" t="str">
            <v>17 17. Contrato de Prestación de Servicios</v>
          </cell>
          <cell r="C422" t="str">
            <v>CC</v>
          </cell>
          <cell r="D422">
            <v>1032431168</v>
          </cell>
          <cell r="F422">
            <v>5</v>
          </cell>
          <cell r="G422">
            <v>6</v>
          </cell>
          <cell r="H422" t="str">
            <v>ANGELA GISSEL QUINTERO RIVERA</v>
          </cell>
          <cell r="I422" t="str">
            <v>CRA 65 22 A 43 TO 1 AP 104</v>
          </cell>
          <cell r="J422" t="str">
            <v>agqr89@gmail.com</v>
          </cell>
          <cell r="M422" t="str">
            <v xml:space="preserve">CO1.PCCNTR.6778255	</v>
          </cell>
          <cell r="N422" t="str">
            <v>CPT-446-2024</v>
          </cell>
          <cell r="O422" t="str">
            <v>https://community.secop.gov.co/Public/Tendering/OpportunityDetail/Index?noticeUID=CO1.NTC.6730922&amp;isFromPublicArea=True&amp;isModal=False</v>
          </cell>
          <cell r="P422" t="str">
            <v>PROFESIONAL</v>
          </cell>
          <cell r="Q422" t="str">
            <v>ESPECIALIZACION UNIVERSITARIA</v>
          </cell>
          <cell r="R422" t="str">
            <v>FEMENINO</v>
          </cell>
          <cell r="S422" t="str">
            <v>NO</v>
          </cell>
          <cell r="T422" t="str">
            <v>CONTRATO DE PRESTACION DE SERVICIOS</v>
          </cell>
          <cell r="U422">
            <v>45551</v>
          </cell>
          <cell r="V422">
            <v>45552</v>
          </cell>
          <cell r="W422">
            <v>45642</v>
          </cell>
          <cell r="X422" t="str">
            <v>ANDREA MOLINA VARGAS</v>
          </cell>
          <cell r="Y422" t="str">
            <v>PROFESIONAL ESPECIALIZADO GRADO 03 DE PROGRAMACIÓN</v>
          </cell>
          <cell r="Z422">
            <v>52897700</v>
          </cell>
          <cell r="AA422">
            <v>6</v>
          </cell>
          <cell r="AB422">
            <v>5</v>
          </cell>
          <cell r="AC422" t="str">
            <v>DO-586-587 Proveer, de manera autónoma e independiente, los servicios requeridos para la creación de contenidos digitales de Canal Capital, así como en procesos de edición, divulgación y redacción para la página web y las redes sociales, incluyendo los proyectos del Plan de inversión financiados a través de la resolución 076 de 2024 del Fondo Único de Tecnologías de la Información y las comunicaciones (FUTIC).</v>
          </cell>
          <cell r="AD422">
            <v>0</v>
          </cell>
          <cell r="AE422">
            <v>3</v>
          </cell>
          <cell r="AF422">
            <v>90</v>
          </cell>
          <cell r="AG422">
            <v>30000000</v>
          </cell>
          <cell r="AH422">
            <v>10000000</v>
          </cell>
          <cell r="AI422" t="str">
            <v>1. Apoyar la revisión de redacción, ortografía y calidad de textos, titulares y copies de redes sociales
de los contenidos web de Capital.
2. Realizar la revisión de los contenidos para que sean coherentes con la línea editorial de Canal
Capital.
3. Apoyar la redacción de textos según la estructura SEO, de manera que permita la optimización
en los motores de búsqueda de los sitios web y plataformas donde tiene presencia Canal Capital.
4. Realizar seguimiento de la distribución de los contenidos en los sitios web, cuentas digitales y
redes sociales operadas por Capital.
5. Realizar actividades de desarrollo y adaptación del contenido multimedia (texto, video, audio o
imagen) que pueda ser difundido a través de los sitios web, cuentas digitales, redes sociales o
la señal en televisión de Capital.
6. Apoyar las actividades de reportería o presentar contenidos de Capital que puedan ser difundidos
a través de los sitios web, las cuentas digitales o la señal en televisión de Canal Capital.
7. Apoyar el manejo operativo de las páginas web de Capital.
8. Apoyar el desarrollo de las estrategias digitales planteadas con aliados internos o externos de
Capital.
9. Crear y gestionar plan de coolhunting y monitoreo de tendencias para la producción de
estrategias para los distintos canales y plataformas digitales de Capital.
10. Apoyar y gestionar la estrategia de pauta para las diferentes plataformas digitales de Capital.
11. Apoyar al equipo de proyectos digitales en la elaboración de la estrategia de manejo de crisis en
publicaciones digitales.
12. Brindar apoyo estratégico, junto a los equipos de video y producción digital, en la construcción
de contenidos audiovisuales y gráficos con narrativa digital.
13. Realizar actividades de articulación entre la estrategia digital del Canal y los aliados internos o
externos de Canal Capital.
14. Revisar, interpretar y responder por las métricas de seguimiento de los sitios web, cuentas
digitales y redes sociales establecidas en la estrategia digital aprobada por la Gerencia.
15. Abstenerse de compartir, prestar, divulgar o transferir de cualquier forma o medio las
contraseñas que le han sido entregadas de las redes y plataformas pertenecientes a Capital (la
cuenta de usuario del CMS es de uso del personal e intransferible, por lo que cualquier
consecuencia adversa que derive de su mal uso, generado por descuido, negligencia o dolo,
deberá ser asumida personalmente por el contratista al cual le fue otorgado el acceso a las
plataformas y redes del Canal).
16. Realizar las demás actividades que resulten necesarias y esenciales para el cumplimiento del
objeto contractual.</v>
          </cell>
          <cell r="AJ422" t="str">
            <v>DIRECTA</v>
          </cell>
          <cell r="AK422" t="str">
            <v>NO REQUIERE</v>
          </cell>
          <cell r="AL422" t="str">
            <v>SI</v>
          </cell>
          <cell r="AM422" t="str">
            <v>DIRECTOR OPERATIVO</v>
          </cell>
          <cell r="AN422" t="str">
            <v>NATHALY ACOSTA DIAZ</v>
          </cell>
          <cell r="AO422" t="str">
            <v xml:space="preserve">1360 / 1361 / </v>
          </cell>
          <cell r="AP422" t="str">
            <v xml:space="preserve">42450209 / 423011723022024010101000 / </v>
          </cell>
          <cell r="AQ422" t="str">
            <v xml:space="preserve">Servicios para la comunidad, sociales y personales / Incremento de capacidad instalada para l - NA / </v>
          </cell>
          <cell r="AR422" t="str">
            <v xml:space="preserve">1318 / 1317 / </v>
          </cell>
          <cell r="AS422">
            <v>1360</v>
          </cell>
          <cell r="AT422">
            <v>42450209</v>
          </cell>
          <cell r="AU422" t="str">
            <v>Servicios para la comunidad, sociales y personales</v>
          </cell>
          <cell r="AV422" t="str">
            <v xml:space="preserve"> </v>
          </cell>
          <cell r="AW422">
            <v>1318</v>
          </cell>
          <cell r="AX422">
            <v>45552</v>
          </cell>
          <cell r="AY422">
            <v>5900000</v>
          </cell>
          <cell r="AZ422">
            <v>1361</v>
          </cell>
          <cell r="BA422" t="str">
            <v>423011723022024010101000</v>
          </cell>
          <cell r="BB422" t="str">
            <v>Incremento de capacidad instalada para l - NA</v>
          </cell>
          <cell r="BC422" t="str">
            <v>7505 FUTIC</v>
          </cell>
          <cell r="BD422">
            <v>1317</v>
          </cell>
          <cell r="BE422">
            <v>45552</v>
          </cell>
          <cell r="BF422">
            <v>24100000</v>
          </cell>
          <cell r="CX422">
            <v>45642</v>
          </cell>
          <cell r="CY422">
            <v>30000000</v>
          </cell>
        </row>
        <row r="423">
          <cell r="A423" t="str">
            <v>0420-2024</v>
          </cell>
          <cell r="B423" t="str">
            <v>17 17. Contrato de Prestación de Servicios</v>
          </cell>
          <cell r="C423" t="str">
            <v>CC</v>
          </cell>
          <cell r="D423">
            <v>900720564</v>
          </cell>
          <cell r="F423">
            <v>6</v>
          </cell>
          <cell r="G423">
            <v>5</v>
          </cell>
          <cell r="H423" t="str">
            <v>INNOVACION INMOBILIARIA SAS)</v>
          </cell>
          <cell r="I423" t="str">
            <v>KR 13 60 86 OF 209</v>
          </cell>
          <cell r="J423" t="str">
            <v>publicidad@innovacion-</v>
          </cell>
          <cell r="K423" t="str">
            <v>JAIME ALBERTO CASTAÑO URIBE</v>
          </cell>
          <cell r="L423">
            <v>71590967</v>
          </cell>
          <cell r="M423" t="str">
            <v>CO1.PCCNTR.6778734</v>
          </cell>
          <cell r="N423" t="str">
            <v>CPT-447-2024</v>
          </cell>
          <cell r="O423" t="str">
            <v>https://community.secop.gov.co/Public/Tendering/OpportunityDetail/Index?noticeUID=CO1.NTC.6731653&amp;isFromPublicArea=True&amp;isModal=False</v>
          </cell>
          <cell r="P423" t="str">
            <v>N/A</v>
          </cell>
          <cell r="Q423" t="str">
            <v>N/A</v>
          </cell>
          <cell r="R423" t="str">
            <v>PERSONA JURIDICA</v>
          </cell>
          <cell r="S423" t="str">
            <v>N/A</v>
          </cell>
          <cell r="T423" t="str">
            <v>CONTRATO DE PRESTACION DE SERVICIOS</v>
          </cell>
          <cell r="U423">
            <v>45552</v>
          </cell>
          <cell r="V423">
            <v>45552</v>
          </cell>
          <cell r="W423">
            <v>45704</v>
          </cell>
          <cell r="X423" t="str">
            <v>FELIPE RIVERA RUNTA</v>
          </cell>
          <cell r="Y423" t="str">
            <v>TÉCNICO GRADO 02 DE SERVICIOS ADMINISTRATIVOS</v>
          </cell>
          <cell r="Z423">
            <v>1014241966</v>
          </cell>
          <cell r="AA423">
            <v>5</v>
          </cell>
          <cell r="AB423">
            <v>6</v>
          </cell>
          <cell r="AC423" t="str">
            <v>SA-385 // SA-386 Contratar el servicio de arrendamiento de una bodega ubicada
en la ciudad de Bogotá D. C para almacenar elementos de Canal Capital.</v>
          </cell>
          <cell r="AD423">
            <v>0</v>
          </cell>
          <cell r="AE423">
            <v>5</v>
          </cell>
          <cell r="AF423">
            <v>150</v>
          </cell>
          <cell r="AG423">
            <v>7725000</v>
          </cell>
          <cell r="AH423">
            <v>1545000</v>
          </cell>
          <cell r="AI423" t="str">
            <v>1. Realizar los pagos del canon de arrendamiento
en los términos señalados en el contrato. 2. El ARRENDATARIO no podrá subarrendar la bodega objeto
del presente contrato. 3. Conservar el bien inmueble arrendado en buen estado y darle el uso para el
cual se está arrendando. 4. El ARRENDATARIO se compromete a utilizar el inmueble materia de este
contrato únicamente como bodega de almacenamiento. 5. Proporcionar la información y documentación
requerida para la normal ejecución del objeto contractual. 6. Vigilar, supervisar y/o controlar la ejecución
idónea y oportuna del objeto del contrato. 7. Las demás que surjan de la naturaleza y esencia del
contrato.</v>
          </cell>
          <cell r="AJ423" t="str">
            <v>DIRECTA</v>
          </cell>
          <cell r="AK423" t="str">
            <v>NO REQUIERE</v>
          </cell>
          <cell r="AL423" t="str">
            <v>NO</v>
          </cell>
          <cell r="AM423" t="str">
            <v>SECRETARIA GENERAL</v>
          </cell>
          <cell r="AN423" t="str">
            <v>NATHALY ACOSTA DIAZ</v>
          </cell>
          <cell r="AO423" t="str">
            <v xml:space="preserve">1377 / 1372 / </v>
          </cell>
          <cell r="AP423" t="str">
            <v xml:space="preserve">42450207 / 42120202007 / </v>
          </cell>
          <cell r="AQ423" t="str">
            <v xml:space="preserve">Servicios financieros y servicios conexos, servicios inmobiliarios y servicios de leasing / Servicios financieros y servicios conexos, servicios inmobiliarios y servicios de leasing / </v>
          </cell>
          <cell r="AR423" t="str">
            <v xml:space="preserve">1320 / 1321 / </v>
          </cell>
          <cell r="AS423">
            <v>1377</v>
          </cell>
          <cell r="AT423">
            <v>42450207</v>
          </cell>
          <cell r="AU423" t="str">
            <v>Servicios financieros y servicios conexos, servicios inmobiliarios y servicios de leasing</v>
          </cell>
          <cell r="AV423" t="str">
            <v xml:space="preserve"> </v>
          </cell>
          <cell r="AW423">
            <v>1320</v>
          </cell>
          <cell r="AX423">
            <v>45552</v>
          </cell>
          <cell r="AY423">
            <v>6415520</v>
          </cell>
          <cell r="AZ423">
            <v>1372</v>
          </cell>
          <cell r="BA423">
            <v>42120202007</v>
          </cell>
          <cell r="BB423" t="str">
            <v>Servicios financieros y servicios conexos, servicios inmobiliarios y servicios de leasing</v>
          </cell>
          <cell r="BD423">
            <v>1321</v>
          </cell>
          <cell r="BE423">
            <v>45552</v>
          </cell>
          <cell r="BF423">
            <v>1309480</v>
          </cell>
          <cell r="CX423">
            <v>45704</v>
          </cell>
          <cell r="CY423">
            <v>7725000</v>
          </cell>
        </row>
        <row r="424">
          <cell r="A424" t="str">
            <v>0421-2024</v>
          </cell>
          <cell r="B424" t="str">
            <v>17 17. Contrato de Prestación de Servicios</v>
          </cell>
          <cell r="C424" t="str">
            <v>CC</v>
          </cell>
          <cell r="D424">
            <v>79592677</v>
          </cell>
          <cell r="F424">
            <v>2</v>
          </cell>
          <cell r="G424">
            <v>9</v>
          </cell>
          <cell r="H424" t="str">
            <v>WILSON ROMERO GONZÁLEZ</v>
          </cell>
          <cell r="I424" t="str">
            <v>KR 11 3 103 CA 4</v>
          </cell>
          <cell r="J424" t="str">
            <v>ROMEWIL@HOTMAIL.COM</v>
          </cell>
          <cell r="M424" t="str">
            <v xml:space="preserve">CO1.PCCNTR.6778798	</v>
          </cell>
          <cell r="N424" t="str">
            <v>CPT-448-2024</v>
          </cell>
          <cell r="O424" t="str">
            <v>https://community.secop.gov.co/Public/Tendering/OpportunityDetail/Index?noticeUID=CO1.NTC.6732206&amp;isFromPublicArea=True&amp;isModal=False</v>
          </cell>
          <cell r="P424" t="str">
            <v>PROFESIONAL</v>
          </cell>
          <cell r="Q424" t="str">
            <v>UNIVERSITARIO</v>
          </cell>
          <cell r="R424" t="str">
            <v>MASCULINO</v>
          </cell>
          <cell r="S424" t="str">
            <v>SI</v>
          </cell>
          <cell r="T424" t="str">
            <v>CONTRATO DE PRESTACION DE SERVICIOS</v>
          </cell>
          <cell r="U424">
            <v>45552</v>
          </cell>
          <cell r="V424">
            <v>45554</v>
          </cell>
          <cell r="W424">
            <v>45675</v>
          </cell>
          <cell r="X424" t="str">
            <v>JORGE ENRIQUE ANGARITA LOPEZ</v>
          </cell>
          <cell r="Y424" t="str">
            <v>SUBDIRECTOR FINANCIERO</v>
          </cell>
          <cell r="Z424">
            <v>80093324</v>
          </cell>
          <cell r="AA424">
            <v>0</v>
          </cell>
          <cell r="AB424">
            <v>0</v>
          </cell>
          <cell r="AC424" t="str">
            <v>SF-46 Proveer de manera autónoma e independiente los servicios profesionales
necesarios para apoyar las actividades de costos y demás procesos y procedimientos contables de la
subdirección financiera.</v>
          </cell>
          <cell r="AD424">
            <v>0</v>
          </cell>
          <cell r="AE424">
            <v>4</v>
          </cell>
          <cell r="AF424">
            <v>120</v>
          </cell>
          <cell r="AG424">
            <v>40000000</v>
          </cell>
          <cell r="AH424">
            <v>10000000</v>
          </cell>
          <cell r="AI424" t="str">
            <v>1. Apoyar en materia contable a la
Subdirección Financiera de Canal Capital para la implementación del modelo de costos para la
contabilidad. 2. Apoyar al profesional de contabilidad en los cierres mensuales. 3. Realizar mensualmente
el análisis y depuración de las diferentes cuentas de los estados financieros bajo el marco normativo
NICSP, realizando los ajustes y reclasificaciones si hubiera lugar a ello que permita realizar los análisis
para la implementación del modelo de costos para la contabilidad. 4. Apoyar en el registro de información
necesaria para la elaboración de las declaraciones tributarias. 5. Apoyar mensualmente la elaboración de
los Estados Financieros bajo el marco normativo de las NICSP para su publicación, de acuerdo con la
normatividad vigente. Estado de situación financiera, estado de resultado integral, estado de Cambios
en el Patrimonio, estado de Flujos de Efectivo, Notas a los estados Financieros contables básicos y sus
revelaciones, Informes específicos solicitados, reportes contables, entre otros. 6. Elaboración de un
estado de costos para la Entidad 7. Apoyar en la elaboración de los reportes de medios magnéticos
Distritales y Nacionales. 8. Realizar el análisis y las conciliaciones mensuales de la información
suministrada de manera electrónica o física por cada una de las dependencias de la entidad, contra
reportes y documentos de trabajo que detallan y consolidan la información contable. 9. Analizar la
pertinencia de la herramienta ofimática dispuesta por la entidad para la implementación del modelo de
costo. 10. Realizar las gestiones respecto de la conciliación de operaciones recíprocas con las Entidades
del Distrito y Nacionales. 11. Realizar la conciliación mensual de la ejecución de los recursos transferidos
por las entidades del orden Nacional y Distrital con lo ejecutado presupuestalmente, o según
requerimiento. 12. Apoyar al Profesional de Contabilidad en los requerimientos de información recibidos
de los entes de control externos e internos en materia contable. 13. Apoyar en el archivo de la
documentación generada en el área contable, cumpliendo con las especificaciones establecidas en las
Tablas de Retención Documental – TRD y las normas de archivo. 14. Apoyar en la elaboración de
informes concernientes a reportes del área contable y financiera a los entes internos y externos que lo
requieran. 15. Apoyar las actualizaciones de los procedimientos, instructivos, manuales y políticas a
cargo de la Subdirección Financiera. 16. Apoyar en los procesos y procedimientos de las áreas de Presupuesto, tesorería, facturación y cartera. 17. Realizar las demás actividades que resulten necesarias
y esenciales para el cumplimiento del objeto contractual</v>
          </cell>
          <cell r="AJ424" t="str">
            <v>DIRECTA</v>
          </cell>
          <cell r="AK424" t="str">
            <v>NO REQUIERE</v>
          </cell>
          <cell r="AL424" t="str">
            <v>SI</v>
          </cell>
          <cell r="AM424" t="str">
            <v>SECRETARIA GENERAL</v>
          </cell>
          <cell r="AN424" t="str">
            <v>LEIDY JULIETH CARRANZA SUAREZ</v>
          </cell>
          <cell r="AO424" t="str">
            <v xml:space="preserve">1391 /  / </v>
          </cell>
          <cell r="AP424" t="str">
            <v xml:space="preserve">42120202008 /  / </v>
          </cell>
          <cell r="AQ424" t="str">
            <v xml:space="preserve">Servicios prestados a las empresas y servicios de producción /  / </v>
          </cell>
          <cell r="AR424" t="str">
            <v xml:space="preserve">1322 /   / </v>
          </cell>
          <cell r="AS424">
            <v>1391</v>
          </cell>
          <cell r="AT424">
            <v>42120202008</v>
          </cell>
          <cell r="AU424" t="str">
            <v>Servicios prestados a las empresas y servicios de producción</v>
          </cell>
          <cell r="AV424" t="str">
            <v xml:space="preserve"> </v>
          </cell>
          <cell r="AW424">
            <v>1322</v>
          </cell>
          <cell r="AX424">
            <v>45552</v>
          </cell>
          <cell r="AY424">
            <v>40000000</v>
          </cell>
          <cell r="BD424" t="str">
            <v xml:space="preserve"> </v>
          </cell>
          <cell r="CX424">
            <v>45675</v>
          </cell>
          <cell r="CY424">
            <v>40000000</v>
          </cell>
        </row>
        <row r="425">
          <cell r="A425" t="str">
            <v>0422-2024</v>
          </cell>
          <cell r="B425" t="str">
            <v>17 17. Contrato de Prestación de Servicios</v>
          </cell>
          <cell r="C425" t="str">
            <v>CC</v>
          </cell>
          <cell r="D425">
            <v>900095247</v>
          </cell>
          <cell r="F425">
            <v>4</v>
          </cell>
          <cell r="G425">
            <v>7</v>
          </cell>
          <cell r="H425" t="str">
            <v>UNIVERSAL DE LIMPIEZA S.A.S</v>
          </cell>
          <cell r="I425" t="str">
            <v>AC 80 69 K 11</v>
          </cell>
          <cell r="J425" t="str">
            <v>auditoria@unilimpieza.com</v>
          </cell>
          <cell r="K425" t="str">
            <v>MONICA JANNETH ORJUELA LOPEZ</v>
          </cell>
          <cell r="L425">
            <v>52700576</v>
          </cell>
          <cell r="M425" t="str">
            <v xml:space="preserve">CO1.PCCNTR.6785023	</v>
          </cell>
          <cell r="N425" t="str">
            <v>CPT-449-2024</v>
          </cell>
          <cell r="O425" t="str">
            <v xml:space="preserve">https://community.secop.gov.co/Public/Tendering/OpportunityDetail/Index?noticeUID=CO1.NTC.6740441&amp;isFromPublicArea=True&amp;isModal=False
</v>
          </cell>
          <cell r="P425" t="str">
            <v>N/A</v>
          </cell>
          <cell r="Q425" t="str">
            <v>N/A</v>
          </cell>
          <cell r="R425" t="str">
            <v>PERSONA JURIDICA</v>
          </cell>
          <cell r="S425" t="str">
            <v>N/A</v>
          </cell>
          <cell r="T425" t="str">
            <v>CONTRATO DE PRESTACION DE SERVICIOS</v>
          </cell>
          <cell r="U425">
            <v>45553</v>
          </cell>
          <cell r="V425">
            <v>45554</v>
          </cell>
          <cell r="W425">
            <v>45706</v>
          </cell>
          <cell r="X425" t="str">
            <v>FELIPE RIVERA RUNTA</v>
          </cell>
          <cell r="Y425" t="str">
            <v>TÉCNICO GRADO 02 DE SERVICIOS ADMINISTRATIVOS</v>
          </cell>
          <cell r="Z425">
            <v>1014241966</v>
          </cell>
          <cell r="AA425">
            <v>5</v>
          </cell>
          <cell r="AB425">
            <v>6</v>
          </cell>
          <cell r="AC425" t="str">
            <v>SA-384 Proveer de manera íntegra los servicios e insumos necesarios de aseo y
cafetería, así como para el mantenimiento preventivo a las instalaciones de Canal Capital.</v>
          </cell>
          <cell r="AD425">
            <v>0</v>
          </cell>
          <cell r="AE425">
            <v>5</v>
          </cell>
          <cell r="AF425">
            <v>150</v>
          </cell>
          <cell r="AG425">
            <v>120766093</v>
          </cell>
          <cell r="AH425">
            <v>13300549</v>
          </cell>
          <cell r="AI425" t="str">
            <v>1. Cumplir con las especificaciones técnicas, descripciones y cantidades señaladas en los anexos 1,
2, y 3, así como con las cláusulas, las condiciones precontractuales establecidas para la presente
contratación, las cuales declara conocer, su propuesta y todos los anexos, los cuales forman parte
integral del presente contrato.
2. Poner a disposición de Canal Capital personal idóneo con la experiencia y los conocimientos
necesarios para asegurar el cumplimiento del objeto del contrato conforme al anexo técnico No.
1. Para tal efecto, el contratista se obliga previo al inicio de la ejecución del contrato a remitir las
hojas de vida y soportes correspondientes para que la entidad pueda verificar la idoneidad de
cada persona destinada para ejecutar las actividades solicitadas.
3. Suministrar dos (2) operarias de tiempo completo para el servicio de aseo con un servicio de 46
horas semanales, contadas de lunes a sábado.
4. Suministrar una (1) operaria de tiempo completo para el servicio de aseo y cafetería con un
servicio de 46 horas semanales, contadas de lunes a sábado.
5. Suministrar dos (2) toderos especializados en mantenimientos preventivos de tiempo completo
con un servicio de 46 horas semanales, contadas de lunes a sábado, quien deberá contar, durante
toda la ejecución del contrato, con su correspondiente certificado de trabajo en alturas, con nivel
de riesgo ARL 5 y con conocimientos especializados en oficios varios tales como: Plomería,
electricidad, carpintería, vidriería y todo tipo de trabajos en locación.
6. Prestar el servicio de aseo, cafetería y de mantenimientos preventivos y locativos en las sedes de
Canal Capital ubicadas en la Avenida el Dorado # 66 – 63 piso Quinto y Carrera 11ª 69 – 43 barrio
Quinta Camacho.
7. El personal suministrado por el contratista debe presentarse a las instalaciones de Canal Capital
correctamente uniformado e identificado con carnet y logos de la empresa prestadora del servicio,
así como debe contar con sus respectivos elementos de protección personal adecuados para cada
servicio de acuerdo a lo indicado por el supervisor del contrato.
8. Atender a las indicaciones escritas dadas por el supervisor de contrato o quien haga sus veces.
9. El contratista se obliga a suplir en un término de dos (2) horas las ausencias, incapacidades,
permisos, vacaciones o cualquier otro imprevisto que se presente durante la prestación del servicio
en toda la vigencia del contrato.
10. Presentar los informes de gestión de manera mensual sobre las actividades realizadas durante la
ejecución del contrato.
11. Llevar un control y hacer buen uso de los elementos entregados (grecas, termos, vajillas,
herramientas de trabajos locativos, etc.) por parte de Canal Capital para la prestación del servicio,
siendo responsable el contratista de ellos; éstos se recibirán por medio de un acta suscrita con el
supervisor del contrato.
12. Suministrar bienes y servicios que no estén contemplados en los anexos No. 1, 2 y 3, que se
requieran durante la ejecución del contrato, para lo cual el área de servicios administrativos podrá
realizar un estudio de mercado que contemple mínimo dos cotizaciones de grandes superficies, y
el contratista deberá acogerse al menor valor resultante previa autorización del Supervisor del
Contrato.
13. Asistir a las reuniones que solicite el supervisor, durante el desarrollo del contrato, con el objeto
de atender reclamaciones y decisiones relativas al servicio.
14. Reportar al supervisor del contrato en forma inmediata, escrita y sin que transcurra un lapso
mayor de veinticuatro (24) horas cualquier novedad presentada.
15. Designar a un supervisor que, en nombre del contratista, el cual deberá adelantar visitas a ambas
sedes de la entidad con una intensidad mínima de 1 vez cada semana con el fin de hacer
seguimiento a la realización de las tareas diarias asignadas tanto al personal de aseo, cafetería
como al personal de mantenimientos preventivos; las recomendaciones que surjan las deberá
trasladar al Supervisor del Contrato.
16. Canal Capital podrá exigir de forma inmediata, el retiro de cualquier persona del equipo que presta
el servicio o del supervisor, cuando considere que no reúne los requisitos enunciados
anteriormente o que cumpliéndolos se evidencien conductas de indisciplina o incapacidad para el
desempeño de su labor; ello lo hará el supervisor del Contrato mediante solicitud escrita.
17. Contar con la siguiente maquinaria fija, en calidad de préstamo, durante la ejecución del contrato:
● Carro exprimidor 1 x cada operaria
● 2 señales de prevención de caídas por operaria.
● 1 lava brilladora.
● 1 escalera de 7 pasos.
● 1 extensión eléctrica de 30 m.
● 1 carro de cafetería.
● 1 aspiradora.
● 1 hidrolavadora industrial.
● 1 máquina rotativa.
● 2 grecas de 120 tintos.
18. Entregar los insumos de aseo y cafetería en cualquiera de las sedes de Canal Capital, tal como lo
disponga el supervisor designado y realizar la disposición final ambientalmente responsable de los
envases desocupados entregados a la entidad.
19. El contratista deberá entregar los insumos de aseo y cafetería con eco etiquetado para los
insumos químicos, así como el sello ambiental colombiano. De igual forma, los insumos deben ser
biodegradables o de bajo impacto ambiental y su entrega, deberá ser con el menor embalaje
posible.
20. Reemplazar los elementos que por cualquier motivo sean catalogados como defectuosos, para lo
cual el supervisor del contrato comunicará al contratista la situación presentada y éste (el
contratista) en un término razonable efectuará la reposición de los bienes en el lugar indicado por
la entidad.
21. Realizar la entrega de los elementos de aseo y cafetería en un plazo no mayor a 5 días hábiles,
después de emitida la solicitud de pedido. Deberá garantizar la calidad de los elementos
entregados asegurando que sean originales, nuevos y cumplan con las características ofrecidas y
de la mejor calidad.
22. Las demás que se le asignen, relacionadas con el cumplimiento del objeto contractual.</v>
          </cell>
          <cell r="AJ425" t="str">
            <v>DIRECTA</v>
          </cell>
          <cell r="AK425" t="str">
            <v>REQUIERE LIQUIDACION</v>
          </cell>
          <cell r="AL425" t="str">
            <v>SI</v>
          </cell>
          <cell r="AM425" t="str">
            <v>SECRETARIA GENERAL</v>
          </cell>
          <cell r="AN425" t="str">
            <v>NATHALY ACOSTA DIAZ</v>
          </cell>
          <cell r="AO425" t="str">
            <v xml:space="preserve">1376 /  / </v>
          </cell>
          <cell r="AP425" t="str">
            <v xml:space="preserve">42450208 /  / </v>
          </cell>
          <cell r="AQ425" t="str">
            <v xml:space="preserve">Servicios prestados a las empresas y servicios de producción /  / </v>
          </cell>
          <cell r="AR425" t="str">
            <v xml:space="preserve">1326 /   / </v>
          </cell>
          <cell r="AS425">
            <v>1376</v>
          </cell>
          <cell r="AT425">
            <v>42450208</v>
          </cell>
          <cell r="AU425" t="str">
            <v>Servicios prestados a las empresas y servicios de producción</v>
          </cell>
          <cell r="AV425" t="str">
            <v xml:space="preserve"> </v>
          </cell>
          <cell r="AW425">
            <v>1326</v>
          </cell>
          <cell r="AX425">
            <v>45553</v>
          </cell>
          <cell r="AY425">
            <v>120766093</v>
          </cell>
          <cell r="BD425" t="str">
            <v xml:space="preserve"> </v>
          </cell>
          <cell r="CX425">
            <v>45706</v>
          </cell>
          <cell r="CY425">
            <v>120766093</v>
          </cell>
        </row>
        <row r="426">
          <cell r="A426" t="str">
            <v>0423-2024</v>
          </cell>
          <cell r="B426" t="str">
            <v>17 17. Contrato de Prestación de Servicios</v>
          </cell>
          <cell r="C426" t="str">
            <v>NIT</v>
          </cell>
          <cell r="D426">
            <v>900141068</v>
          </cell>
          <cell r="F426">
            <v>1</v>
          </cell>
          <cell r="G426">
            <v>1</v>
          </cell>
          <cell r="H426" t="str">
            <v>DIECISÉIS 9 FILMS S.A.S.</v>
          </cell>
          <cell r="I426" t="str">
            <v>KR 28 43 19 AP 301</v>
          </cell>
          <cell r="J426" t="str">
            <v>lgaravito@dieciseis9.com</v>
          </cell>
          <cell r="K426" t="str">
            <v>LUIS ALBERTO GARAVITO BELTRAN</v>
          </cell>
          <cell r="L426">
            <v>13479931</v>
          </cell>
          <cell r="M426" t="str">
            <v>CO1.PCCNTR.6787947</v>
          </cell>
          <cell r="N426" t="str">
            <v>CPT-450-2024</v>
          </cell>
          <cell r="O426" t="str">
            <v>https://community.secop.gov.co/Public/Tendering/OpportunityDetail/Index?noticeUID=CO1.NTC.6743991&amp;isFromPublicArea=True&amp;isModal=False</v>
          </cell>
          <cell r="P426" t="str">
            <v>N/A</v>
          </cell>
          <cell r="Q426" t="str">
            <v>N/A</v>
          </cell>
          <cell r="R426" t="str">
            <v>PERSONA JURIDICA</v>
          </cell>
          <cell r="S426" t="str">
            <v>N/A</v>
          </cell>
          <cell r="T426" t="str">
            <v>CONTRATO DE PRESTACION DE SERVICIOS</v>
          </cell>
          <cell r="U426">
            <v>45554</v>
          </cell>
          <cell r="V426">
            <v>45558</v>
          </cell>
          <cell r="W426">
            <v>45657</v>
          </cell>
          <cell r="X426" t="str">
            <v>PAULA ANDREA FONSECA ORTIZ</v>
          </cell>
          <cell r="Y426" t="str">
            <v>PROFESIONAL 1 DEL ÁREA DE VENTAS Y MERCADEO</v>
          </cell>
          <cell r="Z426">
            <v>1136884820</v>
          </cell>
          <cell r="AA426">
            <v>0</v>
          </cell>
          <cell r="AB426">
            <v>0</v>
          </cell>
          <cell r="AC426" t="str">
            <v>PE-76 Suministrar los bienes y servicios requeridos para el desarrollo de las  actividades y componentes técnicos de producción, en virtud de las obligaciones derivadas de los contratos interadministrativos suscritos con LA ORQUESTA FILARMÓNICA DE BOGOTÁ y LA UNIDAD ADMINISTRATIVA ESPECIAL DE ATENCIÓN Y REPARACIÓN INTEGRAL A LAS VÍCTIMAS, los que en adelante se suscriban, así como todos aquellos requerimientos que surjan con ocasión del desarrollo del objeto social de Canal Capital en materia de comunicación.</v>
          </cell>
          <cell r="AD426">
            <v>9</v>
          </cell>
          <cell r="AE426">
            <v>3</v>
          </cell>
          <cell r="AF426">
            <v>99</v>
          </cell>
          <cell r="AG426">
            <v>100000000</v>
          </cell>
          <cell r="AH426" t="str">
            <v>N/A</v>
          </cell>
          <cell r="AI426" t="str">
            <v>PE-76 Suministrar los bienes y servicios requeridos para el desarrollo de las
actividades y componentes técnicos de producción, en virtud de las obligaciones derivadas de los contratos
interadministrativos suscritos con LA ORQUESTA FILARMÓNICA DE BOGOTÁ y LA UNIDAD
ADMINISTRATIVA ESPECIAL DE ATENCIÓN Y REPARACIÓN INTEGRAL A LAS VÍCTIMAS, los que en
adelante se suscriban, así como todos aquellos requerimientos que surjan con ocasión del desarrollo del
objeto social de Canal Capital en materia de comunicación.6. Poner a disposición del Canal las cotizaciones que le sean requeridas por el supervisor del contrato sin
que esto se constituya como una obligación de contratación u orden de compra por parte del Canal. 7.
Responder por todos los daños que sobrevengan a los bienes que dentro del objeto contractual reciba el
contratista, desde el momento en que se haga cargo de éstos. Esto incluye los daños de cualquier índole
causados en las instalaciones o sitios de los eventos. 8. Disponer del personal administrativo, técnico y
operativo idóneo para atender los requerimientos relacionados con el objeto del contrato, junto con los
elementos de seguridad necesarios para llevar a cabo la actividad requerida, en la fecha y hora que solicite
previamente el Canal. En todo caso, el personal deberá encontrarse certificado en alturas cuando sea
necesario. 9. Proveer el servicio de técnicos, productores logísticos, personal de apoyo y cualquier otro de
acuerdo con los requerimientos específicos de cada proyecto en particular para el cual se esté prestando el
servicio técnico y logísticos de producción. El talento requerido por días debe contar con la aprobación de
CAPITAL, en caso de ser facturado por un valor inferior o superior al descrito en la oferta económica debe
ser justificado oportunamente mediante comunicación cruzada, aprobada por la supervisión del contrato e
incluida en las observaciones del informe de actividades y servicios anexa en cada certificación de pago.
Este personal será cancelado con cargo al presupuesto que se apruebe por el supervisor del contrato. En
todo caso, el CONTRATISTA reconoce y acepta que CAPITAL no se obliga a solicitar un número mínimo de
bienes y/o servicios ni a ejecutar la totalidad de los recursos del contrato. 10. Dar cumplimiento, siempre
que aplique, al numeral 2.2.1 del artículo 13 del Decreto Distrital 380 de 2015, expedido por el Alcalde
Mayor de Bogotá D.C., en el sentido de vincular a la ejecución del contrato a la población considerada
como beneficiaria según esta norma en aquellas actividades que no requieran conocimiento y experiencia
especializada. Para el efecto deberá observar lo previsto en dicha norma e informar al supervisor su
cumplimiento. 11. Presentar cronogramas de trabajo, siempre que sean requeridos, estableciendo tiempos
de preproducción, montaje, producción, realización, desmontaje y entregas en el marco de los eventos,
foros, reuniones y demás que sean requeridos por CAPITAL. 12. Mantener el fee o comisión en pago a
terceros o intermediación de la oferta presentada para pago a terceros o intermediación en los casos que
el supervisor lo solicite sin limitación alguna. 13. Realizar el montaje y desmontaje de todos los bienes y
elementos que requieran los servicios. 14. Cumplir con la legislación sanitaria Ley 09 de 1979, Resolución
2674 de 2013 y las demás normas que rijan sobre la materia en el cual se establecen las condiciones,
procedimientos y prácticas en los procesos de selección, transporte, almacenamiento, producción, ensamble
y servicio de alimentos. 15. Suministrar alimentos, bebidas no alcohólicas y refrigerios, en las cantidades y
especificaciones solicitadas por Canal Capital, previa muestra y aprobación por parte del supervisor del
contrato, los cuales deberán ser entregados bajo estrictos estándares de calidad. 16. Garantizar la adecuada
gestión de los residuos generados durante el evento; por lo cual debe proporcionar elementos señalizados
para su almacenamiento en el área que se desarrollará el evento y así como efectuar el adecuado
aprovechamiento o disposición final de los mismos según las disposiciones de la Resolución 2183 de 2019.
17. Cumplir con las condiciones ambientales y de producción sostenible para la prestación del servicio,
promoviendo las buenas prácticas corporativas implementadas para reducir el impacto ambiental en todos
los bienes, obras y servicios derivados de los requerimientos realizados por Capital haciendo uso de
productos sostenibles. 18. Garantizar que los servicios de transporte que se contraten para los diferentes
eventos cumplan con las normas legales y las siguientes condiciones: 18.1. Cumplir estrictamente con el
Código Nacional de Tránsito Terrestre, Decreto 1737 de 1998, Ley 769 de 2002, Ley 1383 de 2010, Decreto 248 de 2016, Decreto 348 de 2015 y demás normatividad que adicione, modifique o derogue la anterior
normatividad. 18.2. Contar con las pólizas vigentes que amparen todo riesgo de los servicios. 18.3. Contar
con el Plan de seguridad vial PESV propio o derivado de la contratación con un tercero. 18.4. Contar con
certificados vigentes de SOAT, revisión tecnicomecanica y RUNT de los vehículos. 18.5. Contar con la copia
licencia de tránsito de todos los vehículos que presten servicio al canal y presentar la misma cada vez que
se preste el servicio de transporte a la entidad. 18.6. Contar con la copia de la licencia de conducción de
los carros que prestan operación. 18.7. Emitir el certificado de reencauche de las llantas de los vehículos
que presten el servicio de transporte a Capital, solo si los mismos tiene rin 15 o superior, en caso de que
el contratista tercerice el servicio deberá suministrar un certificado firmado por el representante legal en el
cual se informe la procedencia de la flota vehicular y el control que se realiza a los vehículos contratados.
18.8. Cada vehículo deberá tener un conductor responsable asignado previamente, y estos deberán contar
con las respectivas afiliaciones al sistema de seguridad social de acuerdo a la Ley. 18.9. Garantizar el pago
oportuno de los conductores y personal de apoyo que prestarán el servicio de transporte en el marco de
este contrato. Garantizar el pago oportuno de los conductores y personal de apoyo que prestarán el servicio
de transporte en el marco de este contrato. 19. Tramitar los permisos, las autorizaciones y demás que sean
necesarios para llevar a cabo las actividades solicitadas y entregarlos mínimo tres (3) días antes a la
realización del evento. Como soporte de las gestiones desarrolladas, el contratista deberá entregar carpeta
digital y física de todos los permisos tramitados y los conceptos emitidos favorables y desfavorables (en el
caso de conceptos desfavorables se deberá entregar el histórico del trámite hasta lograr el concepto
favorable). 20. Hacer la entrega del archivo fuente de los productos realizados en formato digital, sin
restricción alguna de tiempo o capacidad de edición, o las demás restricciones que apliquen para dicho tipo
de archivos, en concordancia con los fines y/o necesidades que sean dispuestas, se requiere entrega en
medio digital a través de discos duros o dispositivos que permita almacenar la información para acompañar
la carpeta del contrato. 21. Custodiar los bienes que Canal Capital le entregue para el desarrollo de las
actividades a ejecutar; En caso de pérdida o daño, deberá asumir la pérdida o daño de los mismos y efectuar
su reposición. 22. Cumplir y hacer cumplir las normas de seguridad industrial, ambientales y sanitarias, de
acuerdo con las disposiciones legales que rijan la materia. 23. Cubrir los gastos de transporte, combustible
y demás gastos y costos que implique la prestación del servicio o entrega del bien que demande la ejecución
del objeto del contrato. 24. Verificar en los casos de pago a terceros que las planillas de aportes a seguridad
social cumplan con las disposiciones legales vigentes. 25. Presentar un informe máximo (5) días hábiles
después de la prestación del servicio y en los plazos acordados con la entidad, que contenga como mínimo:
(i) soporte fotográfico en cinco (5) tomas de momentos estratégicos previamente acordados con el
supervisor del contrato. En todo caso, el registro fotográfico debe incluir fecha y hora. (ii) registro de
planillas de transporte y alimentación en caso que así se solicite por parte del supervisor. 26. Entregar los
debidos soportes (facturas) correspondientes a los bienes en compra para garantizar el debido proceso de
ingreso a almacén y deben reportar el estado del proceso en sus informes cada vez que se requiera. 27.
Utilizar todos los medios a su alcance para garantizar respeto a la obligación de secreto y confidencialidad
sobre cualquier información conocida perteneciente al Canal y sus clientes durante la ejecución del contrato
y una vez terminada su ejecución, sin que medie un límite de tiempo para prescripción de la obligación de
confidencialidad por parte del contratista. 28. Cumplir con todas las medidas de seguridad necesarias, que
cubran tanto al personal que interviene en la atención como a los usuarios y consumidores de los bienes y/o servicios provistos para su desarrollo. 29. Asistir a las reuniones a que sea citado y designado por parte
de Canal Capital, en virtud y aplicación del principio de coordinación. 30. Informar al supervisor del contrato
las novedades, inconvenientes o sugerencias que se generen en sus actividades y que puedan afectar
negativa o positivamente el normal desarrollo del objeto contractual. 31. Realizar las demás actividades
relacionadas con el objeto contractual que serán asignadas por el supervisor del contrato, hasta la
finalización de la ejecución del mismo.</v>
          </cell>
          <cell r="AJ426" t="str">
            <v>DIRECTA</v>
          </cell>
          <cell r="AK426" t="str">
            <v>REQUIERE LIQUIDACION</v>
          </cell>
          <cell r="AL426" t="str">
            <v>SI</v>
          </cell>
          <cell r="AM426" t="str">
            <v>GERENTE GENERAL</v>
          </cell>
          <cell r="AN426" t="str">
            <v>JAVIER ROLANDO DELGADO FLORES</v>
          </cell>
          <cell r="AO426" t="str">
            <v xml:space="preserve">1336 /  / </v>
          </cell>
          <cell r="AP426" t="str">
            <v xml:space="preserve">42450208 /  / </v>
          </cell>
          <cell r="AQ426" t="str">
            <v xml:space="preserve">Servicios prestados a las empresas y servicios de producción /  / </v>
          </cell>
          <cell r="AR426" t="str">
            <v xml:space="preserve">1327 /   / </v>
          </cell>
          <cell r="AS426">
            <v>1336</v>
          </cell>
          <cell r="AT426">
            <v>42450208</v>
          </cell>
          <cell r="AU426" t="str">
            <v>Servicios prestados a las empresas y servicios de producción</v>
          </cell>
          <cell r="AV426" t="str">
            <v xml:space="preserve"> </v>
          </cell>
          <cell r="AW426">
            <v>1327</v>
          </cell>
          <cell r="AX426">
            <v>45554</v>
          </cell>
          <cell r="AY426">
            <v>100000000</v>
          </cell>
          <cell r="BD426" t="str">
            <v xml:space="preserve"> </v>
          </cell>
          <cell r="CI426" t="str">
            <v xml:space="preserve">ADICION 1 </v>
          </cell>
          <cell r="CJ426">
            <v>45611</v>
          </cell>
          <cell r="CK426">
            <v>0</v>
          </cell>
          <cell r="CL426">
            <v>0</v>
          </cell>
          <cell r="CM426">
            <v>50000000</v>
          </cell>
          <cell r="CX426">
            <v>45657</v>
          </cell>
          <cell r="CY426">
            <v>150000000</v>
          </cell>
        </row>
        <row r="427">
          <cell r="A427" t="str">
            <v>0424-2024</v>
          </cell>
          <cell r="B427" t="str">
            <v>17 17. Contrato de Prestación de Servicios</v>
          </cell>
          <cell r="C427" t="str">
            <v>CC</v>
          </cell>
          <cell r="D427">
            <v>1020761216</v>
          </cell>
          <cell r="F427">
            <v>2</v>
          </cell>
          <cell r="G427">
            <v>9</v>
          </cell>
          <cell r="H427" t="str">
            <v>MONICA ROCIO LARGO MORALES</v>
          </cell>
          <cell r="I427" t="str">
            <v>KR 8 186 18 AP 108</v>
          </cell>
          <cell r="J427" t="str">
            <v>monyklm20@gmail.com</v>
          </cell>
          <cell r="M427" t="str">
            <v>CO1.PCCNTR.6795200</v>
          </cell>
          <cell r="N427" t="str">
            <v>CPT-451-2024</v>
          </cell>
          <cell r="O427" t="str">
            <v>https://community.secop.gov.co/Public/Tendering/OpportunityDetail/Index?noticeUID=CO1.NTC.6753465&amp;isFromPublicArea=True&amp;isModal=False</v>
          </cell>
          <cell r="P427" t="str">
            <v>APOYO A LA GESTIÓN PROFESIONAL</v>
          </cell>
          <cell r="Q427" t="str">
            <v>TECNOLOGO</v>
          </cell>
          <cell r="R427" t="str">
            <v>FEMENINO</v>
          </cell>
          <cell r="S427" t="str">
            <v>SI</v>
          </cell>
          <cell r="T427" t="str">
            <v>CONTRATO DE PRESTACION DE SERVICIOS</v>
          </cell>
          <cell r="U427">
            <v>45555</v>
          </cell>
          <cell r="V427">
            <v>45558</v>
          </cell>
          <cell r="W427">
            <v>45629</v>
          </cell>
          <cell r="X427" t="str">
            <v>ANDREA MOLINA VARGAS</v>
          </cell>
          <cell r="Y427" t="str">
            <v>PROFESIONAL ESPECIALIZADO GRADO 03 DE PROGRAMACIÓN</v>
          </cell>
          <cell r="Z427">
            <v>52897700</v>
          </cell>
          <cell r="AA427">
            <v>6</v>
          </cell>
          <cell r="AB427">
            <v>5</v>
          </cell>
          <cell r="AC427" t="str">
            <v>DO-588-589 Proveer de manera autónoma e independiente, sus servicios para
activar la plataforma destinada para la inclusión del sistema de acceso closed caption o subtitulación,
para la programación los canales Capital y eureka, incluyendo los proyectos de la resolución 076 de
2024 del Fondo Único de Tecnologías de la Información y las Comunicaciones (FUTIC).</v>
          </cell>
          <cell r="AD427">
            <v>11</v>
          </cell>
          <cell r="AE427">
            <v>2</v>
          </cell>
          <cell r="AF427">
            <v>71</v>
          </cell>
          <cell r="AG427">
            <v>6266767</v>
          </cell>
          <cell r="AH427">
            <v>2647930</v>
          </cell>
          <cell r="AI427" t="str">
            <v>1. Operar el sistema closed caption para los contenidos de los canales eureka y Capital que lo
requieran, en las modalidades establecidas por Capital: directo, pregrabado o en vivo.
2. Operar el sistema de inclusión closed caption o subtitulaje para los contenidos audiovisuales de los
canales eureka y Capital producidos, adquiridos, licenciados o de transmisión en directo, para las
plataformas tecnológicas de emisión de Canal Capital (televisión abierta, cerrada e internet).
3. Verificar que la emisión diaria de los canales eureka y Capital y en los reportes del ASRUN (se debe
consigna información exacta de los contenidos emitidos de un canal) se haya utilizado el sistema
closed caption en la modalidad definida para ello: en vivo, transcripción y reconocimiento de voz.
4. Consignar en el formato destinado para tal fin la relación diaria de closed caption o subtitulaje
realizados, de cara a que el área de Programación elabore y envíe el informe de cuota de pantalla a
la Comisión de Regulación de Comunicaciones (CRC).
5. Utilizar para sus actividades únicamente el software con la licencia autorizada por Capital.
6. Apoyar que el área de Programación cumpla con la normatividad vigente que reglamenta la
implementación del sistema closed caption en los dos canales de la entidad, con los que se ofrece
acceso a los contenidos a las personas sordas e hipoacúsicas.
7. Realizar las demás actividades que resulten necesarias y esenciales para el cumplimiento del objeto
contractual.</v>
          </cell>
          <cell r="AJ427" t="str">
            <v>DIRECTA</v>
          </cell>
          <cell r="AK427" t="str">
            <v>NO REQUIERE</v>
          </cell>
          <cell r="AL427" t="str">
            <v>NO</v>
          </cell>
          <cell r="AM427" t="str">
            <v>DIRECTOR OPERATIVO</v>
          </cell>
          <cell r="AN427" t="str">
            <v>NATHALY ACOSTA DIAZ</v>
          </cell>
          <cell r="AO427" t="str">
            <v xml:space="preserve">1362 / 1363 / </v>
          </cell>
          <cell r="AP427" t="str">
            <v xml:space="preserve">423011723022024010101000 / 42450209 / </v>
          </cell>
          <cell r="AQ427" t="str">
            <v xml:space="preserve">Incremento de capacidad instalada para l - NA / Servicios para la comunidad, sociales y personales / </v>
          </cell>
          <cell r="AR427" t="str">
            <v xml:space="preserve">1329 / 1328 / </v>
          </cell>
          <cell r="AS427">
            <v>1362</v>
          </cell>
          <cell r="AT427" t="str">
            <v>423011723022024010101000</v>
          </cell>
          <cell r="AU427" t="str">
            <v>Incremento de capacidad instalada para l - NA</v>
          </cell>
          <cell r="AV427" t="str">
            <v>7505 FUTIC</v>
          </cell>
          <cell r="AW427">
            <v>1329</v>
          </cell>
          <cell r="AX427">
            <v>45555</v>
          </cell>
          <cell r="AY427">
            <v>5013414</v>
          </cell>
          <cell r="AZ427">
            <v>1363</v>
          </cell>
          <cell r="BA427">
            <v>42450209</v>
          </cell>
          <cell r="BB427" t="str">
            <v>Servicios para la comunidad, sociales y personales</v>
          </cell>
          <cell r="BC427" t="str">
            <v xml:space="preserve"> </v>
          </cell>
          <cell r="BD427">
            <v>1328</v>
          </cell>
          <cell r="BE427">
            <v>45555</v>
          </cell>
          <cell r="BF427">
            <v>1253353</v>
          </cell>
          <cell r="CX427">
            <v>45629</v>
          </cell>
          <cell r="CY427">
            <v>6266767</v>
          </cell>
        </row>
        <row r="428">
          <cell r="A428" t="str">
            <v>0425-2024</v>
          </cell>
          <cell r="B428" t="str">
            <v>17 17. Contrato de Prestación de Servicios</v>
          </cell>
          <cell r="C428" t="str">
            <v>CC</v>
          </cell>
          <cell r="D428">
            <v>16599049</v>
          </cell>
          <cell r="F428">
            <v>1</v>
          </cell>
          <cell r="G428">
            <v>1</v>
          </cell>
          <cell r="H428" t="str">
            <v>CARLOS ALBERTO CHICA ARIAS</v>
          </cell>
          <cell r="I428" t="str">
            <v>CL 138 10 A 76 IN 7</v>
          </cell>
          <cell r="J428" t="str">
            <v>carlosalbertochica@hotmail.com</v>
          </cell>
          <cell r="M428" t="str">
            <v>CO1.PCCNTR.6797972</v>
          </cell>
          <cell r="N428" t="str">
            <v>CPT-452-2024</v>
          </cell>
          <cell r="O428" t="str">
            <v>https://community.secop.gov.co/Public/Tendering/OpportunityDetail/Index?noticeUID=CO1.NTC.6757811&amp;isFromPublicArea=True&amp;isModal=False</v>
          </cell>
          <cell r="P428" t="str">
            <v>PROFESIONAL</v>
          </cell>
          <cell r="Q428" t="str">
            <v>UNIVERSITARIO</v>
          </cell>
          <cell r="R428" t="str">
            <v>MASCULINO</v>
          </cell>
          <cell r="S428" t="str">
            <v>NO</v>
          </cell>
          <cell r="T428" t="str">
            <v>CONTRATO DE PRESTACION DE SERVICIOS</v>
          </cell>
          <cell r="U428">
            <v>45555</v>
          </cell>
          <cell r="V428">
            <v>45558</v>
          </cell>
          <cell r="W428">
            <v>45641</v>
          </cell>
          <cell r="X428" t="str">
            <v>DAVID CAMILO VARGAS MEJIA</v>
          </cell>
          <cell r="Y428" t="str">
            <v>DIRECTOR OPERATIVO</v>
          </cell>
          <cell r="Z428">
            <v>1019003534</v>
          </cell>
          <cell r="AA428">
            <v>5</v>
          </cell>
          <cell r="AB428">
            <v>6</v>
          </cell>
          <cell r="AC428" t="str">
            <v>DO-582 - DO-583 “Proveer, de manera autónoma e independiente, los servicios
profesionales requeridos para realizar la actividad de la Defensoría de las Audiencias, en cumplimiento a lo
establecido por la reglamentación vigente emitida por la CRC y manual de servicio a la ciudadanía de Canal
Capital, incluyendo los proyectos del Plan de inversión financiados a través de la resolución 076 de 2024 del Fondo
Único de Tecnologías de la Información y las Comunicaciones (FUTIC)”.</v>
          </cell>
          <cell r="AD428">
            <v>23</v>
          </cell>
          <cell r="AE428">
            <v>2</v>
          </cell>
          <cell r="AF428">
            <v>83</v>
          </cell>
          <cell r="AG428">
            <v>26792706</v>
          </cell>
          <cell r="AH428">
            <v>8119002</v>
          </cell>
          <cell r="AI428" t="str">
            <v>1. Presentar cada uno de los capítulos del
Programa Defensor de Audiencias. 2. Orientar los consejos de redacción del programa del Defensor de las
Audiencias, así como, el proceso de investigación, producción periodística, la edición y la revisión final de cada
uno de los contenidos. 3. Socializar a la audiencia las herramientas de participación ciudadana dispuestas por
Canal Capital. 4. Definir los enfoques temáticos, invitados, tratamiento narrativo y elaborar los guiones del
programa del Defensor de las Audiencias de Canal Capital. 5. Propiciar espacios para deliberar sobre los contenidos
de la oferta en las diferentes plataformas de Canal Capital, incluyendo su conexión con los objetivos estratégicos
de la entidad y la legislación colombiana de la que se refiere a los medios de comunicación. 6. Facilitar y promover
la participación de las audiencias en el diseño, desarrollo y/o circulación del programa del Defensor de las
Audiencias en coherencia con el manual del que trata dicho asunto en Canal Capital y lo estipulado por la CRC -
Comisión de Regulación de Comunicaciones. 7. Mantener actualizado al canal respecto a la normatividad y
reglamentación de la Defensoría de Audiencias en Televisión. 8. Presentar mensualmente un informe sobre la
interacción de la ciudadanía con el Defensor de las Audiencias, a través de los canales de comunicación habilitadosen Canal Capital para ese propósito. 9. Ejercer la defensoría de las audiencias en coherencia con la reglamentación
y/o definición vigente que para tal fin estipula la Comisión de Regulación de las Comunicaciones. 10. Prestar
servicios de apoyo a la supervisión en los casos que sea requerido de los contratos suscritos por la Dirección
Operativa de Canal Capital. 11. Realizar las demás actividades que resulten necesarias y esenciales para el
cumplimiento del objeto contractual.</v>
          </cell>
          <cell r="AJ428" t="str">
            <v>DIRECTA</v>
          </cell>
          <cell r="AK428" t="str">
            <v>NO REQUIERE</v>
          </cell>
          <cell r="AL428" t="str">
            <v>SI</v>
          </cell>
          <cell r="AM428" t="str">
            <v>DIRECTOR OPERATIVO</v>
          </cell>
          <cell r="AN428" t="str">
            <v>LUZ IXAYANA RAMIREZ CRISTANCHO</v>
          </cell>
          <cell r="AO428" t="str">
            <v xml:space="preserve">1358 / 1359 / </v>
          </cell>
          <cell r="AP428" t="str">
            <v xml:space="preserve">42450209 / 423011723022024010101000 / </v>
          </cell>
          <cell r="AQ428" t="str">
            <v xml:space="preserve">Servicios para la comunidad, sociales y personales / Incremento de capacidad instalada para l - NA / </v>
          </cell>
          <cell r="AR428" t="str">
            <v xml:space="preserve">1330 / 1331 / </v>
          </cell>
          <cell r="AS428">
            <v>1358</v>
          </cell>
          <cell r="AT428">
            <v>42450209</v>
          </cell>
          <cell r="AU428" t="str">
            <v>Servicios para la comunidad, sociales y personales</v>
          </cell>
          <cell r="AV428" t="str">
            <v xml:space="preserve"> </v>
          </cell>
          <cell r="AW428">
            <v>1330</v>
          </cell>
          <cell r="AX428">
            <v>45558</v>
          </cell>
          <cell r="AY428">
            <v>8119002</v>
          </cell>
          <cell r="AZ428">
            <v>1359</v>
          </cell>
          <cell r="BA428" t="str">
            <v>423011723022024010101000</v>
          </cell>
          <cell r="BB428" t="str">
            <v>Incremento de capacidad instalada para l - NA</v>
          </cell>
          <cell r="BC428" t="str">
            <v>7505 FUTIC</v>
          </cell>
          <cell r="BD428">
            <v>1331</v>
          </cell>
          <cell r="BE428">
            <v>45558</v>
          </cell>
          <cell r="BF428">
            <v>18673704</v>
          </cell>
          <cell r="CX428">
            <v>45641</v>
          </cell>
          <cell r="CY428">
            <v>26792706</v>
          </cell>
        </row>
        <row r="429">
          <cell r="A429" t="str">
            <v>0426-2024</v>
          </cell>
          <cell r="B429" t="str">
            <v>17 17. Contrato de Prestación de Servicios</v>
          </cell>
          <cell r="C429" t="str">
            <v>CC</v>
          </cell>
          <cell r="D429">
            <v>1020713243</v>
          </cell>
          <cell r="F429">
            <v>7</v>
          </cell>
          <cell r="G429">
            <v>4</v>
          </cell>
          <cell r="H429" t="str">
            <v>YURI FERNANDA ROJAS SANDOVAL</v>
          </cell>
          <cell r="I429" t="str">
            <v>CRA 7C#181A-47</v>
          </cell>
          <cell r="J429" t="str">
            <v>fernandita18@gmail.com</v>
          </cell>
          <cell r="M429" t="str">
            <v xml:space="preserve">CO1.PCCNTR.6809382	</v>
          </cell>
          <cell r="N429" t="str">
            <v>CPT-453-2024</v>
          </cell>
          <cell r="O429" t="str">
            <v>https://community.secop.gov.co/Public/Tendering/OpportunityDetail/Index?noticeUID=CO1.NTC.6770850&amp;isFromPublicArea=True&amp;isModal=False</v>
          </cell>
          <cell r="P429" t="str">
            <v>PROFESIONAL</v>
          </cell>
          <cell r="Q429" t="str">
            <v>UNIVERSITARIO</v>
          </cell>
          <cell r="R429" t="str">
            <v>FEMENINO</v>
          </cell>
          <cell r="S429" t="str">
            <v>NO</v>
          </cell>
          <cell r="T429" t="str">
            <v>CONTRATO DE PRESTACION DE SERVICIOS</v>
          </cell>
          <cell r="U429">
            <v>45558</v>
          </cell>
          <cell r="V429">
            <v>45559</v>
          </cell>
          <cell r="W429">
            <v>45641</v>
          </cell>
          <cell r="X429" t="str">
            <v>ANDREA MOLINA VARGAS</v>
          </cell>
          <cell r="Y429" t="str">
            <v>PROFESIONAL ESPECIALIZADO GRADO 03 DE PROGRAMACIÓN</v>
          </cell>
          <cell r="Z429">
            <v>52897700</v>
          </cell>
          <cell r="AA429">
            <v>6</v>
          </cell>
          <cell r="AB429">
            <v>5</v>
          </cell>
          <cell r="AC429" t="str">
            <v>DO-591-592 Proveer, de manera autónoma e independiente, los servicios
profesionales requeridos para realizar la producción de los contenidos y componentes digitales del
proyecto periodístico convergente de Canal Capital, incluyendo los proyectos del Plan de inversión
financiados a través de la resolución 076 de 2024 del Fondo Único de Tecnologías de la Información y
las comunicaciones (FUTIC).</v>
          </cell>
          <cell r="AD429">
            <v>22</v>
          </cell>
          <cell r="AE429">
            <v>2</v>
          </cell>
          <cell r="AF429">
            <v>82</v>
          </cell>
          <cell r="AG429">
            <v>16000000</v>
          </cell>
          <cell r="AH429">
            <v>6000000</v>
          </cell>
          <cell r="AI429" t="str">
            <v>1. Gestionar las acciones necesarias encaminadas a un efectivo enlace entre los contenidos de
televisión y digitales.
2. Organizar la logística y gestionar los trámites necesarios para obtener el transporte requerido y los
equipos necesarios en el desarrollo de las actividades del equipo Digital.
3. Coordinar la obtención de locaciones, estudios, material de archivo y cualquier otro aspecto
logístico necesario para el equipo Digital.
4. Apoyar y participar en la producción de campo, creación y realización de contenidos de video y
fotografía para las pantallas de Capital y sus proyectos informativos convergentes.
5. Apoyar la creación, realización y difusión de contenidos multimedia para el equipo Digital.
6. Apoyar los trámites administrativos de la entidad con el fin de gestionar las licencias de derechos a
realizar en el marco del desarrollo de las piezas del equipo Digital.
7. Apoyar la elaboración de propuestas, revisión de cotizaciones y contratos con terceros cuando el
Canal ofrece servicios.
8. Gestionar la coordinación de la proyección, realización y ejecución de los diseños de producción de
los proyectos y piezas que requiera el equipo Digital.
9. Apoyar la elaboración de los reportes de métricas digitales (web y social media) en informes
previamente acordados con quienes estructuran los proyectos y las audiencias digitales.
10. Facilitar la comunicación efectiva y la colaboración entre todas las partes involucradas en los
proyectos digitales.
11. Identificar, evaluar y mitigar los riesgos asociados con los proyectos digitales, resolver de manera
oportuna y eficiente cualquier problema que pueda surgir durante su ejecución.
12. Apoyar los procesos contractuales y administrativos del equipo digital de Canal Capital.
13. Apoyar la proyección de respuestas de procesos administrativos del equipo Digital.
14. Realizar las demás actividades que resulten necesarias y esenciales para el cumplimiento del objeto
contractual.</v>
          </cell>
          <cell r="AJ429" t="str">
            <v>DIRECTA</v>
          </cell>
          <cell r="AK429" t="str">
            <v>NO REQUIERE</v>
          </cell>
          <cell r="AL429" t="str">
            <v>NO</v>
          </cell>
          <cell r="AM429" t="str">
            <v>DIRECTOR OPERATIVO</v>
          </cell>
          <cell r="AN429" t="str">
            <v>NATHALY ACOSTA DIAZ</v>
          </cell>
          <cell r="AO429" t="str">
            <v xml:space="preserve">1336 / 1365 / </v>
          </cell>
          <cell r="AP429" t="str">
            <v xml:space="preserve">42450209 / 423011723022024010101000 / </v>
          </cell>
          <cell r="AQ429" t="str">
            <v xml:space="preserve">Servicios para la comunidad, sociales y personales / Incremento de capacidad instalada para l - NA / </v>
          </cell>
          <cell r="AR429" t="str">
            <v xml:space="preserve">1334 / 1333 / </v>
          </cell>
          <cell r="AS429">
            <v>1336</v>
          </cell>
          <cell r="AT429">
            <v>42450209</v>
          </cell>
          <cell r="AU429" t="str">
            <v>Servicios para la comunidad, sociales y personales</v>
          </cell>
          <cell r="AV429" t="str">
            <v xml:space="preserve"> </v>
          </cell>
          <cell r="AW429">
            <v>1334</v>
          </cell>
          <cell r="AX429">
            <v>45559</v>
          </cell>
          <cell r="AY429">
            <v>5040000</v>
          </cell>
          <cell r="AZ429">
            <v>1365</v>
          </cell>
          <cell r="BA429" t="str">
            <v>423011723022024010101000</v>
          </cell>
          <cell r="BB429" t="str">
            <v>Incremento de capacidad instalada para l - NA</v>
          </cell>
          <cell r="BC429" t="str">
            <v>7505 FUTIC</v>
          </cell>
          <cell r="BD429">
            <v>1333</v>
          </cell>
          <cell r="BE429">
            <v>45559</v>
          </cell>
          <cell r="BF429">
            <v>11360000</v>
          </cell>
          <cell r="CX429">
            <v>45641</v>
          </cell>
          <cell r="CY429">
            <v>16000000</v>
          </cell>
        </row>
        <row r="430">
          <cell r="A430" t="str">
            <v>0427-2024</v>
          </cell>
          <cell r="B430" t="str">
            <v>17 17. Contrato de Prestación de Servicios</v>
          </cell>
          <cell r="C430" t="str">
            <v>CC</v>
          </cell>
          <cell r="D430">
            <v>1030599541</v>
          </cell>
          <cell r="F430">
            <v>4</v>
          </cell>
          <cell r="G430">
            <v>7</v>
          </cell>
          <cell r="H430" t="str">
            <v>NATHALY ACOSTA DIAZ</v>
          </cell>
          <cell r="I430" t="str">
            <v>KR 90 A 8 10 AP 425</v>
          </cell>
          <cell r="J430" t="str">
            <v>naacostadiaz@gmail.com</v>
          </cell>
          <cell r="M430" t="str">
            <v xml:space="preserve">CO1.PCCNTR.6811418	</v>
          </cell>
          <cell r="N430" t="str">
            <v>CPT-454-2024</v>
          </cell>
          <cell r="O430" t="str">
            <v>https://community.secop.gov.co/Public/Tendering/OpportunityDetail/Index?noticeUID=CO1.NTC.6773319&amp;isFromPublicArea=True&amp;isModal=False</v>
          </cell>
          <cell r="P430" t="str">
            <v>PROFESIONAL</v>
          </cell>
          <cell r="Q430" t="str">
            <v>ESPECIALIZACION UNIVERSITARIA</v>
          </cell>
          <cell r="R430" t="str">
            <v>FEMENINO</v>
          </cell>
          <cell r="S430" t="str">
            <v>SI</v>
          </cell>
          <cell r="T430" t="str">
            <v>CONTRATO DE PRESTACION DE SERVICIOS</v>
          </cell>
          <cell r="U430">
            <v>45559</v>
          </cell>
          <cell r="V430">
            <v>45560</v>
          </cell>
          <cell r="W430">
            <v>45686</v>
          </cell>
          <cell r="X430" t="str">
            <v>JUANA AMALIA GONZALEZ HERNANDEZ</v>
          </cell>
          <cell r="Y430" t="str">
            <v>SECRETARIA GENERAL</v>
          </cell>
          <cell r="Z430">
            <v>51690917</v>
          </cell>
          <cell r="AA430">
            <v>3</v>
          </cell>
          <cell r="AB430">
            <v>8</v>
          </cell>
          <cell r="AC430" t="str">
            <v>SG-89 Proveer de manera autónoma e independiente, los servicios jurídicos profesionales para apoyar la gestión contractual y demás asuntos legales de la Secretaría General de Canal Capital.</v>
          </cell>
          <cell r="AD430">
            <v>5</v>
          </cell>
          <cell r="AE430">
            <v>4</v>
          </cell>
          <cell r="AF430">
            <v>125</v>
          </cell>
          <cell r="AG430">
            <v>29166665</v>
          </cell>
          <cell r="AH430">
            <v>7000000</v>
          </cell>
          <cell r="AI430" t="str">
            <v xml:space="preserve">1. Realizar las revisiones y seguimiento en las
etapas precontractuales, contractuales y postcontractuales que se requieran dentro de las modalidades de
selección, y en general todas aquellas actuaciones jurídicas que se asignen para su gestión. (Revisión Documentos,
Estudios Previos, Modificaciones contractuales, Liquidaciones, Cesiones, suspensiones, Etc.). 2. Realizar la
publicación de los procesos contractuales asignados en la plataforma SECOP II. 3. Apoyar en la verificación y
aprobación de las garantías contractuales de los procesos contractuales asignados para su gestión. 4. Realizar la
actualización del software de gestión contractual – ERP, dispuesto por el Canal, de conformidad con los procesos
contractuales asignados para su gestión. 5. Emitir los conceptos jurídicos que le sean solicitados dentro de los
términos de Ley. 6. Proyectar y revisar los actos administrativos que le sean asignados para su gestión y trámite.
7. Apoyar y hacer seguimiento a los cierres contractuales en SECOP II de acuerdo con la asignación realizada por
el supervisor del contrato. 8. Realizar las demás actividades que resulten necesarias y esenciales para el
cumplimiento del objeto contractual. </v>
          </cell>
          <cell r="AJ430" t="str">
            <v>DIRECTA</v>
          </cell>
          <cell r="AK430" t="str">
            <v>NO REQUIERE</v>
          </cell>
          <cell r="AL430" t="str">
            <v>SI</v>
          </cell>
          <cell r="AM430" t="str">
            <v>SECRETARIA GENERAL</v>
          </cell>
          <cell r="AN430" t="str">
            <v>LUZ IXAYANA RAMIREZ CRISTANCHO</v>
          </cell>
          <cell r="AO430" t="str">
            <v xml:space="preserve">1384 /  / </v>
          </cell>
          <cell r="AP430" t="str">
            <v xml:space="preserve">42120202008 /  / </v>
          </cell>
          <cell r="AQ430" t="str">
            <v xml:space="preserve">Servicios prestados a las empresas y servicios de producción /  / </v>
          </cell>
          <cell r="AR430" t="str">
            <v xml:space="preserve">1341 /   / </v>
          </cell>
          <cell r="AS430">
            <v>1384</v>
          </cell>
          <cell r="AT430">
            <v>42120202008</v>
          </cell>
          <cell r="AU430" t="str">
            <v>Servicios prestados a las empresas y servicios de producción</v>
          </cell>
          <cell r="AV430" t="str">
            <v xml:space="preserve"> </v>
          </cell>
          <cell r="AW430">
            <v>1341</v>
          </cell>
          <cell r="AX430">
            <v>45560</v>
          </cell>
          <cell r="AY430">
            <v>29166665</v>
          </cell>
          <cell r="BD430" t="str">
            <v xml:space="preserve"> </v>
          </cell>
          <cell r="CX430">
            <v>45686</v>
          </cell>
          <cell r="CY430">
            <v>29166665</v>
          </cell>
        </row>
        <row r="431">
          <cell r="A431" t="str">
            <v>0428-2024</v>
          </cell>
          <cell r="B431" t="str">
            <v>17 17. Contrato de Prestación de Servicios</v>
          </cell>
          <cell r="C431" t="str">
            <v>CC</v>
          </cell>
          <cell r="D431">
            <v>53015601</v>
          </cell>
          <cell r="F431">
            <v>5</v>
          </cell>
          <cell r="G431">
            <v>6</v>
          </cell>
          <cell r="H431" t="str">
            <v>BLANCA ALEXIS TOCAREMA GARZON</v>
          </cell>
          <cell r="I431" t="str">
            <v>CRA 104 # 13 D – 35 CASA 171</v>
          </cell>
          <cell r="J431" t="str">
            <v>aletocarema@gmail.com</v>
          </cell>
          <cell r="M431" t="str">
            <v xml:space="preserve">CO1.PCCNTR.6819338	</v>
          </cell>
          <cell r="N431" t="str">
            <v>CPT-455-2024</v>
          </cell>
          <cell r="O431" t="str">
            <v>https://community.secop.gov.co/Public/Tendering/OpportunityDetail/Index?noticeUID=CO1.NTC.6783654&amp;isFromPublicArea=True&amp;isModal=False</v>
          </cell>
          <cell r="P431" t="str">
            <v>PROFESIONAL</v>
          </cell>
          <cell r="Q431" t="str">
            <v>ESPECIALIZACION UNIVERSITARIA</v>
          </cell>
          <cell r="R431" t="str">
            <v>FEMENINO</v>
          </cell>
          <cell r="S431" t="str">
            <v>NO</v>
          </cell>
          <cell r="T431" t="str">
            <v>CONTRATO DE PRESTACION DE SERVICIOS</v>
          </cell>
          <cell r="U431">
            <v>45561</v>
          </cell>
          <cell r="V431">
            <v>45562</v>
          </cell>
          <cell r="W431">
            <v>45667</v>
          </cell>
          <cell r="X431" t="str">
            <v>JUANA AMALIA GONZALEZ HERNANDEZ</v>
          </cell>
          <cell r="Y431" t="str">
            <v>SECRETARIA GENERAL</v>
          </cell>
          <cell r="Z431">
            <v>51690917</v>
          </cell>
          <cell r="AA431">
            <v>3</v>
          </cell>
          <cell r="AB431">
            <v>8</v>
          </cell>
          <cell r="AC431" t="str">
            <v>SG-92 Proveer de manera autónoma e independiente, los servicios jurídicos profesionales
para apoyar en las actividades de estructuración de los procesos contractuales de las áreas de apoyo y misionales
de Canal Capital.</v>
          </cell>
          <cell r="AD431">
            <v>15</v>
          </cell>
          <cell r="AE431">
            <v>3</v>
          </cell>
          <cell r="AF431">
            <v>105</v>
          </cell>
          <cell r="AG431">
            <v>24500000</v>
          </cell>
          <cell r="AH431">
            <v>7000000</v>
          </cell>
          <cell r="AI431" t="str">
            <v>1. Realizar el acompañamiento, revisión y
estructuración de los documentos de los diferentes procesos que requieran las áreas misionales y de apoyo de
Canal Capital. (Revisión Documentos, Estudios Previos, Solicitudes de Modificaciones contractuales, Solicitudes de
Liquidaciones, Solicitudes de Cesiones, Solicitudes de suspensiones, Etc.). 2. Revisar, proyectar, cargar, y
gestionar junto al área misional o de apoyo, las solicitudes de información a proveedores - SIP en SECOP II,
además del seguimiento a las solicitudes de cotización realizada por otros medios establecidos por el manual de
contratación del Canal. 3. Emitir los conceptos jurídicos que le sean solicitados dentro de los términos de Ley. 4.
Realizar la actualización del software de gestión contractual – ERP, dispuesto por el Canal, de conformidad con
los procesos contractuales asignados para su gestión. 5. Apoyar y hacer seguimiento a los cierres contractuales
en SECOP II de acuerdo con la asignación realizada por el supervisor del contrato. 6. Apoyar en la revisión y
trámite de las actas de liquidación, incluida la publicación en SECOP II, de acuerdo con la asignación realizada por
el supervisor del contrato. 7. Acompañar a las áreas misionales y de apoyo en las diferentes reuniones, en
concordancia con el principio de coordinación. 8. Realizar las demás actividades que resulten necesarias y
esenciales para el cumplimiento del objeto contractual.</v>
          </cell>
          <cell r="AJ431" t="str">
            <v>DIRECTA</v>
          </cell>
          <cell r="AK431" t="str">
            <v>NO REQUIERE</v>
          </cell>
          <cell r="AL431" t="str">
            <v>SI</v>
          </cell>
          <cell r="AM431" t="str">
            <v>SECRETARIA GENERAL</v>
          </cell>
          <cell r="AN431" t="str">
            <v>LUZ IXAYANA RAMIREZ CRISTANCHO</v>
          </cell>
          <cell r="AO431" t="str">
            <v xml:space="preserve">1409 /  / </v>
          </cell>
          <cell r="AP431" t="str">
            <v xml:space="preserve">42450208 /  / </v>
          </cell>
          <cell r="AQ431" t="str">
            <v xml:space="preserve">Servicios prestados a las empresas y servicios de producción /  / </v>
          </cell>
          <cell r="AR431" t="str">
            <v xml:space="preserve">1344 /   / </v>
          </cell>
          <cell r="AS431">
            <v>1409</v>
          </cell>
          <cell r="AT431">
            <v>42450208</v>
          </cell>
          <cell r="AU431" t="str">
            <v>Servicios prestados a las empresas y servicios de producción</v>
          </cell>
          <cell r="AV431" t="str">
            <v xml:space="preserve"> </v>
          </cell>
          <cell r="AW431">
            <v>1344</v>
          </cell>
          <cell r="AX431">
            <v>45562</v>
          </cell>
          <cell r="AY431">
            <v>24500000</v>
          </cell>
          <cell r="BD431" t="str">
            <v xml:space="preserve"> </v>
          </cell>
          <cell r="CX431">
            <v>45667</v>
          </cell>
          <cell r="CY431">
            <v>24500000</v>
          </cell>
        </row>
        <row r="432">
          <cell r="A432" t="str">
            <v>0429-2024</v>
          </cell>
          <cell r="B432" t="str">
            <v>17 17. Contrato de Prestación de Servicios</v>
          </cell>
          <cell r="C432" t="str">
            <v>CC</v>
          </cell>
          <cell r="D432">
            <v>1022329322</v>
          </cell>
          <cell r="F432">
            <v>1</v>
          </cell>
          <cell r="G432">
            <v>10</v>
          </cell>
          <cell r="H432" t="str">
            <v>DIANA CAROLINA NIÑO CLAVIJO</v>
          </cell>
          <cell r="I432" t="str">
            <v>Carrera 18a # 4 – 52 sur</v>
          </cell>
          <cell r="J432" t="str">
            <v>dacarito8_87@hotmail.com</v>
          </cell>
          <cell r="M432" t="str">
            <v xml:space="preserve">CO1.PCCNTR.6813224	</v>
          </cell>
          <cell r="N432" t="str">
            <v>CPT-456-2025</v>
          </cell>
          <cell r="O432" t="str">
            <v>https://community.secop.gov.co/Public/Tendering/OpportunityDetail/Index?noticeUID=CO1.NTC.6775533&amp;isFromPublicArea=True&amp;isModal=False</v>
          </cell>
          <cell r="P432" t="str">
            <v>PROFESIONAL</v>
          </cell>
          <cell r="Q432" t="str">
            <v>ESPECIALIZACION UNIVERSITARIA</v>
          </cell>
          <cell r="R432" t="str">
            <v>FEMENINO</v>
          </cell>
          <cell r="S432" t="str">
            <v>SI</v>
          </cell>
          <cell r="T432" t="str">
            <v>CONTRATO DE PRESTACION DE SERVICIOS</v>
          </cell>
          <cell r="U432">
            <v>45559</v>
          </cell>
          <cell r="V432">
            <v>45560</v>
          </cell>
          <cell r="W432">
            <v>45656</v>
          </cell>
          <cell r="X432" t="str">
            <v>JUANA AMALIA GONZALEZ HERNANDEZ</v>
          </cell>
          <cell r="Y432" t="str">
            <v>SECRETARIA GENERAL</v>
          </cell>
          <cell r="Z432">
            <v>51690917</v>
          </cell>
          <cell r="AA432">
            <v>3</v>
          </cell>
          <cell r="AB432">
            <v>8</v>
          </cell>
          <cell r="AC432" t="str">
            <v>SG-90 Proveer de manera autónoma e independiente, los servicios jurídicos profesionales para apoyar la gestión contractual y demás asuntos legales de la Secretaría General de Canal Capital.</v>
          </cell>
          <cell r="AD432">
            <v>6</v>
          </cell>
          <cell r="AE432">
            <v>3</v>
          </cell>
          <cell r="AF432">
            <v>96</v>
          </cell>
          <cell r="AG432">
            <v>22399998</v>
          </cell>
          <cell r="AH432">
            <v>7000000</v>
          </cell>
          <cell r="AI432" t="str">
            <v>1. Realizar las revisiones y seguimiento
en las etapas precontractuales, contractuales y postcontractuales que se requieran dentro de las
modalidades de selección, y en general todas aquellas actuaciones jurídicas que se asignen para su gestión.
(Revisión Documentos, Estudios Previos, Modificaciones contractuales, Liquidaciones, Cesiones,
suspensiones, Etc.). 2. Realizar la publicación de los procesos contractuales asignados en la plataforma
SECOP II. 3. Apoyar en la verificación y aprobación de las garantías contractuales de los procesos
contractuales asignados para su gestión. 4. Realizar la actualización del software de gestión contractual –
ERP, dispuesto por el Canal, de conformidad con los procesos contractuales asignados para su gestión. 5.
Emitir los conceptos jurídicos que le sean solicitados dentro de los términos de Ley. 6. Proyectar y revisar
los actos administrativos que le sean asignados para su gestión y trámite. 7. Apoyar y hacer seguimiento
a los cierres contractuales en SECOP II de acuerdo con la asignación realizada por el supervisor del contrato.
8. Realizar las demás actividades que resulten necesarias y esenciales para el cumplimiento del objeto
contractual.</v>
          </cell>
          <cell r="AJ432" t="str">
            <v>DIRECTA</v>
          </cell>
          <cell r="AK432" t="str">
            <v>NO REQUIERE</v>
          </cell>
          <cell r="AL432" t="str">
            <v>SI</v>
          </cell>
          <cell r="AM432" t="str">
            <v>SECRETARIA GENERAL</v>
          </cell>
          <cell r="AN432" t="str">
            <v>JAVIER ROLANDO DELGADO FLORES</v>
          </cell>
          <cell r="AO432" t="str">
            <v xml:space="preserve">1385 /  / </v>
          </cell>
          <cell r="AP432" t="str">
            <v xml:space="preserve">42120202008 /  / </v>
          </cell>
          <cell r="AQ432" t="str">
            <v xml:space="preserve">Servicios prestados a las empresas y servicios de producción /  / </v>
          </cell>
          <cell r="AR432" t="str">
            <v xml:space="preserve">1340 /   / </v>
          </cell>
          <cell r="AS432">
            <v>1385</v>
          </cell>
          <cell r="AT432">
            <v>42120202008</v>
          </cell>
          <cell r="AU432" t="str">
            <v>Servicios prestados a las empresas y servicios de producción</v>
          </cell>
          <cell r="AV432" t="str">
            <v xml:space="preserve"> </v>
          </cell>
          <cell r="AW432">
            <v>1340</v>
          </cell>
          <cell r="AX432">
            <v>45468</v>
          </cell>
          <cell r="AY432">
            <v>22399998</v>
          </cell>
          <cell r="BD432" t="str">
            <v xml:space="preserve"> </v>
          </cell>
          <cell r="CX432">
            <v>45656</v>
          </cell>
          <cell r="CY432">
            <v>22399998</v>
          </cell>
        </row>
        <row r="433">
          <cell r="A433" t="str">
            <v>0430-2024</v>
          </cell>
          <cell r="B433" t="str">
            <v>17 17. Contrato de Prestación de Servicios</v>
          </cell>
          <cell r="C433" t="str">
            <v>CC</v>
          </cell>
          <cell r="D433">
            <v>67017484</v>
          </cell>
          <cell r="E433">
            <v>1</v>
          </cell>
          <cell r="F433">
            <v>1</v>
          </cell>
          <cell r="G433">
            <v>1</v>
          </cell>
          <cell r="H433" t="str">
            <v>CPT-462-2024</v>
          </cell>
          <cell r="I433" t="str">
            <v>CPT-462-2024</v>
          </cell>
          <cell r="J433" t="str">
            <v>salazarbenavides@hotmail.com</v>
          </cell>
          <cell r="M433" t="str">
            <v>CO1.PCCNTR.6820014</v>
          </cell>
          <cell r="N433" t="str">
            <v>CPT-457-2024</v>
          </cell>
          <cell r="O433" t="str">
            <v>https://community.secop.gov.co/Public/Tendering/OpportunityDetail/Index?noticeUID=CO1.NTC.6784528&amp;isFromPublicArea=True&amp;isModal=False</v>
          </cell>
          <cell r="P433" t="str">
            <v>PROFESIONAL</v>
          </cell>
          <cell r="Q433">
            <v>2</v>
          </cell>
          <cell r="R433" t="str">
            <v>FEMENINO</v>
          </cell>
          <cell r="S433" t="str">
            <v>NO</v>
          </cell>
          <cell r="T433" t="str">
            <v>CONTRATO DE PRESTACION DE SERVICIOS</v>
          </cell>
          <cell r="U433">
            <v>45561</v>
          </cell>
          <cell r="V433">
            <v>45566</v>
          </cell>
          <cell r="W433">
            <v>45657</v>
          </cell>
          <cell r="X433" t="str">
            <v>PAULA ANDREA FONSECA ORTIZ</v>
          </cell>
          <cell r="Y433" t="str">
            <v>PROFESIONAL 1 DEL ÁREA DE VENTAS Y MERCADEO</v>
          </cell>
          <cell r="Z433">
            <v>1136884820</v>
          </cell>
          <cell r="AA433">
            <v>0</v>
          </cell>
          <cell r="AB433">
            <v>0</v>
          </cell>
          <cell r="AC433" t="str">
            <v>PE-82 Proveer, de manera autónoma e independiente, los servicios profesionales
para llevar a cabo actividades de apoyo en el diseño de estrategias comerciales de Canal Capital y la
producción ejecutiva de las mismas.</v>
          </cell>
          <cell r="AD433">
            <v>0</v>
          </cell>
          <cell r="AE433">
            <v>3</v>
          </cell>
          <cell r="AF433">
            <v>90</v>
          </cell>
          <cell r="AG433">
            <v>30600000</v>
          </cell>
          <cell r="AH433">
            <v>9000000</v>
          </cell>
          <cell r="AI433" t="str">
            <v>1. Apoyar en el diseño e implementación de estrategias para atraer y captar clientes, incluyendo la
elaboración y presentación de propuestas comerciales.
2. Apoyar en la identificación de entornos, eventos y coyunturas para generar oportunidades de
negocio.
3. Realizar el seguimiento continuo de benchmarking y tendencias del mercado, proponiendo planes
orientados al fortalecimiento del área de Ventas y Mercadeo.
4. Elaborar informes comparativos periódicos con análisis y recomendaciones para incrementar las
posibilidades de negocio.
5. Apoyar en la conceptualización y diseño de las propuestas comerciales para los clientes.
6. Realizar la presentación de las propuestas a clientes
7. Apoyar en la actualización y ampliación de la base de datos comercial del Canal.
8. Proyectar el cronograma de visitas mensuales a clientes potenciales.
9. Construir el cronograma de eventos de oportunidad
10. Apoyar en el seguimiento oportuno posterior a las visitas a clientes, encaminado a mantener el
interés de los clientes
11. Elaborar informes de visitas y resultados con clientes
12. Realizar las demás actividades que resulten necesarias y esenciales para el cumplimiento del
objeto contractual.</v>
          </cell>
          <cell r="AJ433" t="str">
            <v>DIRECTA</v>
          </cell>
          <cell r="AK433" t="str">
            <v>NO REQUIERE</v>
          </cell>
          <cell r="AL433" t="str">
            <v>SI</v>
          </cell>
          <cell r="AM433" t="str">
            <v>GERENTE GENERAL</v>
          </cell>
          <cell r="AN433" t="str">
            <v>EDWIN ROLANDO SANCHEZ PORRAS</v>
          </cell>
          <cell r="AO433" t="str">
            <v xml:space="preserve">1407 /  / </v>
          </cell>
          <cell r="AP433" t="str">
            <v xml:space="preserve">42450208 /  / </v>
          </cell>
          <cell r="AQ433" t="str">
            <v xml:space="preserve">Servicios prestados a las empresas y servicios de producción /  / </v>
          </cell>
          <cell r="AR433" t="str">
            <v xml:space="preserve">1343 /   / </v>
          </cell>
          <cell r="AS433">
            <v>1407</v>
          </cell>
          <cell r="AT433">
            <v>42450208</v>
          </cell>
          <cell r="AU433" t="str">
            <v>Servicios prestados a las empresas y servicios de producción</v>
          </cell>
          <cell r="AV433" t="str">
            <v xml:space="preserve"> </v>
          </cell>
          <cell r="AW433">
            <v>1343</v>
          </cell>
          <cell r="AX433">
            <v>45562</v>
          </cell>
          <cell r="AY433">
            <v>30600000</v>
          </cell>
          <cell r="BD433" t="str">
            <v xml:space="preserve"> </v>
          </cell>
          <cell r="CX433">
            <v>45657</v>
          </cell>
          <cell r="CY433">
            <v>30600000</v>
          </cell>
        </row>
        <row r="434">
          <cell r="A434" t="str">
            <v>0431-2024</v>
          </cell>
          <cell r="B434" t="str">
            <v>17 17. Contrato de Prestación de Servicios</v>
          </cell>
          <cell r="C434" t="str">
            <v>CC</v>
          </cell>
          <cell r="D434">
            <v>80730018</v>
          </cell>
          <cell r="E434">
            <v>6</v>
          </cell>
          <cell r="F434">
            <v>5</v>
          </cell>
          <cell r="G434">
            <v>6</v>
          </cell>
          <cell r="H434" t="str">
            <v>FRANCISCO ALEXANDER SANDOVAL VÁSQUEZ</v>
          </cell>
          <cell r="I434" t="str">
            <v>KR 68 G BIS 43 C 56 SUR</v>
          </cell>
          <cell r="J434" t="str">
            <v>alexandersandoval10@hotmail.com</v>
          </cell>
          <cell r="M434" t="str">
            <v>CO1.PCCNTR.6830133</v>
          </cell>
          <cell r="N434" t="str">
            <v>CPT-458-2024</v>
          </cell>
          <cell r="O434" t="str">
            <v>https://community.secop.gov.co/Public/Tendering/OpportunityDetail/Index?noticeUID=CO1.NTC.6798351&amp;isFromPublicArea=True&amp;isModal=False</v>
          </cell>
          <cell r="P434" t="str">
            <v>PROFESIONAL</v>
          </cell>
          <cell r="Q434" t="str">
            <v>ESPECIALIZACION UNIVERSITARIA</v>
          </cell>
          <cell r="R434" t="str">
            <v>MASCULINO</v>
          </cell>
          <cell r="S434" t="str">
            <v>SI</v>
          </cell>
          <cell r="T434" t="str">
            <v>CONTRATO DE PRESTACION DE SERVICIOS</v>
          </cell>
          <cell r="U434">
            <v>45562</v>
          </cell>
          <cell r="V434">
            <v>45566</v>
          </cell>
          <cell r="W434">
            <v>45688</v>
          </cell>
          <cell r="X434" t="str">
            <v>JUANA AMALIA GONZALEZ HERNANDEZ</v>
          </cell>
          <cell r="Y434" t="str">
            <v>SECRETARIA GENERAL</v>
          </cell>
          <cell r="Z434">
            <v>51690917</v>
          </cell>
          <cell r="AA434">
            <v>3</v>
          </cell>
          <cell r="AB434">
            <v>8</v>
          </cell>
          <cell r="AC434" t="str">
            <v>SG-94 Proveer de manera autónoma e independiente, los servicios jurídicos profesionales para apoyar en las actividades de estructuración de los procesos contractuales de las áreas de apoyo y misionales de Canal Capital.</v>
          </cell>
          <cell r="AD434">
            <v>0</v>
          </cell>
          <cell r="AE434">
            <v>4</v>
          </cell>
          <cell r="AF434">
            <v>120</v>
          </cell>
          <cell r="AG434">
            <v>28000000</v>
          </cell>
          <cell r="AH434">
            <v>7000000</v>
          </cell>
          <cell r="AI434" t="str">
            <v>1. Realizar el acompañamiento en la
estructuración de los documentos de los diferentes procesos que requieran las áreas misionales y de
apoyo de Canal Capital. (Revisión Documentos, Estructuración de Estudios Previos, Solicitudes de
Modificaciones contractuales, Solicitudes de Liquidaciones, Solicitudes de Cesiones, Solicitudes de
suspensiones, entre otros) 2. Revisar, proyectar, cargar, y gestionar junto al área misional o de apoyo,
las solicitudes de información a proveedores - SIP en SECOP II, además del seguimiento a las
solicitudes de cotización realizada por otros medios establecidos por el manual de contratación del
Canal. 3. Emitir los conceptos jurídicos que le sean solicitados dentro de los términos de Ley. 4.
Realizar la actualización del software de gestión contractual – ERP, dispuesto por el Canal, de
conformidad con los procesos contractuales asignados para su gestión. 5. Apoyar y hacer seguimiento
a los cierres contractuales en SECOP II de acuerdo con la asignación realizada por el supervisor del
contrato. 6. Apoyar en la revisión y trámite de las actas de liquidación, incluida la publicación en SECOP
II, de acuerdo con la asignación realizada por el supervisor del contrato. 7. Acompañar a las áreas
misionales y de apoyo en las diferentes reuniones, en concordancia con el principio de coordinación. 8.
Realizar las demás actividades que resulten necesarias y esenciales para el cumplimiento del objeto
contractual.</v>
          </cell>
          <cell r="AJ434" t="str">
            <v>DIRECTA</v>
          </cell>
          <cell r="AK434" t="str">
            <v>NO REQUIERE</v>
          </cell>
          <cell r="AL434" t="str">
            <v>SI</v>
          </cell>
          <cell r="AM434" t="str">
            <v>SECRETARIA GENERAL</v>
          </cell>
          <cell r="AN434" t="str">
            <v>LEIDY JULIETH CARRANZA SUAREZ</v>
          </cell>
          <cell r="AO434" t="str">
            <v xml:space="preserve">1411 /  / </v>
          </cell>
          <cell r="AP434" t="str">
            <v xml:space="preserve">42450208 /  / </v>
          </cell>
          <cell r="AQ434" t="str">
            <v xml:space="preserve">Servicios prestados a las empresas y servicios de producción /  / </v>
          </cell>
          <cell r="AR434" t="str">
            <v xml:space="preserve">1350 /   / </v>
          </cell>
          <cell r="AS434">
            <v>1411</v>
          </cell>
          <cell r="AT434">
            <v>42450208</v>
          </cell>
          <cell r="AU434" t="str">
            <v>Servicios prestados a las empresas y servicios de producción</v>
          </cell>
          <cell r="AV434" t="str">
            <v xml:space="preserve"> </v>
          </cell>
          <cell r="AW434">
            <v>1350</v>
          </cell>
          <cell r="AX434">
            <v>45566</v>
          </cell>
          <cell r="AY434">
            <v>28000000</v>
          </cell>
          <cell r="BD434" t="str">
            <v xml:space="preserve"> </v>
          </cell>
          <cell r="CX434">
            <v>45688</v>
          </cell>
          <cell r="CY434">
            <v>28000000</v>
          </cell>
        </row>
        <row r="435">
          <cell r="A435" t="str">
            <v>0432-2024</v>
          </cell>
          <cell r="B435" t="str">
            <v>17 17. Contrato de Prestación de Servicios</v>
          </cell>
          <cell r="C435" t="str">
            <v>CC</v>
          </cell>
          <cell r="D435">
            <v>1031149907</v>
          </cell>
          <cell r="E435">
            <v>1</v>
          </cell>
          <cell r="F435">
            <v>1</v>
          </cell>
          <cell r="G435">
            <v>1</v>
          </cell>
          <cell r="H435" t="str">
            <v>KATHERINE JOHANNA ESTUPIÑAN</v>
          </cell>
          <cell r="I435" t="str">
            <v>CARRERA 70G BIS #120-04</v>
          </cell>
          <cell r="J435" t="str">
            <v>kata.e.s@hotmail.com</v>
          </cell>
          <cell r="M435" t="str">
            <v>CO1.PCCNTR.6826114</v>
          </cell>
          <cell r="N435" t="str">
            <v>CPT-459-2024</v>
          </cell>
          <cell r="O435" t="str">
            <v>https://community.secop.gov.co/Public/Tendering/OpportunityDetail/Index?noticeUID=CO1.NTC.6793226&amp;isFromPublicArea=True&amp;isModal=False</v>
          </cell>
          <cell r="P435" t="str">
            <v>PROFESIONAL</v>
          </cell>
          <cell r="R435" t="str">
            <v>FEMENINO</v>
          </cell>
          <cell r="S435" t="str">
            <v>SI</v>
          </cell>
          <cell r="T435" t="str">
            <v>CONTRATO DE PRESTACION DE SERVICIOS</v>
          </cell>
          <cell r="U435">
            <v>45562</v>
          </cell>
          <cell r="V435">
            <v>45565</v>
          </cell>
          <cell r="W435">
            <v>45656</v>
          </cell>
          <cell r="X435" t="str">
            <v>ALBA JANETTE GOMEZ ARIAS</v>
          </cell>
          <cell r="Y435" t="str">
            <v>PROFESIONAL ESPECIALIZADA DE PRODUCCIÓN GRADO 3</v>
          </cell>
          <cell r="Z435">
            <v>51904355</v>
          </cell>
          <cell r="AA435">
            <v>5</v>
          </cell>
          <cell r="AB435">
            <v>6</v>
          </cell>
          <cell r="AC435" t="str">
            <v>DO-601 DO-602 Proveer, de manera autónoma e independiente, los servicios profesionales requeridos para realizar la actividad de investigación y producción de notas periodísticas para el programa del Defensor de las Audiencias de Canal Capital, financiado a través de la resolución 076 del 2024 del Fondo Único de Tecnologías de la Información y las Comunicaciones (FUTIC).</v>
          </cell>
          <cell r="AD435">
            <v>1</v>
          </cell>
          <cell r="AE435">
            <v>3</v>
          </cell>
          <cell r="AF435">
            <v>91</v>
          </cell>
          <cell r="AG435">
            <v>11057462</v>
          </cell>
          <cell r="AH435">
            <v>3528978</v>
          </cell>
          <cell r="AI435" t="str">
            <v>1. Generar fichas de investigación, atendiendo las directrices editoriales formuladas por el Defensor de
las Audiencias, que sirvan como insumo principal para el desarrollo y producción de los contenidos
de cada capítulo del programa.
2. Gestionar y apoyar la organización de las fuentes documentales (personas o archivos) para los
procesos de investigación y producción de cada uno de los capítulos del programa.
3. Realizar los libretos y guiones para cada capítulo, de acuerdo con las temáticas establecidas en la
ficha de investigación y directrices de contenido determinadas por el Defensor de las Audiencias.
4. Realizar un cronograma mensual del proyecto que identifique las etapas de preproducción,
producción y posproducción de cada capítulo.
5. Garantizar la solicitud y buena administración de los recursos de producción logísticos y técnicos
asignados por Canal Capital para el desarrollo de la preproducción, producción y posproducción de
cada uno de los capítulos del programa.
6. Apoyar en la organización de las grabaciones de las notas, entrevistas, presentaciones y en general
todo el contenido para los proyectos asignados haciendo uso de las tecnologías ligeras con las que
cuenta Canal Capital.
7. Realizar la asistencia de edición conceptual, garantizando la calidad narrativa de todos los capítulos
correspondientes al programa Defensor de las audiencias.
8. Remitir a las áreas encargadas la información correspondiente a los programas asignados para la
realización de autopromos para televisión y digital.
9. Presentar un informe de actividades mensual que consolide la información de investigación,
producción y realización del proyecto; estos son fichas de investigación, guiones, cronogramas y link
de acceso de visualización de los capítulos finalizados.
10. Asistir a los consejos de redacción y demás reuniones que sean necesarias para la organización y
avance de las actividades de los proyectos asignados.
11. Cumplir con los estándares técnicos y de calidad que respondan a la rigurosidad periodística
establecida por Canal Capital.
12. Realizar la presentación de los programas asignados, si fuera necesario, para la producción de los
mismos.
13. Prestar servicios de apoyo a la supervisión en los casos que sea requerido de los contratos suscritos
por el área de Producción de Canal Capital.
14. Realizar las demás actividades que resulten necesarias y esenciales para el cumplimiento del objeto
contractual.</v>
          </cell>
          <cell r="AJ435" t="str">
            <v>DIRECTA</v>
          </cell>
          <cell r="AK435" t="str">
            <v>NO REQUIERE</v>
          </cell>
          <cell r="AL435" t="str">
            <v>NO</v>
          </cell>
          <cell r="AM435" t="str">
            <v>DIRECTOR OPERATIVO</v>
          </cell>
          <cell r="AN435" t="str">
            <v>NATHALY ACOSTA DIAZ</v>
          </cell>
          <cell r="AO435" t="str">
            <v xml:space="preserve">1401 / 1402 / </v>
          </cell>
          <cell r="AP435" t="str">
            <v xml:space="preserve">42450209 / 4230117230220240101 / </v>
          </cell>
          <cell r="AQ435" t="str">
            <v xml:space="preserve">Servicios para la comunidad, sociales y personales / Incremento de capacidad instalada para la producción y circulación masiva de contenidos audiovisuales y digitales en el Canal público de Bogotá D.C. / </v>
          </cell>
          <cell r="AR435" t="str">
            <v xml:space="preserve">1348 / 1349 / </v>
          </cell>
          <cell r="AS435">
            <v>1401</v>
          </cell>
          <cell r="AT435">
            <v>42450209</v>
          </cell>
          <cell r="AU435" t="str">
            <v>Servicios para la comunidad, sociales y personales</v>
          </cell>
          <cell r="AV435" t="str">
            <v xml:space="preserve"> </v>
          </cell>
          <cell r="AW435">
            <v>1348</v>
          </cell>
          <cell r="AX435">
            <v>45565</v>
          </cell>
          <cell r="AY435">
            <v>3528978</v>
          </cell>
          <cell r="AZ435">
            <v>1402</v>
          </cell>
          <cell r="BA435" t="str">
            <v>4230117230220240101</v>
          </cell>
          <cell r="BB435" t="str">
            <v>Incremento de capacidad instalada para la producción y circulación masiva de contenidos audiovisuales y digitales en el Canal público de Bogotá D.C.</v>
          </cell>
          <cell r="BD435">
            <v>1349</v>
          </cell>
          <cell r="BE435">
            <v>45565</v>
          </cell>
          <cell r="BF435">
            <v>7528484</v>
          </cell>
          <cell r="CX435">
            <v>45656</v>
          </cell>
          <cell r="CY435">
            <v>11057462</v>
          </cell>
        </row>
        <row r="436">
          <cell r="A436" t="str">
            <v>0433-2024</v>
          </cell>
          <cell r="B436" t="str">
            <v>17 17. Contrato de Prestación de Servicios</v>
          </cell>
          <cell r="C436" t="str">
            <v>CC</v>
          </cell>
          <cell r="D436">
            <v>1013586980</v>
          </cell>
          <cell r="E436">
            <v>5</v>
          </cell>
          <cell r="F436">
            <v>6</v>
          </cell>
          <cell r="G436">
            <v>5</v>
          </cell>
          <cell r="H436" t="str">
            <v>JULY ANDREA FORERO BUITRAGO</v>
          </cell>
          <cell r="I436" t="str">
            <v>KR 1 30 75</v>
          </cell>
          <cell r="J436" t="str">
            <v>andreitaforero26@gmail.com</v>
          </cell>
          <cell r="M436" t="str">
            <v>CO1.PCCNTR.6828965</v>
          </cell>
          <cell r="N436" t="str">
            <v>CPT-460-2024</v>
          </cell>
          <cell r="O436" t="str">
            <v>https://community.secop.gov.co/Public/Tendering/OpportunityDetail/Index?noticeUID=CO1.NTC.6797133&amp;isFromPublicArea=True&amp;isModal=False</v>
          </cell>
          <cell r="P436" t="str">
            <v>PROFESIONAL</v>
          </cell>
          <cell r="Q436" t="str">
            <v>PROFESIONAL</v>
          </cell>
          <cell r="R436" t="str">
            <v>FEMENINO</v>
          </cell>
          <cell r="S436" t="str">
            <v>SI</v>
          </cell>
          <cell r="T436" t="str">
            <v>CONTRATO DE PRESTACION DE SERVICIOS</v>
          </cell>
          <cell r="U436">
            <v>45562</v>
          </cell>
          <cell r="V436">
            <v>45567</v>
          </cell>
          <cell r="W436">
            <v>45672</v>
          </cell>
          <cell r="X436" t="str">
            <v>ALBA JANETTE GOMEZ ARIAS</v>
          </cell>
          <cell r="Y436" t="str">
            <v>PROFESIONAL ESPECIALIZADA DE PRODUCCIÓN GRADO 3</v>
          </cell>
          <cell r="Z436">
            <v>51904355</v>
          </cell>
          <cell r="AA436">
            <v>5</v>
          </cell>
          <cell r="AB436">
            <v>6</v>
          </cell>
          <cell r="AC436" t="str">
            <v>DO-603 Proveer, de manera autónoma e independiente, los servicios como vestuarista del talento para los contenidos y formatos del Proyecto Periodístico, así como los especiales noticiosos de Canal Capital.</v>
          </cell>
          <cell r="AD436">
            <v>14</v>
          </cell>
          <cell r="AE436">
            <v>3</v>
          </cell>
          <cell r="AF436">
            <v>104</v>
          </cell>
          <cell r="AG436">
            <v>14533327</v>
          </cell>
          <cell r="AH436">
            <v>4000000</v>
          </cell>
          <cell r="AI436" t="str">
            <v>1. Gestionar el vestuario para los
presentadores de los proyectos del Canal. 2. Atender las indicaciones de las directivas del Canal sobre la imagen
que deben proyectar los presentadores de Canal Capital, así como los criterios estéticos requeridos para cada uno.
3. Prestar asesoría de imagen a los presentadores indicándoles que es lo que más les conviene para mejorar y/o
mantener su imagen. 4. Visitar constantemente las tiendas y marcas de diseño que reúnan los criterios planteados.
5. Gestionar la documentación para llevar a cabo los acuerdos de colaboración con las marcas. 6. Tramitar el
préstamo de vestuario (cartas de solicitud, créditos e información de la marca). 7. Recoger las prendas y/o
accesorios en las tiendas definidas por la marca, así como garantizar la devolución de las mismas, en perfecto
estado, en el lugar que le sea indicado. 8. Efectuar una evolución y diagnóstico de imagen de los presentadores
de cada uno de los programas y/o proyectos asignados. 9. Informar al supervisor las novedades, inconvenientes
o sugerencias que se generen en sus actividades diarias y que puedan afectar negativa o positivamente el normal
desarrollo de las actividades de producción. 10. Realizar las demás actividades que resulten necesarias y
esenciales para el cumplimiento del objeto contractual.</v>
          </cell>
          <cell r="AJ436" t="str">
            <v>DIRECTA</v>
          </cell>
          <cell r="AK436" t="str">
            <v>NO REQUIERE</v>
          </cell>
          <cell r="AL436" t="str">
            <v>NO</v>
          </cell>
          <cell r="AM436" t="str">
            <v>DIRECTOR OPERATIVO</v>
          </cell>
          <cell r="AN436" t="str">
            <v>LUZ IXAYANA RAMIREZ CRISTANCHO</v>
          </cell>
          <cell r="AO436" t="str">
            <v xml:space="preserve">1412 /  / </v>
          </cell>
          <cell r="AP436" t="str">
            <v xml:space="preserve">42450209 /  / </v>
          </cell>
          <cell r="AQ436" t="str">
            <v xml:space="preserve">Servicios para la comunidad, sociales y personales /  / </v>
          </cell>
          <cell r="AR436" t="str">
            <v xml:space="preserve">1355 /   / </v>
          </cell>
          <cell r="AS436">
            <v>1412</v>
          </cell>
          <cell r="AT436">
            <v>42450209</v>
          </cell>
          <cell r="AU436" t="str">
            <v>Servicios para la comunidad, sociales y personales</v>
          </cell>
          <cell r="AV436" t="str">
            <v xml:space="preserve"> </v>
          </cell>
          <cell r="AW436">
            <v>1355</v>
          </cell>
          <cell r="AX436">
            <v>45567</v>
          </cell>
          <cell r="AY436">
            <v>14533327</v>
          </cell>
          <cell r="BD436" t="str">
            <v xml:space="preserve"> </v>
          </cell>
          <cell r="CX436">
            <v>45672</v>
          </cell>
          <cell r="CY436">
            <v>14533327</v>
          </cell>
        </row>
        <row r="437">
          <cell r="A437" t="str">
            <v>0434-2024</v>
          </cell>
          <cell r="B437" t="str">
            <v>17 17. Contrato de Prestación de Servicios</v>
          </cell>
          <cell r="C437" t="str">
            <v>CC</v>
          </cell>
          <cell r="D437">
            <v>1104068547</v>
          </cell>
          <cell r="E437">
            <v>3</v>
          </cell>
          <cell r="F437">
            <v>8</v>
          </cell>
          <cell r="G437">
            <v>3</v>
          </cell>
          <cell r="H437" t="str">
            <v>ANDRES RUBEN PEÑA ARENAS</v>
          </cell>
          <cell r="I437" t="str">
            <v>KR 109 A 150 B 79 BL 2 AP 1202</v>
          </cell>
          <cell r="J437" t="str">
            <v>arpa87@hotmail.com</v>
          </cell>
          <cell r="M437" t="str">
            <v>CO1.PCCNTR.6827258</v>
          </cell>
          <cell r="N437" t="str">
            <v>CPT-461-2024</v>
          </cell>
          <cell r="O437" t="str">
            <v>https://community.secop.gov.co/Public/Tendering/OpportunityDetail/Index?noticeUID=CO1.NTC.6795401&amp;isFromPublicArea=True&amp;isModal=False</v>
          </cell>
          <cell r="P437" t="str">
            <v>PROFESIONAL</v>
          </cell>
          <cell r="Q437" t="str">
            <v>ESPECIALIZACION UNIVERSITARIA</v>
          </cell>
          <cell r="R437" t="str">
            <v>MASCULINO</v>
          </cell>
          <cell r="S437" t="str">
            <v>SI</v>
          </cell>
          <cell r="T437" t="str">
            <v>CONTRATO DE PRESTACION DE SERVICIOS</v>
          </cell>
          <cell r="U437">
            <v>45562</v>
          </cell>
          <cell r="V437">
            <v>45565</v>
          </cell>
          <cell r="W437">
            <v>45655</v>
          </cell>
          <cell r="X437" t="str">
            <v>JUANA AMALIA GONZALEZ HERNANDEZ</v>
          </cell>
          <cell r="Y437" t="str">
            <v>SECRETARIA GENERAL</v>
          </cell>
          <cell r="Z437">
            <v>51690917</v>
          </cell>
          <cell r="AA437">
            <v>3</v>
          </cell>
          <cell r="AB437">
            <v>8</v>
          </cell>
          <cell r="AC437" t="str">
            <v>SG-93 Proveer de manera autónoma e independiente, los servicios jurídicos profesionales para apoyar en las actividades de estructuración de los procesos contractuales de las áreas de apoyo y misionales de Canal Capital.</v>
          </cell>
          <cell r="AD437">
            <v>0</v>
          </cell>
          <cell r="AE437">
            <v>3</v>
          </cell>
          <cell r="AF437">
            <v>90</v>
          </cell>
          <cell r="AG437">
            <v>21000000</v>
          </cell>
          <cell r="AH437">
            <v>7000000</v>
          </cell>
          <cell r="AI437" t="str">
            <v>1. Realizar el acompañamiento, revisión y estructuración de los documentos de los diferentes procesos que requieran las áreas misionales y de apoyo de Canal Capital (Revisión Documentos, Estudios Previos, Solicitudes de Modificaciones contractuales, Solicitudes de Liquidaciones, Solicitudes de Cesiones, Solicitudes de suspensiones, Etc.) 2. Revisar, proyectar, cargar, y gestionar junto al área misional o de apoyo, las solicitudes de información a proveedores - SIP en SECOP II, además del seguimiento a las solicitudes de cotización realizada por otros medios establecidos por el manual de contratación del Canal. 3. Emitir los conceptos jurídicos que le sean solicitados dentro de los términos de Ley. 4. Realizar la actualización del software de gestión contractual – ERP, dispuesto por el Canal, de conformidad con los procesos contractuales asignados para su gestión. 5. Apoyar y hacer seguimiento a los cierres contractuales en SECOP II de acuerdo con la asignación realizada por el supervisor del contrato. 6. Apoyar en la revisión y trámite de las actas de liquidación, incluida la publicación en SECOP II, de acuerdo con la asignación realizada por el supervisor del contrato. 7. Acompañar a las áreas misionales y de apoyo en las diferentes reuniones, en concordancia con el principio de coordinación. 8. Realizar las demás actividades que resulten necesarias y esenciales para el cumplimiento del objeto contractual.</v>
          </cell>
          <cell r="AJ437" t="str">
            <v>DIRECTA</v>
          </cell>
          <cell r="AK437" t="str">
            <v>NO REQUIERE</v>
          </cell>
          <cell r="AL437" t="str">
            <v>NO</v>
          </cell>
          <cell r="AM437" t="str">
            <v>SECRETARIA GENERAL</v>
          </cell>
          <cell r="AN437" t="str">
            <v>JAVIER ROLANDO DELGADO FLORES</v>
          </cell>
          <cell r="AO437" t="str">
            <v xml:space="preserve">1410 /  / </v>
          </cell>
          <cell r="AP437" t="str">
            <v xml:space="preserve">42450208 /  / </v>
          </cell>
          <cell r="AQ437" t="str">
            <v xml:space="preserve">Servicios prestados a las empresas y servicios de producción /  / </v>
          </cell>
          <cell r="AR437" t="str">
            <v xml:space="preserve">1347 /   / </v>
          </cell>
          <cell r="AS437">
            <v>1410</v>
          </cell>
          <cell r="AT437">
            <v>42450208</v>
          </cell>
          <cell r="AU437" t="str">
            <v>Servicios prestados a las empresas y servicios de producción</v>
          </cell>
          <cell r="AV437" t="str">
            <v xml:space="preserve"> </v>
          </cell>
          <cell r="AW437">
            <v>1347</v>
          </cell>
          <cell r="AX437">
            <v>45562</v>
          </cell>
          <cell r="AY437">
            <v>21000000</v>
          </cell>
          <cell r="BD437" t="str">
            <v xml:space="preserve"> </v>
          </cell>
          <cell r="CX437">
            <v>45655</v>
          </cell>
          <cell r="CY437">
            <v>21000000</v>
          </cell>
        </row>
        <row r="438">
          <cell r="A438" t="str">
            <v>0435-2024</v>
          </cell>
          <cell r="B438" t="e">
            <v>#N/A</v>
          </cell>
          <cell r="C438" t="str">
            <v>NIT</v>
          </cell>
          <cell r="D438">
            <v>901312112</v>
          </cell>
          <cell r="E438">
            <v>7</v>
          </cell>
          <cell r="F438">
            <v>4</v>
          </cell>
          <cell r="G438">
            <v>7</v>
          </cell>
          <cell r="H438" t="str">
            <v>Orden de compra No.  133885 CAMERFIRMA COLOMBIA SAS</v>
          </cell>
          <cell r="I438" t="str">
            <v>Carrera 13 A No 28 38</v>
          </cell>
          <cell r="J438" t="str">
            <v>juridico@colombia.camerfirma.com</v>
          </cell>
          <cell r="M438" t="str">
            <v>N/A</v>
          </cell>
          <cell r="N438" t="str">
            <v>CPT-462-2024</v>
          </cell>
          <cell r="O438" t="str">
            <v>N/A</v>
          </cell>
          <cell r="P438" t="str">
            <v>N/A</v>
          </cell>
          <cell r="Q438" t="str">
            <v>N/A</v>
          </cell>
          <cell r="R438" t="str">
            <v>PERSONA JURIDICA</v>
          </cell>
          <cell r="S438" t="str">
            <v>N/A</v>
          </cell>
          <cell r="T438" t="str">
            <v xml:space="preserve">ORDEN DE COMPRA </v>
          </cell>
          <cell r="U438">
            <v>45561</v>
          </cell>
          <cell r="V438">
            <v>45561</v>
          </cell>
          <cell r="W438">
            <v>45561</v>
          </cell>
          <cell r="X438" t="str">
            <v>MAURIS ANTONIO AVILA VELASQUEZ</v>
          </cell>
          <cell r="Y438" t="str">
            <v>PROFESIONAL ESPECIALIZADO GRADO 2 DE SISTEMAS</v>
          </cell>
          <cell r="Z438">
            <v>79976558</v>
          </cell>
          <cell r="AA438">
            <v>0</v>
          </cell>
          <cell r="AC438" t="str">
            <v>N/A</v>
          </cell>
          <cell r="AD438">
            <v>1</v>
          </cell>
          <cell r="AE438">
            <v>0</v>
          </cell>
          <cell r="AF438">
            <v>1</v>
          </cell>
          <cell r="AG438">
            <v>464100</v>
          </cell>
          <cell r="AH438" t="str">
            <v>N/A</v>
          </cell>
          <cell r="AI438" t="str">
            <v>N/A</v>
          </cell>
          <cell r="AJ438" t="str">
            <v>DIRECTA</v>
          </cell>
          <cell r="AK438" t="str">
            <v>NO REQUIERE</v>
          </cell>
          <cell r="AL438" t="str">
            <v>NO</v>
          </cell>
          <cell r="AN438" t="str">
            <v>N/A</v>
          </cell>
          <cell r="AO438" t="str">
            <v xml:space="preserve">1328 /  / </v>
          </cell>
          <cell r="AP438" t="str">
            <v xml:space="preserve">4212010100502030101 /  / </v>
          </cell>
          <cell r="AQ438" t="str">
            <v xml:space="preserve">Paquetes de software /  / </v>
          </cell>
          <cell r="AR438" t="str">
            <v xml:space="preserve">1345 /   / </v>
          </cell>
          <cell r="AS438">
            <v>1328</v>
          </cell>
          <cell r="AT438" t="str">
            <v>4212010100502030101</v>
          </cell>
          <cell r="AU438" t="str">
            <v>Paquetes de software</v>
          </cell>
          <cell r="AV438" t="str">
            <v xml:space="preserve"> </v>
          </cell>
          <cell r="AW438">
            <v>1345</v>
          </cell>
          <cell r="AX438">
            <v>45562</v>
          </cell>
          <cell r="AY438">
            <v>464100</v>
          </cell>
          <cell r="BD438" t="str">
            <v xml:space="preserve"> </v>
          </cell>
          <cell r="CX438">
            <v>45561</v>
          </cell>
          <cell r="CY438">
            <v>464100</v>
          </cell>
        </row>
        <row r="439">
          <cell r="A439" t="str">
            <v>0436-2024</v>
          </cell>
          <cell r="B439" t="str">
            <v>17 17. Contrato de Prestación de Servicios</v>
          </cell>
          <cell r="C439" t="str">
            <v>CC</v>
          </cell>
          <cell r="D439">
            <v>1032402733</v>
          </cell>
          <cell r="E439">
            <v>8</v>
          </cell>
          <cell r="F439">
            <v>3</v>
          </cell>
          <cell r="G439">
            <v>8</v>
          </cell>
          <cell r="H439" t="str">
            <v>LUIS CARLOS AVILA RINCON</v>
          </cell>
          <cell r="I439" t="str">
            <v>CL 129 7 43</v>
          </cell>
          <cell r="J439" t="str">
            <v>luiscarlitos@gmail.com</v>
          </cell>
          <cell r="M439" t="str">
            <v>CO1.PCCNTR.6838454</v>
          </cell>
          <cell r="N439" t="str">
            <v>CPT-463-2024</v>
          </cell>
          <cell r="O439" t="str">
            <v>https://community.secop.gov.co/Public/Tendering/OpportunityDetail/Index?noticeUID=CO1.NTC.6808793&amp;isFromPublicArea=True&amp;isModal=False</v>
          </cell>
          <cell r="P439" t="str">
            <v>PROFESIONAL</v>
          </cell>
          <cell r="Q439" t="str">
            <v>ESPECIALIZACION UNIVERSITARIA</v>
          </cell>
          <cell r="R439" t="str">
            <v>MASCULINO</v>
          </cell>
          <cell r="S439" t="str">
            <v>SI</v>
          </cell>
          <cell r="T439" t="str">
            <v>CONTRATO DE PRESTACION DE SERVICIOS</v>
          </cell>
          <cell r="U439">
            <v>45566</v>
          </cell>
          <cell r="V439">
            <v>45567</v>
          </cell>
          <cell r="W439">
            <v>45657</v>
          </cell>
          <cell r="X439" t="str">
            <v>PAULA ANDREA FONSECA ORTIZ</v>
          </cell>
          <cell r="Y439" t="str">
            <v>PROFESIONAL 1 DEL ÁREA DE VENTAS Y MERCADEO</v>
          </cell>
          <cell r="Z439">
            <v>1136884820</v>
          </cell>
          <cell r="AA439">
            <v>0</v>
          </cell>
          <cell r="AB439">
            <v>0</v>
          </cell>
          <cell r="AC439" t="str">
            <v>PE-84 Proveer, de manera autónoma e independiente, los servicios profesionales requeridos para llevar a cabo actividades de creatividad, investigación, diseño, propuesta y desarrollo de las piezas de apoyo para la gestión comercial de Canal Capital.</v>
          </cell>
          <cell r="AD439">
            <v>30</v>
          </cell>
          <cell r="AE439">
            <v>2</v>
          </cell>
          <cell r="AF439">
            <v>90</v>
          </cell>
          <cell r="AG439">
            <v>15000000</v>
          </cell>
          <cell r="AH439">
            <v>5000000</v>
          </cell>
          <cell r="AI439" t="str">
            <v>1. Realizar, crear y diseñar piezas gráficas y presentaciones para propuestas comerciales. 2. Apoyar y colaborar con el equipo de ventas y otros departamentos para lograrlos objetivos y propuestas estratégicas de las campañas, contenidos y proyectos que se presentan a los clientes. 3. Adaptar las propuestas estratégicas a las necesidades específicas creativas de cada pieza de apoyo a las ventas, respetando la coherencia con la identidad de la marca. 4. Realizar, investigar y analizar las características, líneas de trabajo y condición actual de los clientes para que, en conjunto con sus necesidades de comunicación, diseñar una propuesta creativa relevante, pertinente y coherente. 5. Elaborar textos creativos para presentaciones, cuerpos de correo y reels de los proyectos de Canal Capital. 6. Realizar y aportar insumos creativos, narrativos, visuales o textuales relacionados con los proyectos y procesos a cargo de gestión del área de Ventas y Mercadeo y/o de la gerencia de Canal Capital. 7. Participar en reuniones técnicas con los clientes para conocer sus necesidades de comunicación, identificar las oportunidades de proyectos, y tratar temas de producción y características de las propuestas. 8. Explorar continuamente en los temas, los formatos, los tratamientos, el lenguaje audiovisual y los aspectos comunicativos necesarios para alimentar el proceso de creación de propuestas. 9. Garantizar que los diseños entregados cumplan con los formatos técnicos y los estándares de calidad requeridos. 10. Realizar las demás actividades que resulten necesarias y esenciales para el cumplimiento del objeto contractual.</v>
          </cell>
          <cell r="AJ439" t="str">
            <v>DIRECTA</v>
          </cell>
          <cell r="AK439" t="str">
            <v>NO REQUIERE</v>
          </cell>
          <cell r="AL439" t="str">
            <v>NO</v>
          </cell>
          <cell r="AM439" t="str">
            <v>GERENTE GENERAL</v>
          </cell>
          <cell r="AN439" t="str">
            <v>JAVIER ROLANDO DELGADO FLORES</v>
          </cell>
          <cell r="AO439" t="str">
            <v xml:space="preserve">1429 /  / </v>
          </cell>
          <cell r="AP439" t="str">
            <v xml:space="preserve">42450208 /  / </v>
          </cell>
          <cell r="AQ439" t="str">
            <v xml:space="preserve">Servicios prestados a las empresas y servicios de producción /  / </v>
          </cell>
          <cell r="AR439" t="str">
            <v xml:space="preserve">1356 /   / </v>
          </cell>
          <cell r="AS439">
            <v>1429</v>
          </cell>
          <cell r="AT439">
            <v>42450208</v>
          </cell>
          <cell r="AU439" t="str">
            <v>Servicios prestados a las empresas y servicios de producción</v>
          </cell>
          <cell r="AV439" t="str">
            <v xml:space="preserve"> </v>
          </cell>
          <cell r="AW439">
            <v>1356</v>
          </cell>
          <cell r="AX439">
            <v>45567</v>
          </cell>
          <cell r="AY439">
            <v>15000000</v>
          </cell>
          <cell r="BD439" t="str">
            <v xml:space="preserve"> </v>
          </cell>
          <cell r="CX439">
            <v>45657</v>
          </cell>
          <cell r="CY439">
            <v>15000000</v>
          </cell>
        </row>
        <row r="440">
          <cell r="A440" t="str">
            <v>0437-2024</v>
          </cell>
          <cell r="B440" t="str">
            <v>17 17. Contrato de Prestación de Servicios</v>
          </cell>
          <cell r="C440" t="str">
            <v>CC</v>
          </cell>
          <cell r="D440">
            <v>1001301167</v>
          </cell>
          <cell r="E440">
            <v>3</v>
          </cell>
          <cell r="F440">
            <v>8</v>
          </cell>
          <cell r="G440">
            <v>3</v>
          </cell>
          <cell r="H440" t="str">
            <v>LAURA SOFIA BELTRÁN BELTRÁN</v>
          </cell>
          <cell r="I440" t="str">
            <v>KR 7 1 44 SUR CONJ Entre bosques 1 TO 6 AP 402</v>
          </cell>
          <cell r="J440" t="str">
            <v>lausofibeltran15@gmail.com</v>
          </cell>
          <cell r="M440" t="str">
            <v>CO1.PCCNTR.6838919</v>
          </cell>
          <cell r="N440" t="str">
            <v>CPT-464-2024</v>
          </cell>
          <cell r="O440" t="str">
            <v>https://community.secop.gov.co/Public/Tendering/OpportunityDetail/Index?noticeUID=CO1.NTC.6809808&amp;isFromPublicArea=True&amp;isModal=False</v>
          </cell>
          <cell r="P440" t="str">
            <v>APOYO A LA GESTIÓN PROFESIONAL</v>
          </cell>
          <cell r="Q440" t="str">
            <v>PROFESIONAL</v>
          </cell>
          <cell r="R440" t="str">
            <v>FEMENINO</v>
          </cell>
          <cell r="S440" t="str">
            <v>SI</v>
          </cell>
          <cell r="T440" t="str">
            <v>CONTRATO DE PRESTACION DE SERVICIOS</v>
          </cell>
          <cell r="U440">
            <v>45566</v>
          </cell>
          <cell r="V440">
            <v>45567</v>
          </cell>
          <cell r="W440">
            <v>45657</v>
          </cell>
          <cell r="X440" t="str">
            <v>JOSE MIGUEL AYALA DURAN</v>
          </cell>
          <cell r="Y440" t="str">
            <v>PROFESIONAL ESPECIALIZADO GRADO 3 DEL ÁREA TÉCNICA</v>
          </cell>
          <cell r="Z440">
            <v>74186482</v>
          </cell>
          <cell r="AA440">
            <v>4</v>
          </cell>
          <cell r="AB440">
            <v>7</v>
          </cell>
          <cell r="AC440" t="str">
            <v>DO-617 DO-618 Proveer de manera autónoma e independiente, los servicios de apoyo y
soporte técnico para las actividades de Tecnologías de la Información (TI), gestión de servidores y soporte de
redes de datos, en el marco del plan de inversión de 2024, financiado a través de la Resolución N° 076 de 2024
expedida por el Fondo Único de Tecnologías de la Información y las Comunicaciones (FUTIC).</v>
          </cell>
          <cell r="AD440">
            <v>30</v>
          </cell>
          <cell r="AE440">
            <v>2</v>
          </cell>
          <cell r="AF440">
            <v>90</v>
          </cell>
          <cell r="AG440">
            <v>6900000</v>
          </cell>
          <cell r="AH440">
            <v>2300000</v>
          </cell>
          <cell r="AI440" t="str">
            <v xml:space="preserve">1. Apoyar y dar soporte técnico sobre la infraestructura de televisión (software y equipos), a los diferentes usuarios (productores, operadores, periodistas y equipo programación). 2. Apoyar a los ingenieros del área técnica con la realización y/o actualización de los planos técnicos de toda la infraestructura tecnológica del Canal. 3. Apoyar en la administración y gestión de la red LAN a cargo del Área Técnica de acuerdo con los flujos de trabajo y operación de Canal Capital. 4. Acompañar en la ejecución de los planes de contingencia que garanticen la continuidad de la operación. 5. Recibir las señales externas de audio y video que sean enviadas como contribuciones para los diferentes programas que se producen en vivo o pregrabados, coordinando el Envío con la persona que envía el contenido y realizando la grabación, monitoreo y control de calidad. 6. Administrar y gestionar la plataforma de Streaming y VOD, monitoreando y garantizando que los canales de Eureka y Capital estén online todo el tiempo, así mismo, mantener el almacenamiento contratado por debajo del 70% de ocupación, atendiendo las políticas de borrado estipuladas para tal fin. 7. Diligenciar diariamente el formulario denominado “bitácora área Técnica” en el cual se registran los nombres de los contenidos recibidos, las actividades realizadas y/o novedades técnicas presentadas durante el desarrollo de sus actividades diarias. 8. Apoyar las diferentes actividades de mantenimiento preventivo y/o correctivo de hardware y software de acuerdo con el cronograma establecido en el Área Técnica de Canal Capital. 9. Cumplir con las actividades establecidas en la programación realizada por el Área técnica y las demás </v>
          </cell>
          <cell r="AJ440" t="str">
            <v>DIRECTA</v>
          </cell>
          <cell r="AK440" t="str">
            <v>NO REQUIERE</v>
          </cell>
          <cell r="AL440" t="str">
            <v>NO</v>
          </cell>
          <cell r="AM440" t="str">
            <v>DIRECTOR OPERATIVO</v>
          </cell>
          <cell r="AN440" t="str">
            <v>LUZ IXAYANA RAMIREZ CRISTANCHO</v>
          </cell>
          <cell r="AO440" t="str">
            <v xml:space="preserve">1432 / 1433 / </v>
          </cell>
          <cell r="AP440" t="str">
            <v xml:space="preserve">4230117230220240101 / 42450209 / </v>
          </cell>
          <cell r="AQ440" t="str">
            <v xml:space="preserve">Incremento de capacidad instalada para la producción y circulación masiva de contenidos audiovisuales y digitales en el Canal público de Bogotá D.C. / Servicios para la comunidad, sociales y personales / </v>
          </cell>
          <cell r="AR440" t="str">
            <v xml:space="preserve">1353 / 1354 / </v>
          </cell>
          <cell r="AS440">
            <v>1432</v>
          </cell>
          <cell r="AT440" t="str">
            <v>4230117230220240101</v>
          </cell>
          <cell r="AU440" t="str">
            <v>Incremento de capacidad instalada para la producción y circulación masiva de contenidos audiovisuales y digitales en el Canal público de Bogotá D.C.</v>
          </cell>
          <cell r="AV440" t="str">
            <v xml:space="preserve"> </v>
          </cell>
          <cell r="AW440">
            <v>1353</v>
          </cell>
          <cell r="AX440">
            <v>45566</v>
          </cell>
          <cell r="AY440">
            <v>4029945</v>
          </cell>
          <cell r="AZ440">
            <v>1433</v>
          </cell>
          <cell r="BA440">
            <v>42450209</v>
          </cell>
          <cell r="BB440" t="str">
            <v>Servicios para la comunidad, sociales y personales</v>
          </cell>
          <cell r="BD440">
            <v>1354</v>
          </cell>
          <cell r="BE440">
            <v>45566</v>
          </cell>
          <cell r="BF440">
            <v>2870055</v>
          </cell>
          <cell r="CX440">
            <v>45657</v>
          </cell>
          <cell r="CY440">
            <v>6900000</v>
          </cell>
        </row>
        <row r="441">
          <cell r="A441" t="str">
            <v>0438-2024</v>
          </cell>
          <cell r="B441" t="str">
            <v>17 17. Contrato de Prestación de Servicios</v>
          </cell>
          <cell r="C441" t="str">
            <v>CC</v>
          </cell>
          <cell r="D441">
            <v>52429254</v>
          </cell>
          <cell r="E441">
            <v>5</v>
          </cell>
          <cell r="F441">
            <v>6</v>
          </cell>
          <cell r="G441">
            <v>5</v>
          </cell>
          <cell r="H441" t="str">
            <v>YENNY ADRIANA SANTAMARIA AMADO</v>
          </cell>
          <cell r="I441" t="str">
            <v>AK 14 47 27</v>
          </cell>
          <cell r="J441" t="str">
            <v>yennysant@gmail.com</v>
          </cell>
          <cell r="M441" t="str">
            <v>CO1.PCCNTR.6839135</v>
          </cell>
          <cell r="N441" t="str">
            <v>CPT-465-2024</v>
          </cell>
          <cell r="O441" t="str">
            <v>https://community.secop.gov.co/Public/Tendering/OpportunityDetail/Index?noticeUID=CO1.NTC.6809691&amp;isFromPublicArea=True&amp;isModal=False</v>
          </cell>
          <cell r="P441" t="str">
            <v>APOYO A LA GESTIÓN PROFESIONAL</v>
          </cell>
          <cell r="Q441" t="str">
            <v>UNIVERSITARIO</v>
          </cell>
          <cell r="R441" t="str">
            <v>FEMENINO</v>
          </cell>
          <cell r="S441" t="str">
            <v>SI</v>
          </cell>
          <cell r="T441" t="str">
            <v>CONTRATO DE PRESTACION DE SERVICIOS</v>
          </cell>
          <cell r="U441">
            <v>45565</v>
          </cell>
          <cell r="V441">
            <v>45566</v>
          </cell>
          <cell r="W441">
            <v>45657</v>
          </cell>
          <cell r="X441" t="str">
            <v>DAVID CAMILO VARGAS MEJIA</v>
          </cell>
          <cell r="Y441" t="str">
            <v>DIRECTOR OPERATIVO</v>
          </cell>
          <cell r="Z441">
            <v>1019003534</v>
          </cell>
          <cell r="AA441">
            <v>5</v>
          </cell>
          <cell r="AB441">
            <v>6</v>
          </cell>
          <cell r="AC441" t="str">
            <v>DO-612 DO-616 Proveer, de manera autónoma e independiente, los servicios
requeridos para realizar la investigación y diseño creativo de contenidos cofinanciados, para las
diferentes plataformas de canal Capital y Canal Eureka, incluyendo los proyectos del plan de inversión
2024, financiados a través de la resolución 076 de 2024 del Fondo Único de Tecnologías de la
Información y las Comunicaciones (FUTIC).</v>
          </cell>
          <cell r="AD441">
            <v>0</v>
          </cell>
          <cell r="AE441">
            <v>3</v>
          </cell>
          <cell r="AF441">
            <v>90</v>
          </cell>
          <cell r="AG441">
            <v>24000000</v>
          </cell>
          <cell r="AH441">
            <v>8000000</v>
          </cell>
          <cell r="AI441" t="str">
            <v>1. Realizar la investigación básica
para estructurar contenidos cofinanciados donde se determinen posibles mapas temáticos, propuesta
de perfiles de personajes y criterios de selección de los mismos, necesidades de locaciones y material
de archivo en caso de ser necesario, y demás aspectos necesarios para la formulación conceptual de
los formatos según las necesidades de cada contenido a producir y a las estrategias de comunicación
del canal. 2. Contactar asesores de contenidos de las entidades cofinanciadoras y asistir a mesas de
trabajo para acordar temáticas, enfoques y características de los formatos. 3. Diseñar, estructurar y
redactar propuestas creativas que articulen el componente conceptual y temático con la estructura, el
tratamiento narrativo, audiovisual y los aspectos técnicos, y comunicativos de los contenidos a
desarrollar. 4. Aportar información necesaria para el diseño de modelo de producción, cronograma y
presupuesto de los formatos. 5. Asistir a las reuniones necesarias para la correcta ejecución del
contrato. 6. Realizar los informes necesarios relacionados con la prestación de servicios. 7. Realizar las
demás actividades que resulten necesarias y esenciales para el cumplimiento del objeto contractual.</v>
          </cell>
          <cell r="AJ441" t="str">
            <v>DIRECTA</v>
          </cell>
          <cell r="AK441" t="str">
            <v>NO REQUIERE</v>
          </cell>
          <cell r="AL441" t="str">
            <v>NO</v>
          </cell>
          <cell r="AM441" t="str">
            <v>DIRECTOR OPERATIVO</v>
          </cell>
          <cell r="AN441" t="str">
            <v>LEIDY JULIETH CARRANZA SUAREZ</v>
          </cell>
          <cell r="AO441" t="str">
            <v xml:space="preserve">1413 / 1424 / </v>
          </cell>
          <cell r="AP441" t="str">
            <v xml:space="preserve">4230117230220240101 / 42450209 / </v>
          </cell>
          <cell r="AQ441" t="str">
            <v xml:space="preserve">Incremento de capacidad instalada para la producción y circulación masiva de contenidos audiovisuales y digitales en el Canal público de Bogotá D.C. / Servicios para la comunidad, sociales y personales / </v>
          </cell>
          <cell r="AR441" t="str">
            <v xml:space="preserve">1351 / 1352 / </v>
          </cell>
          <cell r="AS441">
            <v>1413</v>
          </cell>
          <cell r="AT441" t="str">
            <v>4230117230220240101</v>
          </cell>
          <cell r="AU441" t="str">
            <v>Incremento de capacidad instalada para la producción y circulación masiva de contenidos audiovisuales y digitales en el Canal público de Bogotá D.C.</v>
          </cell>
          <cell r="AV441" t="str">
            <v xml:space="preserve"> </v>
          </cell>
          <cell r="AW441">
            <v>1351</v>
          </cell>
          <cell r="AX441">
            <v>45566</v>
          </cell>
          <cell r="AY441">
            <v>14080000</v>
          </cell>
          <cell r="AZ441">
            <v>1424</v>
          </cell>
          <cell r="BA441">
            <v>42450209</v>
          </cell>
          <cell r="BB441" t="str">
            <v>Servicios para la comunidad, sociales y personales</v>
          </cell>
          <cell r="BD441">
            <v>1352</v>
          </cell>
          <cell r="BE441">
            <v>45566</v>
          </cell>
          <cell r="BF441">
            <v>9920000</v>
          </cell>
          <cell r="CX441">
            <v>45657</v>
          </cell>
          <cell r="CY441">
            <v>24000000</v>
          </cell>
        </row>
        <row r="442">
          <cell r="A442" t="str">
            <v>0439-2024</v>
          </cell>
          <cell r="B442" t="str">
            <v>17 17. Contrato de Prestación de Servicios</v>
          </cell>
          <cell r="C442" t="str">
            <v>CC</v>
          </cell>
          <cell r="D442">
            <v>1014264458</v>
          </cell>
          <cell r="E442">
            <v>7</v>
          </cell>
          <cell r="F442">
            <v>4</v>
          </cell>
          <cell r="G442">
            <v>7</v>
          </cell>
          <cell r="H442" t="str">
            <v>MELISSA MUÑOZ USSA</v>
          </cell>
          <cell r="I442" t="str">
            <v>calle 77 b No.120a -40 torre 1 pto 803</v>
          </cell>
          <cell r="J442" t="str">
            <v>melisasbr2@gmail.com</v>
          </cell>
          <cell r="M442" t="str">
            <v>CO1.PCCNTR.6844595</v>
          </cell>
          <cell r="N442" t="str">
            <v>CPT-466-2024</v>
          </cell>
          <cell r="O442" t="str">
            <v>https://community.secop.gov.co/Public/Tendering/OpportunityDetail/Index?noticeUID=CO1.NTC.6816631&amp;isFromPublicArea=True&amp;isModal=False</v>
          </cell>
          <cell r="P442" t="str">
            <v>PROFESIONAL</v>
          </cell>
          <cell r="Q442" t="str">
            <v>UNIVERSITARIO</v>
          </cell>
          <cell r="R442" t="str">
            <v>FEMENINO</v>
          </cell>
          <cell r="S442" t="str">
            <v>SI</v>
          </cell>
          <cell r="T442" t="str">
            <v>CONTRATO DE PRESTACION DE SERVICIOS</v>
          </cell>
          <cell r="U442">
            <v>45567</v>
          </cell>
          <cell r="V442">
            <v>45568</v>
          </cell>
          <cell r="W442">
            <v>45672</v>
          </cell>
          <cell r="X442" t="str">
            <v>ANGELICA MARIA GARZON MUÑOZ</v>
          </cell>
          <cell r="Y442" t="str">
            <v>PROFESIONAL ESPECIALIZADO DE PRODUCCIÓN GRADO 2</v>
          </cell>
          <cell r="Z442">
            <v>52827674</v>
          </cell>
          <cell r="AA442">
            <v>3</v>
          </cell>
          <cell r="AB442">
            <v>8</v>
          </cell>
          <cell r="AC442" t="str">
            <v>DO-597 Proveer, de manera autónoma e independiente, los servicios profesionales requeridos para apoyar al área de producción en las actividades de gestión y seguimiento logístico requerido para los proyectos periodísticos de actualidad y las diferentes transmisiones y programas de los proyectos de Canal Capital.</v>
          </cell>
          <cell r="AD442">
            <v>13</v>
          </cell>
          <cell r="AE442">
            <v>3</v>
          </cell>
          <cell r="AF442">
            <v>103</v>
          </cell>
          <cell r="AG442">
            <v>17130960</v>
          </cell>
          <cell r="AH442">
            <v>4989600</v>
          </cell>
          <cell r="AI442" t="str">
            <v>1. Apoyar los diagnósticos sobre las
necesidades logísticas para la producción de contenidos producidos por Canal Capital. 2. Apoyar el control
de uso y consumo de recursos logísticos como el transporte, alimentación, escenografía, entre otros,
ajustándose al presupuesto y cronograma de ejecución determinado por el área de producción de Canal
Capital. 3. Apoyar al área de producción en la realización de estudios de mercado, su análisis y
proyecciones requeridas para los estudios precontractuales relacionados con la operación logística y
requerimientos generales de la producción de los proyectos audiovisuales designados. 4. Apoyar en el
diseño de manuales, guías, formatos y protocolos derivados de procedimientos relacionados con la
operación logística y de producción requeridos para la producción de los proyectos audiovisuales
designados. 5. Realizar y generar informes de ejecución de los recursos logísticos, técnicos y humanos
de los proyectos que sean requeridos por el área de producción. 6. Apoyar y acompañar al área de
producción en los seguimientos y control de la calidad técnica y/o de servicios provistos por las personas
naturales y/o jurídicas que presten servicios de producción de contenidos audiovisuales, operación
logística o servicios asociados. 7. Interactuar con el productor de cada proyecto, para la implementación
de las medidas de sostenibilidad durante el rodaje. 8. Realizar reuniones con los responsables de cada
departamento de la producción audiovisual para consensuar las medidas sostenibles y la manera de
llevarlas a cabo. 9. Apoyar en el seguimiento a los pagos, finalización y liquidación oportuna de los
contratos logísticos que hagan parte de la producción de contenidos para las diferentes plataformas de
Canal Capital. 10. Asistir a las mesas de trabajo que el área de Producción programe y trasladar la
información pertinente a los equipos de trabajo sobre los nuevos procedimientos o las decisiones que allí
se tomen. 11. Informar por escrito a su supervisor las novedades, inconvenientes o sugerencias que se
presente en el marco de la ejecución del objeto contractual. 12. Prestar los servicios de apoyo a la
supervisión en los casos que sea requerido de los contratos suscritos por el área de Producción de Canal
Capital. 13. Realizar las demás actividades que resulten necesarias y esenciales para el cumplimiento del
objeto contractual.</v>
          </cell>
          <cell r="AJ442" t="str">
            <v>DIRECTA</v>
          </cell>
          <cell r="AK442" t="str">
            <v>NO REQUIERE</v>
          </cell>
          <cell r="AL442" t="str">
            <v>NO</v>
          </cell>
          <cell r="AM442" t="str">
            <v>DIRECTOR OPERATIVO</v>
          </cell>
          <cell r="AN442" t="str">
            <v>LEIDY JULIETH CARRANZA SUAREZ</v>
          </cell>
          <cell r="AO442" t="str">
            <v xml:space="preserve">1395 /  / </v>
          </cell>
          <cell r="AP442" t="str">
            <v xml:space="preserve">42450209 /  / </v>
          </cell>
          <cell r="AQ442" t="str">
            <v xml:space="preserve">Servicios para la comunidad, sociales y personales /  / </v>
          </cell>
          <cell r="AR442" t="str">
            <v xml:space="preserve">1360 /   / </v>
          </cell>
          <cell r="AS442">
            <v>1395</v>
          </cell>
          <cell r="AT442">
            <v>42450209</v>
          </cell>
          <cell r="AU442" t="str">
            <v>Servicios para la comunidad, sociales y personales</v>
          </cell>
          <cell r="AV442" t="str">
            <v xml:space="preserve"> </v>
          </cell>
          <cell r="AW442">
            <v>1360</v>
          </cell>
          <cell r="AX442">
            <v>45568</v>
          </cell>
          <cell r="AY442">
            <v>17130960</v>
          </cell>
          <cell r="BD442" t="str">
            <v xml:space="preserve"> </v>
          </cell>
          <cell r="CX442">
            <v>45672</v>
          </cell>
          <cell r="CY442">
            <v>17130960</v>
          </cell>
        </row>
        <row r="443">
          <cell r="A443" t="str">
            <v>0440-2024</v>
          </cell>
          <cell r="B443" t="str">
            <v>17 17. Contrato de Prestación de Servicios</v>
          </cell>
          <cell r="C443" t="str">
            <v>CC</v>
          </cell>
          <cell r="D443">
            <v>1033698100</v>
          </cell>
          <cell r="E443">
            <v>6</v>
          </cell>
          <cell r="F443">
            <v>5</v>
          </cell>
          <cell r="G443">
            <v>6</v>
          </cell>
          <cell r="H443" t="str">
            <v>KAREN NATALLY ROZO TRUJILLO </v>
          </cell>
          <cell r="I443" t="str">
            <v>Carrera 119 No. 77-21</v>
          </cell>
          <cell r="J443" t="str">
            <v>karenrozo@gmail.com</v>
          </cell>
          <cell r="M443" t="str">
            <v>CO1.PCCNTR.6862814</v>
          </cell>
          <cell r="N443" t="str">
            <v>CPT-467-2024</v>
          </cell>
          <cell r="O443" t="str">
            <v>https://community.secop.gov.co/Public/Tendering/OpportunityDetail/Index?noticeUID=CO1.NTC.6840882&amp;isFromPublicArea=True&amp;isModal=False</v>
          </cell>
          <cell r="P443" t="str">
            <v>PROFESIONAL</v>
          </cell>
          <cell r="Q443" t="str">
            <v>UNIVERSITARIO</v>
          </cell>
          <cell r="R443" t="str">
            <v>FEMENINO</v>
          </cell>
          <cell r="S443" t="str">
            <v>SI</v>
          </cell>
          <cell r="T443" t="str">
            <v>CONTRATO DE PRESTACION DE SERVICIOS</v>
          </cell>
          <cell r="U443">
            <v>45572</v>
          </cell>
          <cell r="V443">
            <v>45572</v>
          </cell>
          <cell r="W443">
            <v>45663</v>
          </cell>
          <cell r="X443" t="str">
            <v>JUANA AMALIA GONZALEZ HERNANDEZ</v>
          </cell>
          <cell r="Y443" t="str">
            <v>SECRETARIA GENERAL</v>
          </cell>
          <cell r="Z443">
            <v>51690917</v>
          </cell>
          <cell r="AA443">
            <v>3</v>
          </cell>
          <cell r="AB443">
            <v>8</v>
          </cell>
          <cell r="AC443" t="str">
            <v>SG-84 Proveer, de manera autónoma e independiente, sus servicios profesionales para apoyar la gestión y operación, desde el punto de vista técnico, del Sistema Electrónico de Contratación Pública - SECOP.</v>
          </cell>
          <cell r="AD443">
            <v>0</v>
          </cell>
          <cell r="AE443">
            <v>3</v>
          </cell>
          <cell r="AF443">
            <v>90</v>
          </cell>
          <cell r="AG443">
            <v>12210000</v>
          </cell>
          <cell r="AH443">
            <v>4070000</v>
          </cell>
          <cell r="AI443" t="str">
            <v xml:space="preserve">1. Apoyar a la entidad en la implementación
de la plataforma electrónica de contratación pública SECOP II. 2. Realizar las capacitaciones acordadas con el
supervisor en las fechas y horas establecidas. 3. Administrar la cuenta de la entidad en la plataforma SECOP II,
para la creación de usuarios, acceso, configuración de perfiles, roles, creación de equipos y gestión requerida para
la celebración y publicación de procesos de contratación, y para el adecuado registro del Plan Anual de
Adquisiciones en dicha plataforma. 4. Crear en la plataforma SECOP II todos los procesos contractuales que sean
requeridos por la entidad, hacer las publicaciones y registros que dichos procesos ameriten. 5. Realizar actividades
de sensibilización al personal de Canal Capital sobre los aspectos más importantes para tener en cuenta de la
plataforma SECOP II. 6. Apoyar el registro de las etapas precontractual, contractual y postcontractual de los
diferentes procesos de selección de la entidad en la plataforma SECOP II. 7. Realizar los cierres contractuales de
los contratos del Canal en la plataforma SECOP II, en atención a lo dispuesto por la Circular Externa 002 de 2022
de Colombia Compra Eficiente. 8. Realizar seguimiento a los procesos contractuales realizados a través de la
plataforma de SECOP II. 9. Proporcionar soporte técnico atendiendo y resolviendo las consultas que las diferentes
dependencias de la entidad le formulen con ocasión del uso de la plataforma SECOP II administrada por Colombia
Compra Eficiente. 10. Trasladar a la mesa de ayuda de Colombia Compra Eficiente, las inquietudes e
inconvenientes que surjan con ocasión del uso y acceso a la plataforma, llevar un registro de dichas consultas e
informar por escrito de las mismas al supervisor del contrato. 11. Mantener estricta confidencialidad sobre los
usuarios y claves suministradas absteniéndose de proporcionarse a terceros. 12. Realizar las demás actividades
que resulten necesarias y esenciales para el cumplimiento del objeto contractual. </v>
          </cell>
          <cell r="AJ443" t="str">
            <v>DIRECTA</v>
          </cell>
          <cell r="AK443" t="str">
            <v>NO REQUIERE</v>
          </cell>
          <cell r="AL443" t="str">
            <v>NO</v>
          </cell>
          <cell r="AM443" t="str">
            <v>SECRETARIA GENERAL</v>
          </cell>
          <cell r="AN443" t="str">
            <v>LUZ IXAYANA RAMIREZ CRISTANCHO</v>
          </cell>
          <cell r="AO443" t="str">
            <v xml:space="preserve">1381 /  / </v>
          </cell>
          <cell r="AP443" t="str">
            <v xml:space="preserve">42120202008 /  / </v>
          </cell>
          <cell r="AQ443" t="str">
            <v xml:space="preserve">Servicios prestados a las empresas y servicios de producción /  / </v>
          </cell>
          <cell r="AR443" t="str">
            <v xml:space="preserve">1365 /   / </v>
          </cell>
          <cell r="AS443">
            <v>1381</v>
          </cell>
          <cell r="AT443">
            <v>42120202008</v>
          </cell>
          <cell r="AU443" t="str">
            <v>Servicios prestados a las empresas y servicios de producción</v>
          </cell>
          <cell r="AV443" t="str">
            <v xml:space="preserve"> </v>
          </cell>
          <cell r="AW443">
            <v>1365</v>
          </cell>
          <cell r="AX443">
            <v>45572</v>
          </cell>
          <cell r="AY443">
            <v>12210000</v>
          </cell>
          <cell r="BD443" t="str">
            <v xml:space="preserve"> </v>
          </cell>
          <cell r="CX443">
            <v>45663</v>
          </cell>
          <cell r="CY443">
            <v>12210000</v>
          </cell>
        </row>
        <row r="444">
          <cell r="A444" t="str">
            <v>0441-2024</v>
          </cell>
          <cell r="B444" t="str">
            <v>17 17. Contrato de Prestación de Servicios</v>
          </cell>
          <cell r="C444" t="str">
            <v>CC</v>
          </cell>
          <cell r="D444">
            <v>53009224</v>
          </cell>
          <cell r="E444">
            <v>4</v>
          </cell>
          <cell r="F444">
            <v>7</v>
          </cell>
          <cell r="G444">
            <v>4</v>
          </cell>
          <cell r="H444" t="str">
            <v>CAROLINA CARRANZA ORTIZ</v>
          </cell>
          <cell r="I444" t="str">
            <v>KR 75 150 50</v>
          </cell>
          <cell r="J444" t="str">
            <v>carolinacarranzao@gmail.com</v>
          </cell>
          <cell r="M444" t="str">
            <v>CO1.PCCNTR.6858889</v>
          </cell>
          <cell r="N444" t="str">
            <v>CPT-468-2024</v>
          </cell>
          <cell r="O444" t="str">
            <v>https://community.secop.gov.co/Public/Tendering/OpportunityDetail/Index?noticeUID=CO1.NTC.6835642&amp;isFromPublicArea=True&amp;isModal=False</v>
          </cell>
          <cell r="P444" t="str">
            <v>PROFESIONAL</v>
          </cell>
          <cell r="Q444" t="str">
            <v>UNIVERSITARIO</v>
          </cell>
          <cell r="R444" t="str">
            <v>FEMENINO</v>
          </cell>
          <cell r="S444" t="str">
            <v>SI</v>
          </cell>
          <cell r="T444" t="str">
            <v>CONTRATO DE PRESTACION DE SERVICIOS</v>
          </cell>
          <cell r="U444">
            <v>45572</v>
          </cell>
          <cell r="V444">
            <v>45572</v>
          </cell>
          <cell r="W444">
            <v>45678</v>
          </cell>
          <cell r="X444" t="str">
            <v>JUANA AMALIA GONZALEZ HERNANDEZ</v>
          </cell>
          <cell r="Y444" t="str">
            <v>SECRETARIA GENERAL</v>
          </cell>
          <cell r="Z444">
            <v>51690917</v>
          </cell>
          <cell r="AA444">
            <v>3</v>
          </cell>
          <cell r="AB444">
            <v>8</v>
          </cell>
          <cell r="AC444" t="str">
            <v>SG-96 Proveer sus servicios profesionales de manera autónoma e independiente, para
realizar actividades de asesoría jurídica y acompañamiento en los temas de la Secretaría General de Canal Capital.</v>
          </cell>
          <cell r="AD444">
            <v>15</v>
          </cell>
          <cell r="AE444">
            <v>3</v>
          </cell>
          <cell r="AF444">
            <v>105</v>
          </cell>
          <cell r="AG444">
            <v>35000000</v>
          </cell>
          <cell r="AH444">
            <v>10000000</v>
          </cell>
          <cell r="AI444" t="str">
            <v>1. Realizar el análisis y reparto de los
requerimientos recibidos por la Gerencia y/o la Secretaría General, haciendo revisión y consolidación de la
información y respuestas proyectadas por las distintas áreas de Canal Capital. 2. Asesorar a la Secretaría General
y demás áreas del Canal en materia de contratación estatal, así como apoyar en la articulación con el área de
contratación en los procesos a que haya lugar. 3. Revisar los documentos contractuales, jurídicos, financieros,
administrativos, que sean para trámite y firma de la Gerencia General y/o la Secretaría General de Canal Capital.
4. Apoyar en la proyección y/o revisar las propuestas de normatividad y reglamentación, como consecuencia de
los análisis jurídicos realizados para llevar a cabo el desarrollo de sus actividades. 5. Proyectar los documentos
jurídicos, actos administrativos y demás regulaciones requeridas por Canal Capital que le sean asignadas o
solicitadas. 6. Apoyar en la revisión de conceptos jurídicos en los casos solicitados por la Gerencia General y/o la
Secretaría General. 7. Acompañar y asesorar a la Gerencia General y/o a la Secretaría General en los distintos
comités internos donde estas oficinas tengan participación. 8. Consolidar y revisar los oficios de respuesta a los
requerimientos de la Comisión de Regulación de Comunicaciones - CRC, la Contraloría de Bogotá y demás órganos
de control nacionales y distritales. 9. Apoyar en la gestión y revisión de las respuestas a las peticiones y
proposiciones del Concejo de Bogotá y el Congreso de la República. 10. Asesorar y apoyar a la Gerencia General
y/o a la Secretaría General en las solicitudes realizadas por Planeación y la Oficina de Control Interno, en el marco
de las distintas auditorías y seguimiento a los planes de mejoramiento de la Entidad. 11. Realizar las demás
actividades que resulten necesarias y esenciales para el cumplimiento del objeto contractual.</v>
          </cell>
          <cell r="AJ444" t="str">
            <v>DIRECTA</v>
          </cell>
          <cell r="AK444" t="str">
            <v>NO REQUIERE</v>
          </cell>
          <cell r="AL444" t="str">
            <v>SI</v>
          </cell>
          <cell r="AM444" t="str">
            <v>SECRETARIA GENERAL</v>
          </cell>
          <cell r="AN444" t="str">
            <v>JAVIER ROLANDO DELGADO FLORES</v>
          </cell>
          <cell r="AO444" t="str">
            <v xml:space="preserve">1438 /  / </v>
          </cell>
          <cell r="AP444" t="str">
            <v xml:space="preserve">42120202008 /  / </v>
          </cell>
          <cell r="AQ444" t="str">
            <v xml:space="preserve">Servicios prestados a las empresas y servicios de producción /  / </v>
          </cell>
          <cell r="AR444" t="str">
            <v xml:space="preserve">1364 /   / </v>
          </cell>
          <cell r="AS444">
            <v>1438</v>
          </cell>
          <cell r="AT444">
            <v>42120202008</v>
          </cell>
          <cell r="AU444" t="str">
            <v>Servicios prestados a las empresas y servicios de producción</v>
          </cell>
          <cell r="AV444" t="str">
            <v xml:space="preserve"> </v>
          </cell>
          <cell r="AW444">
            <v>1364</v>
          </cell>
          <cell r="AX444">
            <v>45572</v>
          </cell>
          <cell r="AY444">
            <v>35000000</v>
          </cell>
          <cell r="BD444" t="str">
            <v xml:space="preserve"> </v>
          </cell>
          <cell r="CX444">
            <v>45678</v>
          </cell>
          <cell r="CY444">
            <v>35000000</v>
          </cell>
        </row>
        <row r="445">
          <cell r="A445" t="str">
            <v>0442-2024</v>
          </cell>
          <cell r="B445" t="str">
            <v>17 17. Contrato de Prestación de Servicios</v>
          </cell>
          <cell r="C445" t="str">
            <v>CC</v>
          </cell>
          <cell r="D445">
            <v>1125348026</v>
          </cell>
          <cell r="E445">
            <v>0</v>
          </cell>
          <cell r="F445">
            <v>0</v>
          </cell>
          <cell r="G445">
            <v>0</v>
          </cell>
          <cell r="H445" t="str">
            <v>SEBASTIAN CAICEDO CÉSPEDES</v>
          </cell>
          <cell r="I445" t="str">
            <v>CL 152 116 21 TO 1 AP 402</v>
          </cell>
          <cell r="J445" t="str">
            <v>silversebas@gmail.com</v>
          </cell>
          <cell r="M445" t="str">
            <v>CO1.PCCNTR.6851440</v>
          </cell>
          <cell r="N445" t="str">
            <v>CPT-469-2024</v>
          </cell>
          <cell r="O445" t="str">
            <v>https://community.secop.gov.co/Public/Tendering/OpportunityDetail/Index?noticeUID=CO1.NTC.6825222&amp;isFromPublicArea=True&amp;isModal=False</v>
          </cell>
          <cell r="P445" t="str">
            <v>APOYO A LA GESTIÓN PROFESIONAL</v>
          </cell>
          <cell r="Q445" t="str">
            <v>TECNICO</v>
          </cell>
          <cell r="R445" t="str">
            <v>MASCULINO</v>
          </cell>
          <cell r="S445" t="str">
            <v>NO</v>
          </cell>
          <cell r="T445" t="str">
            <v>CONTRATO DE PRESTACION DE SERVICIOS</v>
          </cell>
          <cell r="U445">
            <v>45568</v>
          </cell>
          <cell r="V445">
            <v>45569</v>
          </cell>
          <cell r="W445">
            <v>45646</v>
          </cell>
          <cell r="X445" t="str">
            <v>ANGELICA MARIA GARZON MUÑOZ</v>
          </cell>
          <cell r="Y445" t="str">
            <v>PROFESIONAL ESPECIALIZADO DE PRODUCCIÓN GRADO 2</v>
          </cell>
          <cell r="Z445">
            <v>52827674</v>
          </cell>
          <cell r="AA445">
            <v>3</v>
          </cell>
          <cell r="AB445">
            <v>8</v>
          </cell>
          <cell r="AC445" t="str">
            <v>DO-598 Proveer, de manera autónoma e independiente, los servicios de locución,
grabación y registro para las piezas promocionales de participación, las estrategias de las campañas sombrilla de
canal eureka y los servicios requeridos en digital para la comunicación de la franja infantil de Capital y Eureka en
todas sus plataformas.</v>
          </cell>
          <cell r="AD445">
            <v>17</v>
          </cell>
          <cell r="AE445">
            <v>2</v>
          </cell>
          <cell r="AF445">
            <v>77</v>
          </cell>
          <cell r="AG445">
            <v>10259542</v>
          </cell>
          <cell r="AH445">
            <v>3997224</v>
          </cell>
          <cell r="AI445" t="str">
            <v>1. Realizar la locución de las piezas promocionales, de participación y circulación digital para la franja infantil de Capital y Eureka en todas sus plataformas dentro de las cuales se encuentran: - Piezas audiovisuales y/o radiofónicas de posicionamiento de marca y difusión integral del proyecto. - Piezas para la comunicación interna y/o difusión del canal tales como promos de sostenimiento de los contenidos, promos genéricas, promoción de franjas, cortinillas, bumpers, advertencias, parrillas, identificadores de marca. - Piezas de comunicación para fines de mercadeo para el apoyo de la estrategia de promoción del canal tales como reeles, teasers, trailers, brochures, catálogos y demás piezas promocionales necesarias para esta gestión. - Piezas para usarse en acciones BTL, ATL, TTL y Piezas audiovisuales para la circulación digital y de participación. 2. Realizar la grabación de las locuciones de acuerdo a las indicaciones del equipo creativo y de contenidos del canal, teniendo en cuenta ajustes de tono, velocidad e intención. 3. Conocer y aplicar del manual de estilo del canal eureka respetando los lineamientos de identidad en pantalla en las locuciones a realizar. 4. Realizar, desarrollar e incluir las correcciones planteadas por el área creativa. 5. Realizar las gestiones pertinentes para contar con los equipos necesarios para la grabación de las locuciones de manera remota. 5. Atender los cronogramas de grabación, ajustes y entrega de las locuciones solicitadas para las piezas promocionales, de participación, circulación digital y comunicación de la franja infantil de Capital y Eureka en todas sus plataformas. 6. Entregar los archivos de los audios bajo los parámetros técnicos establecidos por el Canal. 8. Poner a disposición de la producción el hardware y software necesario, compatible y suficiente para el cumplimiento de las distintas obligaciones. 9. Asistir a las reuniones necesarias para la correcta ejecución del contrato, en virtud del principio de coordinación. 10. Realizar las demás actividades que resulten necesarias y
esenciales para el cumplimiento del objeto contractual.</v>
          </cell>
          <cell r="AJ445" t="str">
            <v>DIRECTA</v>
          </cell>
          <cell r="AK445" t="str">
            <v>NO REQUIERE</v>
          </cell>
          <cell r="AL445" t="str">
            <v>NO</v>
          </cell>
          <cell r="AM445" t="str">
            <v>DIRECTOR OPERATIVO</v>
          </cell>
          <cell r="AN445" t="str">
            <v>LUZ IXAYANA RAMIREZ CRISTANCHO</v>
          </cell>
          <cell r="AO445" t="str">
            <v xml:space="preserve">1396 /  / </v>
          </cell>
          <cell r="AP445" t="str">
            <v xml:space="preserve">42450209 /  / </v>
          </cell>
          <cell r="AQ445" t="str">
            <v xml:space="preserve">Servicios para la comunidad, sociales y personales /  / </v>
          </cell>
          <cell r="AR445" t="str">
            <v xml:space="preserve">1362 /   / </v>
          </cell>
          <cell r="AS445">
            <v>1396</v>
          </cell>
          <cell r="AT445">
            <v>42450209</v>
          </cell>
          <cell r="AU445" t="str">
            <v>Servicios para la comunidad, sociales y personales</v>
          </cell>
          <cell r="AV445" t="str">
            <v xml:space="preserve"> </v>
          </cell>
          <cell r="AW445">
            <v>1362</v>
          </cell>
          <cell r="AX445">
            <v>45568</v>
          </cell>
          <cell r="AY445">
            <v>10259542</v>
          </cell>
          <cell r="BD445" t="str">
            <v xml:space="preserve"> </v>
          </cell>
          <cell r="CX445">
            <v>45646</v>
          </cell>
          <cell r="CY445">
            <v>10259542</v>
          </cell>
        </row>
        <row r="446">
          <cell r="A446" t="str">
            <v>0443-2024</v>
          </cell>
          <cell r="B446" t="str">
            <v>17 17. Contrato de Prestación de Servicios</v>
          </cell>
          <cell r="C446" t="str">
            <v>NIT</v>
          </cell>
          <cell r="D446">
            <v>8002270807</v>
          </cell>
          <cell r="E446">
            <v>2</v>
          </cell>
          <cell r="F446">
            <v>9</v>
          </cell>
          <cell r="G446">
            <v>2</v>
          </cell>
          <cell r="H446" t="str">
            <v>ZEBRACOM INTERNACIONAL S.A.S</v>
          </cell>
          <cell r="I446" t="str">
            <v>CL 95 15 18 P 2</v>
          </cell>
          <cell r="J446" t="str">
            <v>luisao@zebracom.com.co</v>
          </cell>
          <cell r="K446" t="str">
            <v>LUISA YAMILE ORREGO QUINTERO</v>
          </cell>
          <cell r="L446">
            <v>42887596</v>
          </cell>
          <cell r="M446" t="str">
            <v>CO1.PCCNTR.6849728</v>
          </cell>
          <cell r="N446" t="str">
            <v>CPT-470-2024</v>
          </cell>
          <cell r="O446" t="str">
            <v>https://community.secop.gov.co/Public/Tendering/OpportunityDetail/Index?noticeUID=CO1.NTC.6822949&amp;isFromPublicArea=True&amp;isModal=False</v>
          </cell>
          <cell r="P446" t="str">
            <v>N/A</v>
          </cell>
          <cell r="Q446" t="str">
            <v>N/A</v>
          </cell>
          <cell r="R446" t="str">
            <v>PERSONA JURIDICA</v>
          </cell>
          <cell r="S446" t="str">
            <v>N/A</v>
          </cell>
          <cell r="T446" t="str">
            <v>CONTRATO DE PRESTACION DE SERVICIOS</v>
          </cell>
          <cell r="U446">
            <v>45568</v>
          </cell>
          <cell r="V446">
            <v>45572</v>
          </cell>
          <cell r="W446">
            <v>46118</v>
          </cell>
          <cell r="X446" t="str">
            <v>DAVID CAMILO VARGAS MEJIA</v>
          </cell>
          <cell r="Y446" t="str">
            <v>DIRECTOR OPERATIVO</v>
          </cell>
          <cell r="Z446">
            <v>1019003534</v>
          </cell>
          <cell r="AA446">
            <v>5</v>
          </cell>
          <cell r="AB446">
            <v>6</v>
          </cell>
          <cell r="AC446" t="str">
            <v>DO-615 Suministrar las licencias de uso de obras audiovisuales de titularidad del proveedor o en representación del titular, de acuerdo con el Anexo Técnico, para su reproducción y comunicación pública.</v>
          </cell>
          <cell r="AD446">
            <v>0</v>
          </cell>
          <cell r="AE446">
            <v>18</v>
          </cell>
          <cell r="AF446">
            <v>540</v>
          </cell>
          <cell r="AG446">
            <v>123201000</v>
          </cell>
          <cell r="AH446" t="str">
            <v>N/A</v>
          </cell>
          <cell r="AI446" t="str">
            <v xml:space="preserve"> 1. Licenciar a CANAL CAPITAL la reproducción, comunicación pública y puesta a
disposición de los contenidos en su canal principal y sus señales streaming en simultánea, de acuerdo
con la propuesta comercial presentada, las condiciones técnicas relacionadas en el alcance del contrato
y el número de emisiones establecidos para cada título. Las emisiones a través de la página web de
Capital tendrán geobloqueo, para que solo sean vistas en territorio colombiano. 2. Proveer a Canal Capital
el material audiovisual licenciado con los parámetros técnicos establecidos en el alcance del objeto a
través de disco duro, drive o cualquier medio de transferencia digital con los parámetros técnicos
establecidos. 3. Entregar el contenido doblado al español neutro, si su idioma original es otro. 4. Proveer
la licencia de uso de la obra audiovisual y del material promocional de los contenidos adquiridos para las
plataformas análogas y digitales a que haya lugar. 5. Entregar la ficha técnica, sinopsis de serie, sinopsis
de cada episodio, imágenes promocionales (tráiler, reel o fotografías en alta calidad), insumos para la
promoción de las obras audiovisuales para comunicación pública mediante emisión y para la puesta a
disposición a través de los canales digitales permitidos. 6. Asumir los costos que puedan generarse en el
marco del cumplimiento del objeto contractual. 7. Garantizar que es el titular de los derechos sobre el
contenido licenciado o, en su defecto, que se encuentra autorizado por el titular para otorgar la presente
licencia; para ello, deberá adjuntar el documento idóneo que permita comprobar su calidad de titular del
derecho o que cuenta con las facultades legales para actuar a nombre del titular. 8. Garantizar que el
contenido licenciado cuenta con todas las autorizaciones de derechos de autor y conexos, uso de imagen
y demás asociadas al uso del material audiovisual licenciado, incluida la sincronización musical. En ese
sentido, el proveedor declara indemne a Canal Capital frente a cualquier reclamación o exigencia de pago
proveniente de terceros, autoridades administrativas o judiciales, titulares de derechos o sociedades de
gestión colectiva y/o individual que los representen. 9. Autorizar a Canal Capital el uso gratuito de
fragmentos publicitarios, imágenes o distintivos del material, comunicación por internet u otros medios
y para realizar la producción de piezas promocionales audiovisuales o impresas con fines exclusivos de
promoción del canal y su programación relacionados a los contenidos licenciados. 10. Garantizar que la
reproducción que se realiza de la serie cuenta con la totalidad de permisos, licencias y documentación
necesaria en cumplimiento de las disposiciones legales que le apliquen. 11. Realizar las demás
actividades que resulten necesarias y esenciales para el cumplimiento del objeto contractual.</v>
          </cell>
          <cell r="AJ446" t="str">
            <v>DIRECTA</v>
          </cell>
          <cell r="AK446" t="str">
            <v>REQUIERE LIQUIDACION</v>
          </cell>
          <cell r="AL446" t="str">
            <v>SI</v>
          </cell>
          <cell r="AM446" t="str">
            <v>DIRECTOR OPERATIVO</v>
          </cell>
          <cell r="AN446" t="str">
            <v>JAVIER ROLANDO DELGADO FLORES</v>
          </cell>
          <cell r="AO446" t="str">
            <v xml:space="preserve">1412 /  / </v>
          </cell>
          <cell r="AP446" t="str">
            <v xml:space="preserve">42450209 /  / </v>
          </cell>
          <cell r="AQ446" t="str">
            <v xml:space="preserve">Servicios para la comunidad, sociales y personales /  / </v>
          </cell>
          <cell r="AR446" t="str">
            <v xml:space="preserve">1361 /   / </v>
          </cell>
          <cell r="AS446">
            <v>1412</v>
          </cell>
          <cell r="AT446">
            <v>42450209</v>
          </cell>
          <cell r="AU446" t="str">
            <v>Servicios para la comunidad, sociales y personales</v>
          </cell>
          <cell r="AV446" t="str">
            <v xml:space="preserve"> </v>
          </cell>
          <cell r="AW446">
            <v>1361</v>
          </cell>
          <cell r="AX446">
            <v>45568</v>
          </cell>
          <cell r="AY446">
            <v>123201000</v>
          </cell>
          <cell r="BD446" t="str">
            <v xml:space="preserve"> </v>
          </cell>
          <cell r="CX446">
            <v>46118</v>
          </cell>
          <cell r="CY446">
            <v>123201000</v>
          </cell>
        </row>
        <row r="447">
          <cell r="A447" t="str">
            <v>0444-2024</v>
          </cell>
          <cell r="B447" t="str">
            <v>17 17. Contrato de Prestación de Servicios</v>
          </cell>
          <cell r="C447" t="str">
            <v>NIT</v>
          </cell>
          <cell r="D447">
            <v>8300297037</v>
          </cell>
          <cell r="E447">
            <v>9</v>
          </cell>
          <cell r="F447">
            <v>2</v>
          </cell>
          <cell r="G447">
            <v>9</v>
          </cell>
          <cell r="H447" t="str">
            <v>RCN TELEVISION S.A.</v>
          </cell>
          <cell r="I447" t="str">
            <v>AV AMERICAS 65 82</v>
          </cell>
          <cell r="J447" t="str">
            <v>canalrcn@rcntv.com</v>
          </cell>
          <cell r="K447" t="str">
            <v>LUZ MARINA CONSUELO TORO SUAREZ</v>
          </cell>
          <cell r="M447" t="str">
            <v>CO1.PCCNTR.6863809</v>
          </cell>
          <cell r="N447" t="str">
            <v>CPT-471-2024</v>
          </cell>
          <cell r="O447" t="str">
            <v>https://community.secop.gov.co/Public/Tendering/OpportunityDetail/Index?noticeUID=CO1.NTC.6842846&amp;isFromPublicArea=True&amp;isModal=False</v>
          </cell>
          <cell r="P447" t="str">
            <v>N/A</v>
          </cell>
          <cell r="Q447" t="str">
            <v>N/A</v>
          </cell>
          <cell r="R447" t="str">
            <v>PERSONA JURIDICA</v>
          </cell>
          <cell r="S447" t="str">
            <v>N/A</v>
          </cell>
          <cell r="T447" t="str">
            <v>CONTRATO DE LINCENCIA DE EXHIBICION DE OBRA AUDIOVISUAL</v>
          </cell>
          <cell r="U447">
            <v>45572</v>
          </cell>
          <cell r="V447">
            <v>45575</v>
          </cell>
          <cell r="W447">
            <v>45939</v>
          </cell>
          <cell r="X447" t="str">
            <v>DAVID CAMILO VARGAS MEJIA</v>
          </cell>
          <cell r="Y447" t="str">
            <v>DIRECTOR OPERATIVO</v>
          </cell>
          <cell r="Z447">
            <v>1019003534</v>
          </cell>
          <cell r="AA447">
            <v>5</v>
          </cell>
          <cell r="AB447">
            <v>6</v>
          </cell>
          <cell r="AC447" t="str">
            <v>GER-9 Suministrar las licencias de uso de obras audiovisuales de titularidad del
proveedor o en representación del titular, de acuerdo con el Anexo Técnico, para su reproducción y
comunicación pública.</v>
          </cell>
          <cell r="AD447">
            <v>0</v>
          </cell>
          <cell r="AE447">
            <v>12</v>
          </cell>
          <cell r="AF447">
            <v>360</v>
          </cell>
          <cell r="AG447">
            <v>300000000</v>
          </cell>
          <cell r="AH447" t="str">
            <v>NA</v>
          </cell>
          <cell r="AI447" t="str">
            <v>1. Otorgar a CANAL CAPITAL una licencia de exhibición de las Obras Audiovisuales en su canal
principal y su señal streaming en simultánea a través de la página web de CANAL CAPITAL, de
acuerdo con la propuesta comercial presentada, las condiciones técnicas relacionadas en el
alcance del contrato y el número de emisiones establecidos para cada título. Las emisiones a
través de la página web de CANAL CAPITAL tendrán geobloqueo, para que solo sean vistas en
territorio autorizado para la emisión.
2. Proveer a CANAL CAPITAL el material audiovisual licenciado con los parámetros técnicos
establecidos en el alcance del objeto a través de disco duro, drive o cualquier medio de
transferencia digital con los parámetros técnicos establecidos.
3. Entregar el contenido doblado al español neutro, si su idioma original es otro.
4. Proveer la licencia de uso de las Obras Audiovisuales y del material promocional correspondiente
para los medios aquí autorizados (Derechos: Tv abierta – No exclusivo en el Canal Capital + señal
streaming en simultánea en la página web del canal Capital geobloqueado Colombia).
5. Entregar la ficha técnica, sinopsis de serie, sinopsis de cada episodio, imágenes promocionales
(tráiler, reel o fotografías en alta calidad) disponibles, insumos para la promoción de las obras
audiovisuales para comunicación pública mediante emisión y para la puesta a disposición a través
de los canales digitales permitidos.
6. Garantizar que es el titular de los derechos sobre el contenido licenciado o, en su defecto, que se
encuentra autorizado por el titular para otorgar la presente licencia; para ello, deberá adjuntar el
documento idóneo que permita comprobar su calidad de titular del derecho o que cuenta con las
facultades legales para actuar a nombre del titular.
7. Garantizar que el contenido licenciado cuenta con todas las autorizaciones de derechos de autor
y conexos, uso de imagen y demás asociadas al uso del material audiovisual licenciado, incluida
la sincronización musical. En ese sentido, el proveedor declara indemne a CANAL CAPITAL frente
a cualquier reclamación o exigencia de pago proveniente de terceros, autoridades administrativas
o judiciales, titulares de derechos o sociedades de gestión colectiva y/o individual que los
representen. Lo anterior, sin perjuicio de las autorizaciones respectivas que deberá obtener CANAL
CAPITAL en el territorio para la interpretación, ejecución y comunicación pública y de los pagos
por concepto de los derechos locales correspondientes que estarán a cargo exclusivamente de
CANAL CAPITAL.
8. Autorizar a CANAL CAPITAL el uso gratuito de material promocional, imágenes o distintivos del
material, comunicación por internet u otros medios y para realizar la producción de piezas
promocionales audiovisuales o impresas con fines exclusivos de promoción del canal y su
programación.
9. Garantizar que la exhibición que se realiza de las Obras Audiovisuales, de conformidad con lo aquí
establecido, cuenta con la totalidad de permisos, licencias y documentación necesaria en
cumplimiento de las disposiciones legales que le apliquen.
10. Realizar las demás actividades que resulten necesarias y esenciales para el cumplimiento del
objeto contractual.</v>
          </cell>
          <cell r="AJ447" t="str">
            <v>DIRECTA</v>
          </cell>
          <cell r="AK447" t="str">
            <v>NO REQUIERE</v>
          </cell>
          <cell r="AL447" t="str">
            <v>SI</v>
          </cell>
          <cell r="AM447" t="str">
            <v>GERENTE GENERAL</v>
          </cell>
          <cell r="AN447" t="str">
            <v>EDWIN ROLANDO SANCHEZ PORRAS</v>
          </cell>
          <cell r="AO447" t="str">
            <v xml:space="preserve">1425 /  / </v>
          </cell>
          <cell r="AP447" t="str">
            <v xml:space="preserve">42450208 /  / </v>
          </cell>
          <cell r="AQ447" t="str">
            <v xml:space="preserve">Servicios prestados a las empresas y servicios de producción /  / </v>
          </cell>
          <cell r="AR447" t="str">
            <v xml:space="preserve">1368 /   / </v>
          </cell>
          <cell r="AS447">
            <v>1425</v>
          </cell>
          <cell r="AT447">
            <v>42450208</v>
          </cell>
          <cell r="AU447" t="str">
            <v>Servicios prestados a las empresas y servicios de producción</v>
          </cell>
          <cell r="AV447" t="str">
            <v xml:space="preserve"> </v>
          </cell>
          <cell r="AW447">
            <v>1368</v>
          </cell>
          <cell r="AX447">
            <v>45573</v>
          </cell>
          <cell r="AY447">
            <v>300000000</v>
          </cell>
          <cell r="BD447" t="str">
            <v xml:space="preserve"> </v>
          </cell>
          <cell r="CX447">
            <v>45939</v>
          </cell>
          <cell r="CY447">
            <v>300000000</v>
          </cell>
        </row>
        <row r="448">
          <cell r="A448" t="str">
            <v>0445-2024</v>
          </cell>
          <cell r="B448" t="str">
            <v>17 17. Contrato de Prestación de Servicios</v>
          </cell>
          <cell r="C448" t="str">
            <v>NIT</v>
          </cell>
          <cell r="D448">
            <v>1733401</v>
          </cell>
          <cell r="E448">
            <v>1</v>
          </cell>
          <cell r="F448">
            <v>1</v>
          </cell>
          <cell r="G448">
            <v>1</v>
          </cell>
          <cell r="H448" t="str">
            <v>MEGATRAX PRODUCTION MUSIC, INC</v>
          </cell>
          <cell r="I448" t="str">
            <v>1500 11th Street, Sacramento, CA 95814</v>
          </cell>
          <cell r="J448" t="str">
            <v>duerrea@peermusic.com</v>
          </cell>
          <cell r="K448" t="str">
            <v>CHRISTINE HERSH</v>
          </cell>
          <cell r="M448" t="str">
            <v>CO1.BDOS.6865934</v>
          </cell>
          <cell r="N448" t="str">
            <v>CPT-474-2024</v>
          </cell>
          <cell r="O448" t="str">
            <v>https://community.secop.gov.co/Public/Tendering/OpportunityDetail/Index?noticeUID=CO1.NTC.6876150&amp;isFromPublicArea=True&amp;isModal=False</v>
          </cell>
          <cell r="P448" t="str">
            <v>N/A</v>
          </cell>
          <cell r="Q448" t="str">
            <v>N/A</v>
          </cell>
          <cell r="R448" t="str">
            <v>PERSONA JURIDICA</v>
          </cell>
          <cell r="S448" t="str">
            <v>N/A</v>
          </cell>
          <cell r="T448" t="str">
            <v>CONTRATO DE LICENCIAMIENTO</v>
          </cell>
          <cell r="U448">
            <v>45568</v>
          </cell>
          <cell r="V448">
            <v>45568</v>
          </cell>
          <cell r="W448">
            <v>45932</v>
          </cell>
          <cell r="X448" t="str">
            <v>DAVID CAMILO VARGAS MEJIA</v>
          </cell>
          <cell r="Y448" t="str">
            <v>DIRECTOR OPERATIVO</v>
          </cell>
          <cell r="Z448">
            <v>1019003534</v>
          </cell>
          <cell r="AA448">
            <v>5</v>
          </cell>
          <cell r="AB448">
            <v>6</v>
          </cell>
          <cell r="AC448" t="str">
            <v>DO-613 Adquisición de licencia de uso de librería musical para los proyectos de Capital.</v>
          </cell>
          <cell r="AD448">
            <v>0</v>
          </cell>
          <cell r="AE448">
            <v>12</v>
          </cell>
          <cell r="AF448">
            <v>360</v>
          </cell>
          <cell r="AG448">
            <v>28000000</v>
          </cell>
          <cell r="AH448" t="str">
            <v>N/A</v>
          </cell>
          <cell r="AJ448" t="str">
            <v>DIRECTA</v>
          </cell>
          <cell r="AK448" t="str">
            <v>NO REQUIERE</v>
          </cell>
          <cell r="AL448" t="str">
            <v>NO</v>
          </cell>
          <cell r="AM448" t="str">
            <v>DIRECTOR OPERATIVO</v>
          </cell>
          <cell r="AO448" t="str">
            <v xml:space="preserve">1414 /  / </v>
          </cell>
          <cell r="AP448" t="str">
            <v xml:space="preserve">42450209 /  / </v>
          </cell>
          <cell r="AQ448" t="str">
            <v xml:space="preserve">Servicios para la comunidad, sociales y personales /  / </v>
          </cell>
          <cell r="AR448" t="str">
            <v xml:space="preserve">1363 /   / </v>
          </cell>
          <cell r="AS448">
            <v>1414</v>
          </cell>
          <cell r="AT448">
            <v>42450209</v>
          </cell>
          <cell r="AU448" t="str">
            <v>Servicios para la comunidad, sociales y personales</v>
          </cell>
          <cell r="AV448" t="str">
            <v xml:space="preserve"> </v>
          </cell>
          <cell r="AW448">
            <v>1363</v>
          </cell>
          <cell r="AX448">
            <v>45572</v>
          </cell>
          <cell r="AY448">
            <v>28000000</v>
          </cell>
          <cell r="BD448" t="str">
            <v xml:space="preserve"> </v>
          </cell>
          <cell r="CX448">
            <v>45932</v>
          </cell>
          <cell r="CY448">
            <v>28000000</v>
          </cell>
        </row>
        <row r="449">
          <cell r="A449" t="str">
            <v>0446-2024</v>
          </cell>
          <cell r="B449" t="str">
            <v>17 17. Contrato de Prestación de Servicios</v>
          </cell>
          <cell r="C449" t="str">
            <v>CC</v>
          </cell>
          <cell r="D449">
            <v>80205419</v>
          </cell>
          <cell r="E449">
            <v>7</v>
          </cell>
          <cell r="F449">
            <v>4</v>
          </cell>
          <cell r="G449">
            <v>7</v>
          </cell>
          <cell r="H449" t="str">
            <v>BRAYAN ALEXANDER MORENO</v>
          </cell>
          <cell r="I449" t="str">
            <v>AC 32 13 52 TO 1</v>
          </cell>
          <cell r="J449" t="str">
            <v>bramoch@gmail.com</v>
          </cell>
          <cell r="M449" t="str">
            <v>CO1.PCCNTR.6876278</v>
          </cell>
          <cell r="N449" t="str">
            <v>CPT-472-2024</v>
          </cell>
          <cell r="O449" t="str">
            <v>https://community.secop.gov.co/Public/Tendering/OpportunityDetail/Index?noticeUID=CO1.NTC.6858924&amp;isFromPublicArea=True&amp;isModal=False</v>
          </cell>
          <cell r="P449" t="str">
            <v>PROFESIONAL ESPECIALIZADO</v>
          </cell>
          <cell r="Q449" t="str">
            <v>MAESTRIA</v>
          </cell>
          <cell r="R449" t="str">
            <v>MASCULINO</v>
          </cell>
          <cell r="S449" t="str">
            <v>SI</v>
          </cell>
          <cell r="T449" t="str">
            <v>CONTRATO DE PRESTACION DE SERVICIOS</v>
          </cell>
          <cell r="U449">
            <v>45574</v>
          </cell>
          <cell r="V449">
            <v>45574</v>
          </cell>
          <cell r="W449">
            <v>45680</v>
          </cell>
          <cell r="X449" t="str">
            <v>PAULA ARENAS CANAL</v>
          </cell>
          <cell r="Y449" t="str">
            <v>GERENTE GENERAL</v>
          </cell>
          <cell r="Z449">
            <v>35503102</v>
          </cell>
          <cell r="AA449">
            <v>1</v>
          </cell>
          <cell r="AB449">
            <v>1</v>
          </cell>
          <cell r="AC449" t="str">
            <v>GER-10 Proveer, de manera autónoma e independiente, los servicios
profesionales especializados para realizar las actividades de acompañamiento, seguimiento y
orientación de los procesos estratégicos, misionales y de apoyo a Canal Capital, así como la articulación
intra e interinstitucional de los diferentes grupos de interés en aras de garantizar el cumplimiento de los
objetivos de la entidad</v>
          </cell>
          <cell r="AD449">
            <v>15</v>
          </cell>
          <cell r="AE449">
            <v>3</v>
          </cell>
          <cell r="AF449">
            <v>105</v>
          </cell>
          <cell r="AG449">
            <v>45500000</v>
          </cell>
          <cell r="AH449">
            <v>13000000</v>
          </cell>
          <cell r="AI449" t="str">
            <v>1. Realizar acompañamiento de apoyo a la gestión de la Gerencia de Canal Capital.
2. Asesorar en el relacionamiento tanto externo como interno con interesados pertenecientes o no
al sector TIC y Distrital, ante órganos de control, con la Junta Administradora y demás
requeridos por la Gerencia.
3. Orientar, asesorar, elaborar o revisar los documentos y/o contratos y dar su concepto en
relación con estos, cuando sea solicitado, para la firma de la Gerencia General.
4. Brindar asesoría en la implementación de estrategias y planes de acción acordados con la
Gerencia General, así como realizar seguimiento continuo.
5. Apoyar la supervisión de los contratos a cargo de la Gerencia, cuando así sea requerido.
6. Asistir a la gerente en la formulación, coordinación y ejecución de políticas y planes de la
Gerencia.
7. Atender consultas, prestar asistencia técnica y emitir conceptos en los asuntos encomendados
por la gerente.
8. Realizar actividades en los diferentes proyectos y programas que deban ser desarrollados para
el fortalecimiento institucional, estableciendo los mecanismos que garanticen su planeación y
gestión.
9. Acompañar a la gerencia del Canal en reuniones, consejos, juntas, comités de carácter oficial,
cuando sea convocado.
10. Apoyar y acompañar la elaboración de reportes, informes, respuestas a requerimientos y demás
asuntos requeridos por la gerente General.
11. Dar apoyo técnico a las áreas encargadas para la consolidación y análisis de información,
reportes, toma de decisiones y demás gestiones relacionadas con los compromisos y
participaciones de Canal Capital en las políticas públicas poblacionales y étnicas del Distrito
Capital.12. Realizar las actividades requeridas para llevar a cabo la planeación, diseño y ejecución de
estrategias y acciones que atiendan el cumplimiento de los compromisos adquiridos con los
pueblos étnicos, grupos poblacionales y sociales, establecidos en el Plan Distrital de Desarrollo.
13. Realizar las demás actividades que resulten necesarias y esenciales para el cumplimiento del
objeto contractual.</v>
          </cell>
          <cell r="AJ449" t="str">
            <v>DIRECTA</v>
          </cell>
          <cell r="AK449" t="str">
            <v>NO REQUIERE</v>
          </cell>
          <cell r="AL449" t="str">
            <v>SI</v>
          </cell>
          <cell r="AM449" t="str">
            <v>GERENTE GENERAL</v>
          </cell>
          <cell r="AN449" t="str">
            <v>EDWIN ROLANDO SANCHEZ PORRAS</v>
          </cell>
          <cell r="AO449" t="str">
            <v xml:space="preserve">1450 /  / </v>
          </cell>
          <cell r="AP449" t="str">
            <v xml:space="preserve">42450208 /  / </v>
          </cell>
          <cell r="AQ449" t="str">
            <v xml:space="preserve">Servicios prestados a las empresas y servicios de producción /  / </v>
          </cell>
          <cell r="AR449" t="str">
            <v xml:space="preserve">1370 /   / </v>
          </cell>
          <cell r="AS449">
            <v>1450</v>
          </cell>
          <cell r="AT449">
            <v>42450208</v>
          </cell>
          <cell r="AU449" t="str">
            <v>Servicios prestados a las empresas y servicios de producción</v>
          </cell>
          <cell r="AV449" t="str">
            <v xml:space="preserve"> </v>
          </cell>
          <cell r="AW449">
            <v>1370</v>
          </cell>
          <cell r="AX449">
            <v>45574</v>
          </cell>
          <cell r="AY449">
            <v>45500000</v>
          </cell>
          <cell r="BD449" t="str">
            <v xml:space="preserve"> </v>
          </cell>
          <cell r="CX449">
            <v>45680</v>
          </cell>
          <cell r="CY449">
            <v>45500000</v>
          </cell>
        </row>
        <row r="450">
          <cell r="A450" t="str">
            <v>0447-2024</v>
          </cell>
          <cell r="B450" t="str">
            <v>17 17. Contrato de Prestación de Servicios</v>
          </cell>
          <cell r="C450" t="str">
            <v>CC</v>
          </cell>
          <cell r="D450">
            <v>53072115</v>
          </cell>
          <cell r="E450">
            <v>1</v>
          </cell>
          <cell r="F450">
            <v>1</v>
          </cell>
          <cell r="G450">
            <v>1</v>
          </cell>
          <cell r="H450" t="str">
            <v>DIANA MARCELA ORTEGA TOCUA</v>
          </cell>
          <cell r="I450" t="str">
            <v>KR 69 D 1 45 SUR AP 211</v>
          </cell>
          <cell r="J450" t="str">
            <v>lunadima@gmail.com</v>
          </cell>
          <cell r="M450" t="str">
            <v>CO1.PCCNTR.6873699</v>
          </cell>
          <cell r="N450" t="str">
            <v>CPT-473-2024</v>
          </cell>
          <cell r="O450" t="str">
            <v>https://community.secop.gov.co/Public/Tendering/OpportunityDetail/Index?noticeUID=CO1.NTC.6856072&amp;isFromPublicArea=True&amp;isModal=False</v>
          </cell>
          <cell r="P450" t="str">
            <v>PROFESIONAL</v>
          </cell>
          <cell r="Q450" t="str">
            <v>UNIVERSITARIO</v>
          </cell>
          <cell r="R450" t="str">
            <v>FEMENINO</v>
          </cell>
          <cell r="S450" t="str">
            <v>SI</v>
          </cell>
          <cell r="T450" t="str">
            <v>CONTRATO DE PRESTACION DE SERVICIOS</v>
          </cell>
          <cell r="U450">
            <v>45574</v>
          </cell>
          <cell r="V450">
            <v>45574</v>
          </cell>
          <cell r="W450">
            <v>45665</v>
          </cell>
          <cell r="X450" t="str">
            <v>PAULA ARENAS CANAL</v>
          </cell>
          <cell r="Y450" t="str">
            <v>GERENTE GENERAL</v>
          </cell>
          <cell r="Z450">
            <v>35503102</v>
          </cell>
          <cell r="AA450">
            <v>1</v>
          </cell>
          <cell r="AB450">
            <v>1</v>
          </cell>
          <cell r="AC450" t="str">
            <v>COM-40 Proveer, de manera autónoma e independiente, sus servicios profesionales para apoyar
las actividades de diseño y diagramación de piezas gráficas, presentaciones, boletines y demás publicaciones requeridas
por Canal Capital.</v>
          </cell>
          <cell r="AD450">
            <v>0</v>
          </cell>
          <cell r="AE450">
            <v>3</v>
          </cell>
          <cell r="AF450">
            <v>90</v>
          </cell>
          <cell r="AG450">
            <v>15000000</v>
          </cell>
          <cell r="AH450">
            <v>5000000</v>
          </cell>
          <cell r="AI450" t="str">
            <v xml:space="preserve"> 1. Apoyar el área Comunicaciones en la ideación,
creación y desarrollo de los conceptos gráficos para las campañas y estrategias creativas de comunicación interna y
externa. 2. Brindar acompañamiento al área Comunicaciones en la conceptualización, diseño y presentación de las
campañas y estrategias creativas, de acuerdo con las solicitudes de las diferentes áreas internas, velando por el buen
uso de la imagen corporativa y el manual de marca vigente. 3. Apoyar el desarrollo de las solicitudes gráficas recibidas
por el área Comunicaciones, relacionadas con la creación de piezas gráficas, infografías, brochures, entre otros, y
ejecutar las correcciones que sean solicitadas hasta la aprobación final. 4. Apoyar en la planeación, gestión y desarrollo de toda la parte gráfica del boletín interno y de las demás herramientas y medios de la comunicación interna y externa
que sean manejadas o creadas por el área de Comunicaciones. 5. Apoyar al área Comunicaciones en el seguimiento y
monitoreo de la intranet del canal, para velar por la calidad gráfica de todos los contenidos que contengan fotos, piezas,
banners, entre otros. 6. Apoyar con la diagramación y actualización de documentos, informes y presentaciones que le
sean asignadas, de acuerdo con las solicitudes que reciba el área de Comunicaciones. 7. Ser enlace entre el área
Comunicaciones, la Dirección Operativa y su área Digital, para trabajar en convergencia y poder cumplir con los
requerimientos que tenga el área Comunicaciones en lo relacionado con los productos, transmisiones o lanzamientos
del canal. 8. Asistir a las reuniones que sean necesarias para la realización de sus actividades. 9. Realizar las
demás actividades que resulten necesarias y esenciales para el cumplimiento del objeto contractual.</v>
          </cell>
          <cell r="AJ450" t="str">
            <v>DIRECTA</v>
          </cell>
          <cell r="AK450" t="str">
            <v>NO REQUIERE</v>
          </cell>
          <cell r="AL450" t="str">
            <v>NO</v>
          </cell>
          <cell r="AM450" t="str">
            <v>GERENTE GENERAL</v>
          </cell>
          <cell r="AN450" t="str">
            <v>JAVIER ROLANDO DELGADO FLORES</v>
          </cell>
          <cell r="AO450" t="str">
            <v xml:space="preserve">1451 /  / </v>
          </cell>
          <cell r="AP450" t="str">
            <v xml:space="preserve">42450208 /  / </v>
          </cell>
          <cell r="AQ450" t="str">
            <v xml:space="preserve">Servicios prestados a las empresas y servicios de producción /  / </v>
          </cell>
          <cell r="AR450" t="str">
            <v xml:space="preserve">1369 /   / </v>
          </cell>
          <cell r="AS450">
            <v>1451</v>
          </cell>
          <cell r="AT450">
            <v>42450208</v>
          </cell>
          <cell r="AU450" t="str">
            <v>Servicios prestados a las empresas y servicios de producción</v>
          </cell>
          <cell r="AV450" t="str">
            <v xml:space="preserve"> </v>
          </cell>
          <cell r="AW450">
            <v>1369</v>
          </cell>
          <cell r="AX450">
            <v>45574</v>
          </cell>
          <cell r="AY450">
            <v>15000000</v>
          </cell>
          <cell r="BD450" t="str">
            <v xml:space="preserve"> </v>
          </cell>
          <cell r="CX450">
            <v>45665</v>
          </cell>
          <cell r="CY450">
            <v>15000000</v>
          </cell>
        </row>
        <row r="451">
          <cell r="A451" t="str">
            <v>0448-2024</v>
          </cell>
          <cell r="B451" t="str">
            <v>17 17. Contrato de Prestación de Servicios</v>
          </cell>
          <cell r="C451" t="str">
            <v>CC</v>
          </cell>
          <cell r="D451">
            <v>1020769797</v>
          </cell>
          <cell r="E451">
            <v>5</v>
          </cell>
          <cell r="F451">
            <v>6</v>
          </cell>
          <cell r="G451">
            <v>5</v>
          </cell>
          <cell r="H451" t="str">
            <v>ANDREA BARRERA BELTRÁN</v>
          </cell>
          <cell r="I451" t="str">
            <v>CL 153 97 B 63 BL 8 AP 401</v>
          </cell>
          <cell r="J451" t="str">
            <v>andre_barrera92@hotmail.com</v>
          </cell>
          <cell r="M451" t="str">
            <v>CO1.PCCNTR.6893254</v>
          </cell>
          <cell r="N451" t="str">
            <v>CPT-475-2024</v>
          </cell>
          <cell r="O451" t="str">
            <v>https://community.secop.gov.co/Public/Tendering/OpportunityDetail/Index?noticeUID=CO1.NTC.6880012&amp;isFromPublicArea=True&amp;isModal=False</v>
          </cell>
          <cell r="P451" t="str">
            <v>PROFESIONAL</v>
          </cell>
          <cell r="Q451" t="str">
            <v>UNIVERSITARIO</v>
          </cell>
          <cell r="R451" t="str">
            <v>FEMENINO</v>
          </cell>
          <cell r="S451" t="str">
            <v>SI</v>
          </cell>
          <cell r="T451" t="str">
            <v>CONTRATO DE PRESTACION DE SERVICIOS</v>
          </cell>
          <cell r="U451">
            <v>45576</v>
          </cell>
          <cell r="V451">
            <v>45580</v>
          </cell>
          <cell r="W451">
            <v>45657</v>
          </cell>
          <cell r="X451" t="str">
            <v>PAULA ANDREA FONSECA ORTIZ</v>
          </cell>
          <cell r="Y451" t="str">
            <v>PROFESIONAL 1 DEL ÁREA DE VENTAS Y MERCADEO</v>
          </cell>
          <cell r="Z451">
            <v>1136884820</v>
          </cell>
          <cell r="AA451">
            <v>0</v>
          </cell>
          <cell r="AB451">
            <v>0</v>
          </cell>
          <cell r="AC451" t="str">
            <v>PE-87 Proveer, de manera autónoma e independiente, los servicios de apoyo a las
actividades administrativas del área de Ventas y Mercadeo del Canal Capital</v>
          </cell>
          <cell r="AD451">
            <v>17</v>
          </cell>
          <cell r="AE451">
            <v>2</v>
          </cell>
          <cell r="AF451">
            <v>77</v>
          </cell>
          <cell r="AG451">
            <v>10666666</v>
          </cell>
          <cell r="AH451">
            <v>4000000</v>
          </cell>
          <cell r="AI451" t="str">
            <v>1. Apoyar con la revisión, almacenamiento, control y seguimiento de la documentación y materiales que se generen durante la ejecución de los contratos interadministrativos, ofertas comerciales, así como de la contratación derivada de ellos, según sea requerido, conforme a las solicitudes del profesional de ventas y mercadeo. 2. Apoyar la elaboración de las solicitudes de servicio, órdenes de pauta, informes, actas de entrega y demás documentos que se requieran de acuerdo con los lineamientos del área de Ventas y Mercadeo. 3. Brindar apoyo en los procesos de facturación generados en el marco de los contratos u ofertas comerciales suscritos por el Canal. 4. Llevar el registro, trámite y almacenamiento de entregables, releases, autorizaciones y formatos que se requieran dentro del desarrollo de cada uno de los proyectos en los que se requiera de su apoyo. 5. Apoyar y colaborar con la elaboración de cotizaciones y propuestas que presenta el área de ventas y mercadeo del Canal, asegurando el seguimiento y control a las mismas, así como mantener actualizada la herramienta de control correspondiente. 6. Participar en las reuniones que sean necesarias para la prestación del servicio y ejecución contractual de los proyectos en curso. 7. Brindar apoyo en los procesos,  actividades y documentación administrativos, jurídicos y financieros del área de Ventas y Mercadeo. 8. Realizar las demás actividades que resulten necesarias y esenciales para el  Cumplimiento del objeto contractual.</v>
          </cell>
          <cell r="AJ451" t="str">
            <v>DIRECTA</v>
          </cell>
          <cell r="AK451" t="str">
            <v>NO REQUIERE</v>
          </cell>
          <cell r="AL451" t="str">
            <v>NO</v>
          </cell>
          <cell r="AM451" t="str">
            <v>GERENTE GENERAL</v>
          </cell>
          <cell r="AN451" t="str">
            <v>JAVIER ROLANDO DELGADO FLORES</v>
          </cell>
          <cell r="AO451" t="str">
            <v xml:space="preserve">1457 /  / </v>
          </cell>
          <cell r="AP451" t="str">
            <v xml:space="preserve">42450208 /  / </v>
          </cell>
          <cell r="AQ451" t="str">
            <v xml:space="preserve">Servicios prestados a las empresas y servicios de producción /  / </v>
          </cell>
          <cell r="AR451" t="str">
            <v xml:space="preserve">1381 /   / </v>
          </cell>
          <cell r="AS451">
            <v>1457</v>
          </cell>
          <cell r="AT451">
            <v>42450208</v>
          </cell>
          <cell r="AU451" t="str">
            <v>Servicios prestados a las empresas y servicios de producción</v>
          </cell>
          <cell r="AV451" t="str">
            <v xml:space="preserve"> </v>
          </cell>
          <cell r="AW451">
            <v>1381</v>
          </cell>
          <cell r="AX451">
            <v>45577</v>
          </cell>
          <cell r="AY451">
            <v>10666666</v>
          </cell>
          <cell r="BD451" t="str">
            <v xml:space="preserve"> </v>
          </cell>
          <cell r="CX451">
            <v>45657</v>
          </cell>
          <cell r="CY451">
            <v>10666666</v>
          </cell>
        </row>
        <row r="452">
          <cell r="A452" t="str">
            <v>0449-2024</v>
          </cell>
          <cell r="B452" t="str">
            <v>17 17. Contrato de Prestación de Servicios</v>
          </cell>
          <cell r="C452" t="str">
            <v>CC</v>
          </cell>
          <cell r="D452">
            <v>1018412062</v>
          </cell>
          <cell r="E452">
            <v>1</v>
          </cell>
          <cell r="F452">
            <v>1</v>
          </cell>
          <cell r="G452">
            <v>10</v>
          </cell>
          <cell r="H452" t="str">
            <v>BRIGITTE ENERIETH VELASCO</v>
          </cell>
          <cell r="I452" t="str">
            <v>CL 51 3 52 AP 604</v>
          </cell>
          <cell r="J452" t="str">
            <v>brenvefa@gmail.com</v>
          </cell>
          <cell r="M452" t="str">
            <v>CO1.PCCNTR.6893711</v>
          </cell>
          <cell r="N452" t="str">
            <v>CPT-476-2024</v>
          </cell>
          <cell r="O452" t="str">
            <v>https://community.secop.gov.co/Public/Tendering/OpportunityDetail/Index?noticeUID=CO1.NTC.6881130&amp;isFromPublicArea=True&amp;isModal=False</v>
          </cell>
          <cell r="P452" t="str">
            <v>PROFESIONAL</v>
          </cell>
          <cell r="Q452" t="str">
            <v>UNIVERSITARIO</v>
          </cell>
          <cell r="R452" t="str">
            <v>FEMENINO</v>
          </cell>
          <cell r="S452" t="str">
            <v>SI</v>
          </cell>
          <cell r="T452" t="str">
            <v>CONTRATO DE PRESTACION DE SERVICIOS</v>
          </cell>
          <cell r="U452">
            <v>45576</v>
          </cell>
          <cell r="V452">
            <v>45580</v>
          </cell>
          <cell r="W452">
            <v>45640</v>
          </cell>
          <cell r="X452" t="str">
            <v>ALBA JANETTE GOMEZ ARIAS</v>
          </cell>
          <cell r="Y452" t="str">
            <v>PROFESIONAL ESPECIALIZADA DE PRODUCCIÓN GRADO 3</v>
          </cell>
          <cell r="Z452">
            <v>51904355</v>
          </cell>
          <cell r="AA452">
            <v>5</v>
          </cell>
          <cell r="AB452">
            <v>6</v>
          </cell>
          <cell r="AC452" t="str">
            <v>DO-623 Proveer, de manera autónoma e independiente, los servicios
profesionales requeridos para la gestión y coordinación de invitados de los componentes del proyecto
periodístico convergente de Canal Capital.</v>
          </cell>
          <cell r="AD452">
            <v>0</v>
          </cell>
          <cell r="AE452">
            <v>2</v>
          </cell>
          <cell r="AF452">
            <v>60</v>
          </cell>
          <cell r="AG452">
            <v>12000000</v>
          </cell>
          <cell r="AH452">
            <v>6000000</v>
          </cell>
          <cell r="AI452" t="str">
            <v>1. Asistir a las reuniones editoriales a las que sea convocado.
2. Atendiendo las temáticas definidas en cada una de las reuniones editoriales, investigar los
temas y proponer los nombres de invitados que aporten al contenido.
3. Establecer contacto con los invitados aprobados en las reuniones editoriales y gestionar su
participación en los diferentes programas del proyecto periodístico convergente.
4. Confirmar la participación de los invitados al productor general según las fechas de grabación
establecidas.
5. Hacer seguimiento a la participación de los invitados en las grabaciones y notificar al director
del programa y al productor general del proyecto, en el menor tiempo posible, novedades,
cambios o cancelaciones por parte de los invitados para las grabaciones establecidas.
6. Informar a la Producción General las novedades, inconvenientes o sugerencias que se
generen en sus actividades diarias y que puedan afectar negativa o positivamente el normal
desarrollo de las actividades de producción.
7. Entregar con anticipación a la emisión, la información completa y correcta del nombre y cargo
de los invitados, previa verificación de la información con cada uno de los invitados.
8. Diligenciar en su totalidad todos los permisos, releases, autorizaciones y demás documentos
necesarios de quienes participen como invitados o asistentes a las jornadas de grabación
para su posterior entrega a la producción General.
9. Apoyar las estrategias digitales para expandir los contenidos informativos en diferentes
formatos y pantallas.
10. Apoyar en los procesos de archivo, catalogación, marcación y subida de los entregables del
proyecto que se le asignen, para garantizar que se mantengan actualizados de acuerdo al
protocolo definido.
11. Asistir a las reuniones necesarias para la correcta ejecución del contrato.
12. Prestar servicios de apoyo a la supervisión en los casos que sea requerido de los contratos
suscritos por el área de producción.
13. Realizar las demás actividades que resulten necesarias y esenciales para el cumplimiento del
objeto contractual.</v>
          </cell>
          <cell r="AJ452" t="str">
            <v>DIRECTA</v>
          </cell>
          <cell r="AK452" t="str">
            <v xml:space="preserve">NO REQUIERE </v>
          </cell>
          <cell r="AL452" t="str">
            <v>NO</v>
          </cell>
          <cell r="AM452" t="str">
            <v>DIRECTOR OPERATIVO</v>
          </cell>
          <cell r="AN452" t="str">
            <v>NATHALY ACOSTA DIAZ</v>
          </cell>
          <cell r="AO452" t="str">
            <v xml:space="preserve">1447 /  / </v>
          </cell>
          <cell r="AP452" t="str">
            <v xml:space="preserve">42450209 /  / </v>
          </cell>
          <cell r="AQ452" t="str">
            <v xml:space="preserve">Servicios para la comunidad, sociales y personales /  / </v>
          </cell>
          <cell r="AR452" t="str">
            <v xml:space="preserve">1378 /   / </v>
          </cell>
          <cell r="AS452">
            <v>1447</v>
          </cell>
          <cell r="AT452">
            <v>42450209</v>
          </cell>
          <cell r="AU452" t="str">
            <v>Servicios para la comunidad, sociales y personales</v>
          </cell>
          <cell r="AV452" t="str">
            <v xml:space="preserve"> </v>
          </cell>
          <cell r="AW452">
            <v>1378</v>
          </cell>
          <cell r="AX452">
            <v>45577</v>
          </cell>
          <cell r="AY452">
            <v>12000000</v>
          </cell>
          <cell r="BD452" t="str">
            <v xml:space="preserve"> </v>
          </cell>
          <cell r="CX452">
            <v>45640</v>
          </cell>
          <cell r="CY452">
            <v>12000000</v>
          </cell>
        </row>
        <row r="453">
          <cell r="A453" t="str">
            <v>0450-2024</v>
          </cell>
          <cell r="B453" t="str">
            <v>17 17. Contrato de Prestación de Servicios</v>
          </cell>
          <cell r="C453" t="str">
            <v>CC</v>
          </cell>
          <cell r="D453">
            <v>1032461272</v>
          </cell>
          <cell r="E453">
            <v>1</v>
          </cell>
          <cell r="F453">
            <v>1</v>
          </cell>
          <cell r="G453">
            <v>10</v>
          </cell>
          <cell r="H453" t="str">
            <v>LUZ IXAYANA RAMIREZ</v>
          </cell>
          <cell r="I453" t="str">
            <v>CL 44 D 45 45</v>
          </cell>
          <cell r="J453" t="str">
            <v>ixaramirezz@gmail.com</v>
          </cell>
          <cell r="M453" t="str">
            <v>CO1.PCCNTR.6893565</v>
          </cell>
          <cell r="N453" t="str">
            <v>CPT-477-2024</v>
          </cell>
          <cell r="O453" t="str">
            <v>https://community.secop.gov.co/Public/Tendering/OpportunityDetail/Index?noticeUID=CO1.NTC.6881239&amp;isFromPublicArea=True&amp;isModal=False</v>
          </cell>
          <cell r="P453" t="str">
            <v>PROFESIONAL ESPECIALIZADO</v>
          </cell>
          <cell r="Q453" t="str">
            <v>ESPECIALIZACIÓN UNIVERSITARIA</v>
          </cell>
          <cell r="R453" t="str">
            <v>FEMENINO</v>
          </cell>
          <cell r="S453" t="str">
            <v>SI</v>
          </cell>
          <cell r="T453" t="str">
            <v>CONTRATO DE PRESTACION DE SERVICIOS</v>
          </cell>
          <cell r="U453">
            <v>45576</v>
          </cell>
          <cell r="V453">
            <v>45580</v>
          </cell>
          <cell r="W453">
            <v>45659</v>
          </cell>
          <cell r="X453" t="str">
            <v>JUANA AMALIA GONZALEZ HERNANDEZ</v>
          </cell>
          <cell r="Y453" t="str">
            <v>SECRETARIA GENERAL</v>
          </cell>
          <cell r="Z453">
            <v>51690917</v>
          </cell>
          <cell r="AA453">
            <v>3</v>
          </cell>
          <cell r="AB453">
            <v>8</v>
          </cell>
          <cell r="AC453" t="str">
            <v>SG-80 Proveer de manera autónoma e independiente, los servicios jurídicos
profesionales especializados para apoyar y acompañar la gestión contractual y demás asuntos legales de
la Secretaría General de Canal Capital.</v>
          </cell>
          <cell r="AD453">
            <v>19</v>
          </cell>
          <cell r="AE453">
            <v>2</v>
          </cell>
          <cell r="AF453">
            <v>79</v>
          </cell>
          <cell r="AG453">
            <v>18433327</v>
          </cell>
          <cell r="AH453">
            <v>7000000</v>
          </cell>
          <cell r="AI453" t="str">
            <v>1. Realizar y acompañar las actividades
precontractuales, contractuales y postcontractuales asignadas, así como realizar la publicación de procesos
contractuales mediante la plataforma SECOP II, incluidas prórrogas, modificaciones y actas de liquidación.
2. Revisar la documentación soporte para la estructuración de procesos contractuales con personas
naturales y jurídicas. 3. Acompañar y asesorar al proceso de gestión jurídica y contractual en los distintos
procesos de selección que adelante Canal Capital, así como participar en los comités evaluadores jurídicos
de los mismos. 4. Apoyar y asesorar en la revisión y la presentación de propuesta de actualización de
manuales, formatos y procedimientos del proceso de gestión jurídica y contractual. 5. Realizar la
verificación de las garantías aportadas en los procesos contractuales asignados, y remitir las mismas para
aprobación. 6. Emitir los conceptos jurídicos que le sean solicitados en el marco de la ejecución del objeto
contractual. 7. Proyectar y revisar los actos administrativos que le sean asignados en el marco de la
ejecución del objeto contractual. 8. Mantener actualizado el software de gestión contractual de Canal
Capital de acuerdo con los procesos asignados a su cargo. 9. Realizar las demás actividades que resulten
necesarias y esenciales para el cumplimiento del objeto contractual.</v>
          </cell>
          <cell r="AJ453" t="str">
            <v>DIRECTA</v>
          </cell>
          <cell r="AK453" t="str">
            <v>NO REQUIERE</v>
          </cell>
          <cell r="AL453" t="str">
            <v>NO</v>
          </cell>
          <cell r="AM453" t="str">
            <v>SECRETARIA GENERAL</v>
          </cell>
          <cell r="AN453" t="str">
            <v>JAVIER ROLANDO DELGADO FLORES</v>
          </cell>
          <cell r="AO453" t="str">
            <v xml:space="preserve">1378 /  / </v>
          </cell>
          <cell r="AP453" t="str">
            <v xml:space="preserve">42120202008 /  / </v>
          </cell>
          <cell r="AQ453" t="str">
            <v xml:space="preserve">Servicios prestados a las empresas y servicios de producción /  / </v>
          </cell>
          <cell r="AR453" t="str">
            <v xml:space="preserve">1380 /   / </v>
          </cell>
          <cell r="AS453">
            <v>1378</v>
          </cell>
          <cell r="AT453">
            <v>42120202008</v>
          </cell>
          <cell r="AU453" t="str">
            <v>Servicios prestados a las empresas y servicios de producción</v>
          </cell>
          <cell r="AV453" t="str">
            <v xml:space="preserve"> </v>
          </cell>
          <cell r="AW453">
            <v>1380</v>
          </cell>
          <cell r="AX453">
            <v>45577</v>
          </cell>
          <cell r="AY453">
            <v>18433327</v>
          </cell>
          <cell r="BD453" t="str">
            <v xml:space="preserve"> </v>
          </cell>
          <cell r="CX453">
            <v>45659</v>
          </cell>
          <cell r="CY453">
            <v>18433327</v>
          </cell>
        </row>
        <row r="454">
          <cell r="A454" t="str">
            <v>0451-2024</v>
          </cell>
          <cell r="B454" t="str">
            <v>17 17. Contrato de Prestación de Servicios</v>
          </cell>
          <cell r="C454" t="str">
            <v>CC</v>
          </cell>
          <cell r="D454">
            <v>1010161626</v>
          </cell>
          <cell r="E454">
            <v>3</v>
          </cell>
          <cell r="F454">
            <v>8</v>
          </cell>
          <cell r="G454">
            <v>3</v>
          </cell>
          <cell r="H454" t="str">
            <v>JHON HERIBERTO HERNÁNDEZ MORENO</v>
          </cell>
          <cell r="I454" t="str">
            <v>KR 116 A 15 C 70</v>
          </cell>
          <cell r="J454" t="str">
            <v>jhon.hernandezj8@gmail.com</v>
          </cell>
          <cell r="M454" t="str">
            <v>CO1.PCCNTR.6893883</v>
          </cell>
          <cell r="N454" t="str">
            <v>CPT-478-2024</v>
          </cell>
          <cell r="O454" t="str">
            <v>https://community.secop.gov.co/Public/Tendering/OpportunityDetail/Index?noticeUID=CO1.NTC.6881780&amp;isFromPublicArea=True&amp;isModal=False</v>
          </cell>
          <cell r="P454" t="str">
            <v>APOYO A LA GESTIÓN PROFESIONAL</v>
          </cell>
          <cell r="Q454" t="str">
            <v>UNIVERSITARIO</v>
          </cell>
          <cell r="R454" t="str">
            <v>MASCULINO</v>
          </cell>
          <cell r="S454" t="str">
            <v>SI</v>
          </cell>
          <cell r="T454" t="str">
            <v>CONTRATO DE PRESTACION DE SERVICIOS</v>
          </cell>
          <cell r="U454">
            <v>45576</v>
          </cell>
          <cell r="V454">
            <v>45580</v>
          </cell>
          <cell r="W454">
            <v>45689</v>
          </cell>
          <cell r="X454" t="str">
            <v>MAURIS ANTONIO AVILA VELASQUEZ</v>
          </cell>
          <cell r="Y454" t="str">
            <v>PROFESIONAL ESPECIALIZADO GRADO 2 DE SISTEMAS</v>
          </cell>
          <cell r="Z454">
            <v>79976558</v>
          </cell>
          <cell r="AA454">
            <v>3</v>
          </cell>
          <cell r="AB454">
            <v>8</v>
          </cell>
          <cell r="AC454" t="str">
            <v>SA-413 Proveer, de manera autónoma e independiente, los servicios de apoyo y soporte técnico a la infraestructura de red y usuarios finales, para el área de Sistemas de Canal Capital.</v>
          </cell>
          <cell r="AD454">
            <v>18</v>
          </cell>
          <cell r="AE454">
            <v>3</v>
          </cell>
          <cell r="AF454">
            <v>108</v>
          </cell>
          <cell r="AG454">
            <v>10810800</v>
          </cell>
          <cell r="AH454">
            <v>3003000</v>
          </cell>
          <cell r="AI454" t="str">
            <v>1. Apoyar en la atención de las
solicitudes de soporte técnico de primer nivel a los usuarios finales; las solicitudes por parte de los
usuarios pueden ser hechas por correo electrónico, por la herramienta de mesa de ayuda, a través de
línea telefónica y personalmente. 2. Realizar y registrar en la herramienta de mesa de ayuda las
solicitudes recibidas a través de la línea telefónica o personalmente. 3. Brindar soporte técnico presencial
en las instalaciones y/o eventos de Capital cuando el supervisor del contrato lo solicite. 4. Mantener
actualizada la documentación necesaria (hoja de vida) de los equipos, impresoras, y demás elementos
que hacen parte de la infraestructura tecnológica del Canal. 5. Realizar tareas de apoyo para mantener
el inventario de hardware y software actualizados de las estaciones de trabajo, impresoras y demás
elementos que hacen parte de la infraestructura tecnológica del Canal. 6. Reportar y documentar los
incidentes de Seguridad de la Información que se presenten. 7. Dar cumplimiento a las políticas internas
y de seguridad de la información de la entidad. 8. Brindar soporte técnico básico a la infraestructura de
red del Canal, sede administrativa (calle 69). 9. Gestionar las solicitudes de servicios TIC. 10. Apoyar a
la gestión documental del área de sistemas. 11. Apoyar la administración de la plataforma de telefonía
IP. 12. Realizar las demás obligaciones inherentes al objeto del contrato y que se requieran para la
efectiva ejecución del mismo.</v>
          </cell>
          <cell r="AJ454" t="str">
            <v>DIRECTA</v>
          </cell>
          <cell r="AK454" t="str">
            <v>NO REQUIERE</v>
          </cell>
          <cell r="AL454" t="str">
            <v>NO</v>
          </cell>
          <cell r="AM454" t="str">
            <v>SECRETARIA GENERAL</v>
          </cell>
          <cell r="AN454" t="str">
            <v>LEIDY JULIETH CARRANZA SUAREZ</v>
          </cell>
          <cell r="AO454" t="str">
            <v xml:space="preserve">1437 /  / </v>
          </cell>
          <cell r="AP454" t="str">
            <v xml:space="preserve">42120202008 /  / </v>
          </cell>
          <cell r="AQ454" t="str">
            <v xml:space="preserve">Servicios prestados a las empresas y servicios de producción /  / </v>
          </cell>
          <cell r="AR454" t="str">
            <v xml:space="preserve">1379 /   / </v>
          </cell>
          <cell r="AS454">
            <v>1437</v>
          </cell>
          <cell r="AT454">
            <v>42120202008</v>
          </cell>
          <cell r="AU454" t="str">
            <v>Servicios prestados a las empresas y servicios de producción</v>
          </cell>
          <cell r="AV454" t="str">
            <v xml:space="preserve"> </v>
          </cell>
          <cell r="AW454">
            <v>1379</v>
          </cell>
          <cell r="AX454">
            <v>45577</v>
          </cell>
          <cell r="AY454">
            <v>10810800</v>
          </cell>
          <cell r="BD454" t="str">
            <v xml:space="preserve"> </v>
          </cell>
          <cell r="CX454">
            <v>45689</v>
          </cell>
          <cell r="CY454">
            <v>10810800</v>
          </cell>
        </row>
        <row r="455">
          <cell r="A455" t="str">
            <v>0452-2024</v>
          </cell>
          <cell r="B455" t="str">
            <v>17 17. Contrato de Prestación de Servicios</v>
          </cell>
          <cell r="C455" t="str">
            <v>CC</v>
          </cell>
          <cell r="D455">
            <v>79941091</v>
          </cell>
          <cell r="E455">
            <v>6</v>
          </cell>
          <cell r="F455">
            <v>5</v>
          </cell>
          <cell r="G455">
            <v>6</v>
          </cell>
          <cell r="H455" t="str">
            <v>CAMILO REYES GUERRERO</v>
          </cell>
          <cell r="I455" t="str">
            <v>AV. LIBERTADOR 6874 PB 4</v>
          </cell>
          <cell r="J455" t="str">
            <v>zorroinmotion@gmail.com</v>
          </cell>
          <cell r="M455" t="str">
            <v>CO1.PCCNTR.6904935</v>
          </cell>
          <cell r="N455" t="str">
            <v>CPT-479-2024</v>
          </cell>
          <cell r="O455" t="str">
            <v>https://community.secop.gov.co/Public/Tendering/OpportunityDetail/Index?noticeUID=CO1.NTC.6894717&amp;isFromPublicArea=True&amp;isModal=False</v>
          </cell>
          <cell r="P455" t="str">
            <v>APOYO A LA GESTIÓN PROFESIONAL</v>
          </cell>
          <cell r="Q455" t="str">
            <v>UNIVERSITARIO</v>
          </cell>
          <cell r="R455" t="str">
            <v>MASCULINO</v>
          </cell>
          <cell r="S455" t="str">
            <v>NO</v>
          </cell>
          <cell r="T455" t="str">
            <v>CONTRATO DE PRESTACION DE SERVICIOS</v>
          </cell>
          <cell r="U455">
            <v>45581</v>
          </cell>
          <cell r="V455">
            <v>45582</v>
          </cell>
          <cell r="W455">
            <v>45673</v>
          </cell>
          <cell r="X455" t="str">
            <v>ANGELICA MARIA GARZON MUÑOZ</v>
          </cell>
          <cell r="Y455" t="str">
            <v>PROFESIONAL ESPECIALIZADO DE PRODUCCIÓN GRADO 2</v>
          </cell>
          <cell r="Z455">
            <v>52827674</v>
          </cell>
          <cell r="AA455">
            <v>3</v>
          </cell>
          <cell r="AB455">
            <v>8</v>
          </cell>
          <cell r="AC455" t="str">
            <v>DO-626 Proveer, de manera autónoma e independiente, los servicios requeridos para realizar las actividades de diseño gráfico y animación de piezas fijas y audiovisuales de tipo convergente y promocional para las diferentes producciones, coproducciones, eventos especiales, convenios, transmisiones y tejido institucional para las distintas plataformas de Canal Capital.</v>
          </cell>
          <cell r="AD455">
            <v>0</v>
          </cell>
          <cell r="AE455">
            <v>3</v>
          </cell>
          <cell r="AF455">
            <v>90</v>
          </cell>
          <cell r="AG455">
            <v>16500000</v>
          </cell>
          <cell r="AH455">
            <v>5500000</v>
          </cell>
          <cell r="AI455" t="str">
            <v>1. Apoyar la conceptualización de piezas gráficas fijas o animadas para las diferentes pantallas del sistema de comunicación pública y productos transmedia que se planeen para la promoción y circulación de contenidos de Canal Capital. 2. Producir las piezas gráficas fijas o animadas asignadas que cumplan con los requerimientos creativos, técnicos, estéticos y visuales requeridos para su divulgación en las diferentes plataformas de divulgación de Canal Capital. 3. Proponer y desarrollar formatos gráficos innovadores que fortalezcan la línea visual de los contenidos de Canal Capital y que aporten a la construcción de historias en plataformas digitales. 4. Diseñar piezas gráficas para campañas, comunicados de uso interno y externo de Capital, en todo tipo de recurso físico que fortalezcan la promoción de expectativa y sostenimiento de las series y programas de Capital. 5. Realizar la entrega de los productos graficados con los ajustes requeridos y los archivos editables de acuerdo con las especificaciones técnicas requeridas para cada una de las plataformas de divulgación del canal. 6. Cumplir con los parámetros relacionados al tratamiento gráfico
según indicaciones del equipo creativo para el desarrollo y entrega de las piezas asignadas. 7. Cumplir con el
cronograma y tiempos de entrega planteados para el desarrollo de las piezas propuestas para cada una de las
plataformas de divulgación de Canal Capital. 8. Usar adecuada y oportunamente las herramientas de seguridad
informática con las que cuenta Canal Capital para evitar virus, malware y otras amenazas que pudieran poner en
riesgo la integridad de la información y estar presentes en dispositivos de almacenamiento externo (USB, discos
duros externos, etc.). 9. No descargar de internet material, ni utilizar software sin la respectiva licencia; en caso
tal, los costos que se deriven de ello deberán ser asumidos en su totalidad por el contratista. 10. Poner a
disposición los equipos necesarios con el sottware y hardware mínimos para atender el objeto del presente
contrato. 11. Entregar la información de los productos graficados que sea solicitada por el supervisor, la Dirección
Operativa, la Gerencia General o quien éstos designen. 12. Hacer entrega de los archivos editables de los proyectos
asignados durante la ejecución del contrato. 13. Asistir a las reuniones que sean convocadas de manera virtual
por el área de producción, la Dirección Operativa, Gerencia General o quien estos designen, en virtud del principio
de coordinación. 14. Realizar las demás actividades que resulten necesarias y esenciales para el cumplimiento del
objeto contractual.</v>
          </cell>
          <cell r="AJ455" t="str">
            <v>DIRECTA</v>
          </cell>
          <cell r="AK455" t="str">
            <v>NO REQUIERE</v>
          </cell>
          <cell r="AL455" t="str">
            <v>NO</v>
          </cell>
          <cell r="AM455" t="str">
            <v>DIRECTOR OPERATIVO</v>
          </cell>
          <cell r="AN455" t="str">
            <v>ANDRES PEÑA ARENAS</v>
          </cell>
          <cell r="AO455" t="str">
            <v xml:space="preserve">1453 /  / </v>
          </cell>
          <cell r="AP455" t="str">
            <v xml:space="preserve">42450209 /  / </v>
          </cell>
          <cell r="AQ455" t="str">
            <v xml:space="preserve">Servicios para la comunidad, sociales y personales /  / </v>
          </cell>
          <cell r="AR455" t="str">
            <v xml:space="preserve">1384 /   / </v>
          </cell>
          <cell r="AS455">
            <v>1453</v>
          </cell>
          <cell r="AT455">
            <v>42450209</v>
          </cell>
          <cell r="AU455" t="str">
            <v>Servicios para la comunidad, sociales y personales</v>
          </cell>
          <cell r="AV455" t="str">
            <v xml:space="preserve"> </v>
          </cell>
          <cell r="AW455">
            <v>1384</v>
          </cell>
          <cell r="AX455">
            <v>45572</v>
          </cell>
          <cell r="AY455">
            <v>16500000</v>
          </cell>
          <cell r="BD455" t="str">
            <v xml:space="preserve"> </v>
          </cell>
          <cell r="CX455">
            <v>45673</v>
          </cell>
          <cell r="CY455">
            <v>16500000</v>
          </cell>
        </row>
        <row r="456">
          <cell r="A456" t="str">
            <v>0453-2024</v>
          </cell>
          <cell r="B456" t="str">
            <v>17 17. Contrato de Prestación de Servicios</v>
          </cell>
          <cell r="C456" t="str">
            <v>NIT</v>
          </cell>
          <cell r="D456">
            <v>8300670531</v>
          </cell>
          <cell r="E456">
            <v>2</v>
          </cell>
          <cell r="F456">
            <v>9</v>
          </cell>
          <cell r="G456">
            <v>2</v>
          </cell>
          <cell r="H456" t="str">
            <v>COMPAÑIA INTERNACIONAL DE COMUNICACIONES INCOMSA S A</v>
          </cell>
          <cell r="I456" t="str">
            <v>CR 18 A 135 46</v>
          </cell>
          <cell r="J456" t="str">
            <v>contasos07@gmail.com</v>
          </cell>
          <cell r="K456" t="str">
            <v>ANGEL ROBERTO GIL DE MARES</v>
          </cell>
          <cell r="L456">
            <v>17101099</v>
          </cell>
          <cell r="M456" t="str">
            <v>CO1.PCCNTR.6918801</v>
          </cell>
          <cell r="N456" t="str">
            <v>CPT-480-2024</v>
          </cell>
          <cell r="O456" t="str">
            <v>https://community.secop.gov.co/Public/Tendering/OpportunityDetail/Index?noticeUID=CO1.NTC.6911750&amp;isFromPublicArea=True&amp;isModal=False</v>
          </cell>
          <cell r="P456" t="str">
            <v>N/A</v>
          </cell>
          <cell r="Q456" t="str">
            <v>N/A</v>
          </cell>
          <cell r="R456" t="str">
            <v>PERSONA JURIDICA</v>
          </cell>
          <cell r="S456" t="str">
            <v>N/A</v>
          </cell>
          <cell r="T456" t="str">
            <v>CONTRATO DE LICENCIAMIENTO</v>
          </cell>
          <cell r="U456">
            <v>45583</v>
          </cell>
          <cell r="V456">
            <v>45587</v>
          </cell>
          <cell r="W456">
            <v>46316</v>
          </cell>
          <cell r="X456" t="str">
            <v>GUSTAVO DE BEDOUT BERMUDEZ</v>
          </cell>
          <cell r="Y456" t="str">
            <v>PROFESIONAL ESPECIALIZADO GRADO 03 DE PROGRAMACIÓN</v>
          </cell>
          <cell r="Z456">
            <v>79523391</v>
          </cell>
          <cell r="AA456">
            <v>7</v>
          </cell>
          <cell r="AB456">
            <v>4</v>
          </cell>
          <cell r="AC456" t="str">
            <v>DO-620-627 Suministrar las licencias de uso de obras audiovisuales de titularidad
del proveedor o en representación del titular, de acuerdo con el Anexo Técnico, para su reproducción y
comunicación pública, incluyendo los proyectos del Plan de inversión financiados a través de la resolución
076 de 2024 del Fondo Único de Tecnologías de la Información y las comunicaciones (FUTIC).</v>
          </cell>
          <cell r="AD456">
            <v>0</v>
          </cell>
          <cell r="AE456">
            <v>24</v>
          </cell>
          <cell r="AF456">
            <v>720</v>
          </cell>
          <cell r="AG456">
            <v>22000000</v>
          </cell>
          <cell r="AH456" t="str">
            <v>N/A</v>
          </cell>
          <cell r="AI456" t="str">
            <v>1. Licenciar a CANAL CAPITAL la reproducción y comunicación pública de los contenidos
en su canal principal y sus señales streaming en simultánea, de acuerdo con la propuesta comercial
presentada, las condiciones técnicas relacionadas en el alcance del contrato y el número de emisiones
establecidos para cada título. Las emisiones a través de la página web de Capital tendrán geobloqueo,
para que solo sean vistas en territorio colombiano. 2. Proveer a Canal Capital el material audiovisual
licenciado con los parámetros técnicos establecidos en el alcance del objeto a través de disco duro, drive
o cualquier medio de transferencia digital con los parámetros técnicos establecidos. 3. Entregar el
contenido doblado al español neutro, si su idioma original es otro. 4. Proveer la licencia de uso de la obra
audiovisual y del material promocional de los contenidos adquiridos para las plataformas análogas y
digitales a que haya lugar. 5. Entregar la ficha técnica, sinopsis de serie, sinopsis de cada episodio,
imágenes promocionales (tráiler, reel o fotografías en alta calidad), insumos para la promoción de las
obras audiovisuales para comunicación pública mediante emisión y para la puesta a disposición a través
de los canales digitales permitidos. 6. Asumir los costos que puedan generarse en el marco del
cumplimiento del objeto contractual. 7. Garantizar que es el titular de los derechos sobre el contenido
licenciado o, en su defecto, que se encuentra autorizado por el titular para otorgar la presente licencia;
para ello, deberá adjuntar el documento idóneo que permita comprobar su calidad de titular del derecho
o que cuenta con las facultades legales para actuar a nombre del titular. 8. Garantizar que el contenido
licenciado cuenta con todas las autorizaciones de derechos de autor y conexos, uso de imagen y demás
asociadas al uso del material audiovisual licenciado, incluida la sincronización musical. En ese sentido, el
proveedor declara indemne a Canal Capital frente a cualquier reclamación o exigencia de pago
proveniente de terceros, autoridades administrativas o judiciales, titulares de derechos o sociedades de
gestión colectiva y/o individual que los representen. 9. Autorizar a Canal Capital el uso gratuito de
fragmentos publicitarios, imágenes o distintivos del material, comunicación por internet u otros medios
y para realizar la producción de piezas promocionales audiovisuales o impresas con fines exclusivos de
promoción del canal y su programación. 10. Realizar las demás actividades que resulten necesarias y
esenciales para el cumplimiento del objeto contractual.</v>
          </cell>
          <cell r="AJ456" t="str">
            <v>DIRECTA</v>
          </cell>
          <cell r="AK456" t="str">
            <v>NO REQUIERE</v>
          </cell>
          <cell r="AL456" t="str">
            <v>SI</v>
          </cell>
          <cell r="AM456" t="str">
            <v>DIRECTOR OPERATIVO</v>
          </cell>
          <cell r="AN456" t="str">
            <v>LEIDY JULIETH CARRANZA SUAREZ</v>
          </cell>
          <cell r="AO456" t="str">
            <v xml:space="preserve">1454 / 1439 / </v>
          </cell>
          <cell r="AP456" t="str">
            <v xml:space="preserve">4230117230220240101 / 42450209 / </v>
          </cell>
          <cell r="AQ456" t="str">
            <v xml:space="preserve">Incremento de capacidad instalada para la producción y circulación masiva de contenidos audiovisuales y digitales en el Canal público de Bogotá D.C. / Servicios para la comunidad, sociales y personales / </v>
          </cell>
          <cell r="AR456" t="str">
            <v xml:space="preserve">1396 / 1395 / </v>
          </cell>
          <cell r="AS456">
            <v>1454</v>
          </cell>
          <cell r="AT456" t="str">
            <v>4230117230220240101</v>
          </cell>
          <cell r="AU456" t="str">
            <v>Incremento de capacidad instalada para la producción y circulación masiva de contenidos audiovisuales y digitales en el Canal público de Bogotá D.C.</v>
          </cell>
          <cell r="AV456" t="str">
            <v xml:space="preserve"> </v>
          </cell>
          <cell r="AW456">
            <v>1396</v>
          </cell>
          <cell r="AX456">
            <v>45586</v>
          </cell>
          <cell r="AY456">
            <v>5000000</v>
          </cell>
          <cell r="AZ456">
            <v>1439</v>
          </cell>
          <cell r="BA456">
            <v>42450209</v>
          </cell>
          <cell r="BB456" t="str">
            <v>Servicios para la comunidad, sociales y personales</v>
          </cell>
          <cell r="BD456">
            <v>1395</v>
          </cell>
          <cell r="BE456">
            <v>45586</v>
          </cell>
          <cell r="BF456">
            <v>17000000</v>
          </cell>
          <cell r="CX456">
            <v>46316</v>
          </cell>
          <cell r="CY456">
            <v>22000000</v>
          </cell>
        </row>
        <row r="457">
          <cell r="A457" t="str">
            <v>0454-2024</v>
          </cell>
          <cell r="B457" t="str">
            <v>17 17. Contrato de Prestación de Servicios</v>
          </cell>
          <cell r="C457" t="str">
            <v>NIT</v>
          </cell>
          <cell r="D457">
            <v>8110059023</v>
          </cell>
          <cell r="E457">
            <v>0</v>
          </cell>
          <cell r="F457">
            <v>0</v>
          </cell>
          <cell r="G457">
            <v>0</v>
          </cell>
          <cell r="H457" t="str">
            <v>PORTATIL S.A.S</v>
          </cell>
          <cell r="I457" t="str">
            <v>CR 48 C 10 SUR 130</v>
          </cell>
          <cell r="J457" t="str">
            <v>contabilidad@verticalit.com.co</v>
          </cell>
          <cell r="K457" t="str">
            <v>Antonio Ricardo Salek Llop</v>
          </cell>
          <cell r="L457">
            <v>218507</v>
          </cell>
          <cell r="M457" t="str">
            <v>CO1.PCCNTR.6919425</v>
          </cell>
          <cell r="N457" t="str">
            <v>CPT-481-2024</v>
          </cell>
          <cell r="O457" t="str">
            <v>https://community.secop.gov.co/Public/Tendering/OpportunityDetail/Index?noticeUID=CO1.NTC.6912657&amp;isFromPublicArea=True&amp;isModal=False</v>
          </cell>
          <cell r="P457" t="str">
            <v>N/A</v>
          </cell>
          <cell r="Q457" t="str">
            <v>N/A</v>
          </cell>
          <cell r="R457" t="str">
            <v>PERSONA JURIDICA</v>
          </cell>
          <cell r="S457" t="str">
            <v>N/A</v>
          </cell>
          <cell r="T457" t="str">
            <v>CONTRATO DE LICENCIAMIENTO</v>
          </cell>
          <cell r="U457">
            <v>45583</v>
          </cell>
          <cell r="V457">
            <v>45588</v>
          </cell>
          <cell r="W457">
            <v>45952</v>
          </cell>
          <cell r="X457" t="str">
            <v>JOSE MIGUEL AYALA DURAN</v>
          </cell>
          <cell r="Y457" t="str">
            <v>PROFESIONAL ESPECIALIZADO GRADO 3 DEL ÁREA TÉCNICA</v>
          </cell>
          <cell r="Z457">
            <v>74186482</v>
          </cell>
          <cell r="AA457">
            <v>4</v>
          </cell>
          <cell r="AB457">
            <v>7</v>
          </cell>
          <cell r="AC457" t="str">
            <v>DO-628 Adquisición de licencias Adobe de acuerdo con las especificaciones
establecidas en el anexo técnico y necesidades de la Dirección Operativa de Canal Capital.</v>
          </cell>
          <cell r="AD457">
            <v>0</v>
          </cell>
          <cell r="AE457">
            <v>12</v>
          </cell>
          <cell r="AF457">
            <v>360</v>
          </cell>
          <cell r="AG457">
            <v>25018137</v>
          </cell>
          <cell r="AH457" t="str">
            <v>N/A</v>
          </cell>
          <cell r="AI457" t="str">
            <v>1. Licenciar por un (1) año, cinco (5) licencias de Adobe VIP Gobierno Creative Cloud for teams All App y tres (3) licencias de Adobe Premiere Pro, asociadas a la cuenta Adobe ID (D0FE5E6E49F2981FA24A). 2. Instalar, activar, configurar y asociar las licencias para uso en los equipos asignados para edición y graficación propiedad de Canal Capital y/o en los equipos de sus colaboradores, de acuerdo con los requerimientos del supervisor del contrato. 3. Entregar al supervisor dentro de los cinco (5) días hábiles siguientes al inicio de la ejecución del contrato el soporte documental en el que conste la renovación y activación del licenciamiento Adobe VIP Gobierno Creative Cloud for teams All App y Adobe Premiere Pro, políticas, y términos de las licencias durante el año de suscripción. 4. Garantizar la disponibilidad del sitio web del equipo, fuentes Premium y mínimo 100Gb de almacenamiento para colaboración. 5. Entregar la colección completa de las aplicaciones de Adobe, entre las que se deben encontrar mínimo las herramientas requeridas en el numeral 1.8 del anexo técnico, el cual hace parte integral del contrato. 6. Cumplir con todos los requerimientos técnicos establecidos en el anexo técnico y demás documentos que hacen parte integral del contrato. 7. Entregar durante el año de vigencia de la licencia, todas las actualizaciones, parches y mejoras tecnológicas liberadas por el fabricante para las licencias objeto de renovación, y realizar la transferencia del conocimiento sobre el funcionamiento y uso de cada una de las actualizaciones, sin que esto genere costo adicional para la Entidad. 8. Garantizar de manera ininterrumpida el acceso a las herramientas Adobe Creative Cloud durante el año de vigencia de la licencia. 9. Garantizar durante el año de vigencia de la licencia los acuerdos de niveles de servicios, ofrecidos como valor agregado en la cotización presentada, la cual hace parte integral del contrato. 10. Dictar las capacitaciones, conforme a lo ofrecido como valor agregado en la cotización presentada, la cual hace parte integral del contrato, en el plazo establecido por el supervisor del contrato. 11. Resolver oportunamente las dudas y consultas referentes a configuración y operación del software, en caso de que el personal operativo y de ingeniería del Canal así lo requieran, de conformidad con lo previsto en el Anexo de especificaciones y requerimientos técnicos mínimos, el documento de estudios previos, la oferta y demás documentos que forman parte integral del contrato. 12. Informar oportunamente al supervisor designado por Canal Capital, sobre cualquier irregularidad que se presente en la ejecución del contrato. 13. Mantener los precios ofertados en su propuesta durante la vigencia del contrato. 14. Realizar las demás actividades que resulten necesarias y esenciales para el cumplimiento del objeto contractual.</v>
          </cell>
          <cell r="AJ457" t="str">
            <v>DIRECTA</v>
          </cell>
          <cell r="AK457" t="str">
            <v>NO REQUIERE</v>
          </cell>
          <cell r="AL457" t="str">
            <v>NO</v>
          </cell>
          <cell r="AM457" t="str">
            <v>DIRECTOR OPERATIVO</v>
          </cell>
          <cell r="AN457" t="str">
            <v>BLANCA ALEXIS TOCAREMA GARZON</v>
          </cell>
          <cell r="AO457" t="str">
            <v xml:space="preserve">1460 /  / </v>
          </cell>
          <cell r="AP457" t="str">
            <v xml:space="preserve">42450209 /  / </v>
          </cell>
          <cell r="AQ457" t="str">
            <v xml:space="preserve">Servicios para la comunidad, sociales y personales /  / </v>
          </cell>
          <cell r="AR457" t="str">
            <v xml:space="preserve">1397 /   / </v>
          </cell>
          <cell r="AS457">
            <v>1460</v>
          </cell>
          <cell r="AT457">
            <v>42450209</v>
          </cell>
          <cell r="AU457" t="str">
            <v>Servicios para la comunidad, sociales y personales</v>
          </cell>
          <cell r="AV457" t="str">
            <v xml:space="preserve"> </v>
          </cell>
          <cell r="AW457">
            <v>1397</v>
          </cell>
          <cell r="AX457">
            <v>45587</v>
          </cell>
          <cell r="AY457">
            <v>25018137</v>
          </cell>
          <cell r="BD457" t="str">
            <v xml:space="preserve"> </v>
          </cell>
          <cell r="CX457">
            <v>45952</v>
          </cell>
          <cell r="CY457">
            <v>25018137</v>
          </cell>
        </row>
        <row r="458">
          <cell r="A458" t="str">
            <v>0455-2024</v>
          </cell>
          <cell r="B458" t="str">
            <v>17 17. Contrato de Prestación de Servicios</v>
          </cell>
          <cell r="C458" t="str">
            <v>CC</v>
          </cell>
          <cell r="D458">
            <v>1022414739</v>
          </cell>
          <cell r="E458">
            <v>9</v>
          </cell>
          <cell r="F458">
            <v>2</v>
          </cell>
          <cell r="G458">
            <v>9</v>
          </cell>
          <cell r="H458" t="str">
            <v>OSCAR DANIEL RAMÍREZ MEDINA</v>
          </cell>
          <cell r="I458" t="str">
            <v>CL 23 19 A 42 MOSQUERA</v>
          </cell>
          <cell r="J458" t="str">
            <v>daniramirez07@gmail.com</v>
          </cell>
          <cell r="M458" t="str">
            <v>CO1.PCCNTR.6927987</v>
          </cell>
          <cell r="N458" t="str">
            <v>CPT-482-2024</v>
          </cell>
          <cell r="O458" t="str">
            <v>https://community.secop.gov.co/Public/Tendering/OpportunityDetail/Index?noticeUID=CO1.NTC.6922896&amp;isFromPublicArea=True&amp;isModal=False</v>
          </cell>
          <cell r="P458" t="str">
            <v>APOYO A LA GESTIÓN PROFESIONAL</v>
          </cell>
          <cell r="Q458" t="str">
            <v>BACHILLER</v>
          </cell>
          <cell r="R458" t="str">
            <v>MASCULINO</v>
          </cell>
          <cell r="S458" t="str">
            <v>SI</v>
          </cell>
          <cell r="T458" t="str">
            <v>CONTRATO DE PRESTACION DE SERVICIOS</v>
          </cell>
          <cell r="U458">
            <v>45586</v>
          </cell>
          <cell r="V458">
            <v>45587</v>
          </cell>
          <cell r="W458">
            <v>45647</v>
          </cell>
          <cell r="X458" t="str">
            <v>ANGELICA MARIA GARZON MUÑOZ</v>
          </cell>
          <cell r="Y458" t="str">
            <v>PROFESIONAL ESPECIALIZADO DE PRODUCCIÓN GRADO 2</v>
          </cell>
          <cell r="Z458">
            <v>52827674</v>
          </cell>
          <cell r="AA458">
            <v>3</v>
          </cell>
          <cell r="AB458">
            <v>8</v>
          </cell>
          <cell r="AC458" t="str">
            <v>DO-629 Proveer de manera autónoma e independiente, los servicios requeridos para realizar las actividades de edición conceptual, graficación e ilustración de los micro contenidos y las piezas promocionales producidos para la franja infantil de Canal Capital y Canal Eureka en todas sus plataformas.</v>
          </cell>
          <cell r="AD458">
            <v>0</v>
          </cell>
          <cell r="AE458">
            <v>2</v>
          </cell>
          <cell r="AF458">
            <v>60</v>
          </cell>
          <cell r="AG458">
            <v>10506988</v>
          </cell>
          <cell r="AH458">
            <v>5253494</v>
          </cell>
          <cell r="AI458" t="str">
            <v>1. Editar y finalizar los micro contenidos, piezas y material promocional de la franja infantil de Capital y Canal Eureka para todas sus plataformas a partir de la selección del material pregrabado entregado y/o del contenido audiovisual, estructurado de manera coherente y creativa, cumpliendo con los requerimientos creativos, técnicos, estéticos y visuales acordados con el equipo creativo. 2. Realizar la producción de piezas gráficas e ilustraciones que cumplan con los requerimientos creativos, técnicos, estéticos y visuales. 3. Cumplir con los parámetros relativos al tratamiento audiovisual y calidad conceptual según indicaciones del equipo creativo y de contenidos: montaje, ritmo, tono, estilo, narrativa, colorimetría, etc. 4. Cumplir con el cronograma y requerimientos técnicos planteados para la postproducción de cada pieza. 5. Atender y ejecutar las correcciones que se soliciten dentro de los tiempos de producción acordados. 6. Verificar el cumplimiento de los parámetros técnicos de video y audio en edición, de acuerdo con lineamientos del Canal, así como entregar las piezas en los códecs necesarios para la emisión en tv y plataformas digitales. 7. Organizar y clasificar todas las piezas terminadas y aprobadas según los protocolos de producción, para la clara,
eficiente búsqueda y consulta actual y posterior. 8. Consolidar y entregar las piezas producidas, aprobadas y
finalizadas, junto con los respectivos archivos editables, al cierre de cada mes. 9. Entregar el reporte mensual con
el listado de las piezas producidas y finalizadas y la ubicación donde quedan alojadas. 10. Proveer los equipos con
software y hardware necesarios para atender el objeto del contrato. 11. Asistir a las reuniones necesarias para la
correcta ejecución del contrato, en virtud del principio de coordinación. 12. Realizar las demás actividades que
resulten necesarias y esenciales para el cumplimiento del objeto contractual.</v>
          </cell>
          <cell r="AJ458" t="str">
            <v>DIRECTA</v>
          </cell>
          <cell r="AK458" t="str">
            <v>NO REQUIERE</v>
          </cell>
          <cell r="AL458" t="str">
            <v>NO</v>
          </cell>
          <cell r="AM458" t="str">
            <v>DIRECTOR OPERATIVO</v>
          </cell>
          <cell r="AN458" t="str">
            <v>ANDRES PEÑA ARENAS</v>
          </cell>
          <cell r="AO458" t="str">
            <v xml:space="preserve">1461 /  / </v>
          </cell>
          <cell r="AP458" t="str">
            <v xml:space="preserve">42450209 /  / </v>
          </cell>
          <cell r="AQ458" t="str">
            <v xml:space="preserve">Servicios para la comunidad, sociales y personales /  / </v>
          </cell>
          <cell r="AR458" t="str">
            <v xml:space="preserve">1398 /   / </v>
          </cell>
          <cell r="AS458">
            <v>1461</v>
          </cell>
          <cell r="AT458">
            <v>42450209</v>
          </cell>
          <cell r="AU458" t="str">
            <v>Servicios para la comunidad, sociales y personales</v>
          </cell>
          <cell r="AV458" t="str">
            <v xml:space="preserve"> </v>
          </cell>
          <cell r="AW458">
            <v>1398</v>
          </cell>
          <cell r="AX458">
            <v>45587</v>
          </cell>
          <cell r="AY458">
            <v>10506988</v>
          </cell>
          <cell r="BD458" t="str">
            <v xml:space="preserve"> </v>
          </cell>
          <cell r="CX458">
            <v>45647</v>
          </cell>
          <cell r="CY458">
            <v>10506988</v>
          </cell>
        </row>
        <row r="459">
          <cell r="A459" t="str">
            <v>0456-2024</v>
          </cell>
          <cell r="B459" t="str">
            <v>17 17. Contrato de Prestación de Servicios</v>
          </cell>
          <cell r="C459" t="str">
            <v>CC</v>
          </cell>
          <cell r="D459">
            <v>79571206</v>
          </cell>
          <cell r="E459">
            <v>4</v>
          </cell>
          <cell r="F459">
            <v>7</v>
          </cell>
          <cell r="G459">
            <v>4</v>
          </cell>
          <cell r="H459" t="str">
            <v>ALFONSO CIFUENTES GALVIS</v>
          </cell>
          <cell r="I459" t="str">
            <v>KR 46 134 D 50</v>
          </cell>
          <cell r="J459" t="str">
            <v>alfonsocifuentesgalvis@gmail.com</v>
          </cell>
          <cell r="M459" t="str">
            <v>CO1.PCCNTR.6931319</v>
          </cell>
          <cell r="N459" t="str">
            <v>CPT-483-2024</v>
          </cell>
          <cell r="O459" t="str">
            <v>https://community.secop.gov.co/Public/Tendering/OpportunityDetail/Index?noticeUID=CO1.NTC.6926504&amp;isFromPublicArea=True&amp;isModal=False</v>
          </cell>
          <cell r="P459" t="str">
            <v>PROFESIONAL</v>
          </cell>
          <cell r="Q459" t="str">
            <v>PROFESIONAL</v>
          </cell>
          <cell r="R459" t="str">
            <v>MASCULINO</v>
          </cell>
          <cell r="S459" t="str">
            <v>SI</v>
          </cell>
          <cell r="T459" t="str">
            <v>CONTRATO DE PRESTACION DE SERVICIOS</v>
          </cell>
          <cell r="U459">
            <v>45588</v>
          </cell>
          <cell r="V459">
            <v>45589</v>
          </cell>
          <cell r="W459">
            <v>45680</v>
          </cell>
          <cell r="X459" t="str">
            <v>PAULA ARENAS CANAL</v>
          </cell>
          <cell r="Y459" t="str">
            <v>GERENTE GENERAL</v>
          </cell>
          <cell r="Z459">
            <v>35503102</v>
          </cell>
          <cell r="AA459">
            <v>1</v>
          </cell>
          <cell r="AB459">
            <v>1</v>
          </cell>
          <cell r="AC459" t="str">
            <v>COM-42 Proveer, de manera autónoma e independiente, sus servicios profesionales para
realizar actividades de fotografía y videografía para Canal Capital.</v>
          </cell>
          <cell r="AD459">
            <v>0</v>
          </cell>
          <cell r="AE459">
            <v>3</v>
          </cell>
          <cell r="AF459">
            <v>90</v>
          </cell>
          <cell r="AG459">
            <v>10500000</v>
          </cell>
          <cell r="AH459">
            <v>3500000</v>
          </cell>
          <cell r="AI459" t="str">
            <v>1. Apoyar al Área de Comunicaciones en la producción, toma y edición de fotografías y videos para acompañar las diferentes acciones de divulgación, campañas y estrategias de comunicación interna y externa. 2. Velar por la calidad de todos los productos fotográficos y audiovisuales que el Área de Comunicaciones necesite y/o utilice para acompañar sus diferentes contenidos en el marco de la ejecución de su estrategia de comunicación interna y externa. 3. Apoyar en el cubrimiento fotográfico y en video de los eventos que le sean designados por el supervisor del contrato y entregar el material editado y organizado, en el formato requerido para su uso y publicación. 4. Brindar acompañamiento al Área de Comunicaciones en la conceptualización, creación y diseño de nuevas propuestas de fotografía y video, basadas en las nuevas tendencias, que le permitan innovar en la forma de presentar sus contenidos internos y externos. 5. Apoyar el desarrollo de las solicitudes recibidas por el Área de Comunicaciones, relacionadas con la toma de fotografías y producción y edición de videos y ejecutar las correcciones que sean solicitadas hasta la aprobación final. 6. Apoyar al Área de Comunicaciones en iniciar la creación de un banco de imágenes genéricas y conceptuales para uso del área y de la entidad en diferentes espacios. 7. Asistir a las reuniones que sean necesarias para la realización de sus actividades en el marco del principio de coordinación en desarrollo del objeto contractual. 8. Realizar las demás actividades que resulten necesarias y esenciales para el cumplimiento del objeto contractual.</v>
          </cell>
          <cell r="AJ459" t="str">
            <v>DIRECTA</v>
          </cell>
          <cell r="AK459" t="str">
            <v>NO REQUIERE</v>
          </cell>
          <cell r="AL459" t="str">
            <v>NO</v>
          </cell>
          <cell r="AM459" t="str">
            <v>GERENTE GENERAL</v>
          </cell>
          <cell r="AN459" t="str">
            <v>LUZ IXAYANA RAMIREZ CRISTANCHO</v>
          </cell>
          <cell r="AO459" t="str">
            <v xml:space="preserve">1452 /  / </v>
          </cell>
          <cell r="AP459" t="str">
            <v xml:space="preserve">42450208 /  / </v>
          </cell>
          <cell r="AQ459" t="str">
            <v xml:space="preserve">Servicios prestados a las empresas y servicios de producción /  / </v>
          </cell>
          <cell r="AR459" t="str">
            <v xml:space="preserve">1404 /   / </v>
          </cell>
          <cell r="AS459">
            <v>1452</v>
          </cell>
          <cell r="AT459">
            <v>42450208</v>
          </cell>
          <cell r="AU459" t="str">
            <v>Servicios prestados a las empresas y servicios de producción</v>
          </cell>
          <cell r="AV459" t="str">
            <v xml:space="preserve"> </v>
          </cell>
          <cell r="AW459">
            <v>1404</v>
          </cell>
          <cell r="AX459">
            <v>45589</v>
          </cell>
          <cell r="AY459">
            <v>10500000</v>
          </cell>
          <cell r="BD459" t="str">
            <v xml:space="preserve"> </v>
          </cell>
          <cell r="CX459">
            <v>45680</v>
          </cell>
          <cell r="CY459">
            <v>10500000</v>
          </cell>
        </row>
        <row r="460">
          <cell r="A460" t="str">
            <v>0457-2024</v>
          </cell>
          <cell r="B460" t="str">
            <v>17 17. Contrato de Prestación de Servicios</v>
          </cell>
          <cell r="C460" t="str">
            <v>NIT</v>
          </cell>
          <cell r="D460">
            <v>9017100280</v>
          </cell>
          <cell r="E460">
            <v>6</v>
          </cell>
          <cell r="F460">
            <v>5</v>
          </cell>
          <cell r="G460">
            <v>6</v>
          </cell>
          <cell r="H460" t="str">
            <v>TODO FRENOS MANCIPE SAS</v>
          </cell>
          <cell r="I460" t="str">
            <v>CR 94 B NO. 130 C - 53</v>
          </cell>
          <cell r="J460" t="str">
            <v>gerencia.todofrenos@gmail.com</v>
          </cell>
          <cell r="K460" t="str">
            <v>JOSE RUBEN DARIO MANCIPE</v>
          </cell>
          <cell r="L460">
            <v>79918669</v>
          </cell>
          <cell r="M460" t="str">
            <v>CO1.PCCNTR.6939972</v>
          </cell>
          <cell r="N460" t="str">
            <v>CPT-484-2024</v>
          </cell>
          <cell r="O460" t="str">
            <v>https://community.secop.gov.co/Public/Tendering/OpportunityDetail/Index?noticeUID=CO1.NTC.6937748&amp;isFromPublicArea=True&amp;isModal=False</v>
          </cell>
          <cell r="P460" t="str">
            <v>N/A</v>
          </cell>
          <cell r="Q460" t="str">
            <v>N/A</v>
          </cell>
          <cell r="R460" t="str">
            <v>PERSONA JURIDICA</v>
          </cell>
          <cell r="S460" t="str">
            <v>N/A</v>
          </cell>
          <cell r="T460" t="str">
            <v>CONTRATO DE PRESTACION DE SERVICIOS</v>
          </cell>
          <cell r="U460">
            <v>45589</v>
          </cell>
          <cell r="V460">
            <v>45595</v>
          </cell>
          <cell r="W460">
            <v>45655</v>
          </cell>
          <cell r="X460" t="str">
            <v>JOSE MIGUEL AYALA DURAN</v>
          </cell>
          <cell r="Y460" t="str">
            <v>PROFESIONAL ESPECIALIZADO GRADO 3 DEL ÁREA TÉCNICA</v>
          </cell>
          <cell r="Z460">
            <v>74186482</v>
          </cell>
          <cell r="AA460">
            <v>4</v>
          </cell>
          <cell r="AB460">
            <v>7</v>
          </cell>
          <cell r="AC460" t="str">
            <v>DO-599 Prestar los servicios de mantenimiento preventivo y correctivo de los vehículos propiedad de Canal Capital, de conformidad con el anexo técnico.</v>
          </cell>
          <cell r="AD460">
            <v>0</v>
          </cell>
          <cell r="AE460">
            <v>2</v>
          </cell>
          <cell r="AF460">
            <v>60</v>
          </cell>
          <cell r="AG460">
            <v>25135823</v>
          </cell>
          <cell r="AH460" t="str">
            <v>N/A</v>
          </cell>
          <cell r="AI460" t="str">
            <v>1. Realizar el mantenimiento preventivo y correctivo de los vehículos automotores propiedad de CANAL CAPITAL, de conformidad con lo establecido en la propuesta presentada y el anexo técnico el cual hace parte integral del contrato. 2. Diligenciar un acta de recepción de cada uno de los vehículos en el momento en que ingresen al taller, en dicho formato se relacionarán como mínimo: kilometraje actual, estado físico, aseo e inventario de los elementos que se encuentren dentro del mismo y será firmado por el contratista y el conductor del vehículo del Canal. Deberá entregarse copia al conductor. 3. Presentar un informe detallado de cada una de las actividades realizadas sobre cada uno de los vehículos objeto del contrato, éste debe incluir el estado inicial y estado al finalizar la ejecución de los mantenimientos, relacionando en dicho documento, los repuestos y suministros que se utilizaron y su registro fotográfico. 4. Entregar a través del supervisor del contrato de Canal Capital los repuestos que fueron objeto de reemplazo, en caso de reemplazo de partes, junto con el informe presentado para ser entregados en las instalaciones del Canal Capital. 5. Garantizar que los componentes físicos reemplazados e instalados por mantenimientos preventivos o correctivos sean nuevos, no remanufacturados. En caso de que el Contratista demuestre la imposibilidad de suministrar repuestos originales por no existencia de estos en el mercado Nacional, deberá solicitar autorización por escrito al supervisor del contrato para suministrar repuestos homologados, en dicha solicitud expresara la justificación correspondiente. 6. Solicitar autorización al supervisor del contrato, en caso de que se requiera llevar a cabo reparaciones que incluyen labores de mano de obra y/o cambio de repuestos que no estén contemplados en los precios remitidos en la cotización inicial. El Supervisor del Contrato podrá autorizar dicha solicitud previo estudio de análisis de precio que deberá realizar la entidad con el fin de comparar el valor de la propuesta presentada por el CONTRATISTA frente a los precios ofertados en el mercado. 7. Ofrecer un periodo de garantía como mínimo de seis (6) meses sobre la mano de obra y las piezas reemplazadas. 8. Garantizar que los servicios de mano de obra serán realizados por personal calificado. Es importante aclarar que el recurso humano que ejecute dichas actividades no genera relación laboral de ninguna índole con Canal Capital. 9. Garantizar que los costos por elementos de limpieza y demás insumos necesarios para realizar actividades de mantenimiento preventivo y correctivo, tales como limpiadores, disolventes, desengrasantes, desoxidantes, estopa, bayetilla, papel, lija, brochas, silicona, pegamento, etc., y demás gastos indirectos que puedan generar la prestación de los servicios, se entienden contemplados en la oferta económica presentada, por lo tanto, estos no ocasionarán ningún costo adicional para el Canal. 10. Marcar con el número de placa del vehículo y la marca propia del contratista, las baterías y repuestos que se instalen, para efectos de control de garantía. 11. Responder por la seguridad e integridad de los vehículos mientras se encuentren en el establecimiento dispuesto para el cumplimiento de los servicios solicitados. Los vehículos deberán ingresar al taller con el furgón completamente cerrado y asegurado, situación que será constatada en conjunto por ambas partes y de la cual se dejará registro en el acta de recepción del vehículo. Para aquellos casos en que sea necesario adelantar labores que requieran que el furgón se encuentre abierto, es responsabilidad de Canal Capital disponer de una persona que se encuentre presente durante la totalidad del tiempo que tarden las labores a realizar. 12. Cumplir con todas las medidas de seguridad industrial y calidad necesarias, las cuales deben propender por el cuidado del personal que interviene en la prestación del servicio y de los vehículos objeto de mantenimiento. 13. Contar con las herramientas y equipos necesarios para la realización de los mantenimientos. En caso de requerirse el uso de maquinaria o equipos especializados con los que no cuente el contratista, este deberá realizar lo pertinente para la consecución de los mismos y su costo no será considerado como un gasto reembolsable por parte de la entidad. 14. Suministrar de forma periódica y cuando se le solicite durante la ejecución del contrato o posterior a su finalización, los registros de movilización de aceites usados generados como consecuencia de los mantenimientos realizados en cumplimiento a la Resolución 1188 de 2003 "Por la cual se adopta el manual de normas y procedimientos para la gestión de aceites usados en el Distrito Capital". 15. Suministrar de forma periódica y cuando se le solicite durante la ejecución del
contrato o posterior a su finalización, los registros de disposición final de residuos peligrosos (incluyendo aceites usados) generados como producto de las actividades de mantenimiento a los vehículos propiedad de Canal Capital. 16. Cumplir con las condiciones de almacenamiento temporal de residuos peligrosos (aceites usados, baterías,
elementos y/o envases impregnados con aceites usados) en coherencia con el permiso de acopiador primario en cumplimiento a la Resolución 1188 de 2003 "Por la cual se adopta el manual de normas y procedimientos para la gestión de aceites usados en el Distrito Capital". 17. En cumplimiento de las disposiciones internacionales y nacionales vigentes, en especial las contenidas en los pactos, convenios y convenciones internacionales, en la Resolución 1796 de 2018 del Ministerio del Trabajo y en el Acuerdo 785 de 2020 del Concejo de Bogotá, EL CONTRATISTA se compromete a no contratar y/o vincular menores de edad con el objetivo de coadyuvar con las políticas de prevención y erradicación de trabajo infantil. En el evento en que se haga necesaria la participación de menores en la ejecución del contrato, se deberá dar cumplimiento a lo dispuesto en el artículo 35 de la Ley 1098 de 2006. 18. Remitir el Registro y/o Permiso de vertimiento vigente emitido por la autoridad ambiental competente (según artículo 13 de la Ley 1955 de 2019), con el que debe contar el lavadero en el cual se prestará el servicio de lavado de los vehículos. 19. Mantener los precios ofertados en su propuesta económica durante el término de ejecución del contrato. 20. Abstenerse de realizar actividades no solicitadas por parte de la entidad y cualquier actividad desarrollada sin previa solicitud formal deberá ser asumida por éste. 21. Informar oportunamente al supervisor sobre cualquier eventualidad que pueda sobrevenir y que afecte el normal desarrollo de las actividades del contrato. 22. Realizar las demás actividades que resulten necesarias y esenciales para el cumplimiento del objeto contractual.</v>
          </cell>
          <cell r="AJ460" t="str">
            <v>DIRECTA</v>
          </cell>
          <cell r="AK460" t="str">
            <v>REQUIERE LIQUIDACION</v>
          </cell>
          <cell r="AL460" t="str">
            <v>SI</v>
          </cell>
          <cell r="AM460" t="str">
            <v>DIRECTOR OPERATIVO</v>
          </cell>
          <cell r="AN460" t="str">
            <v>CAROLINA NIÑO CLAVIJO</v>
          </cell>
          <cell r="AO460" t="str">
            <v xml:space="preserve">1392 /  / </v>
          </cell>
          <cell r="AP460" t="str">
            <v xml:space="preserve">42450206 /  / </v>
          </cell>
          <cell r="AQ460" t="str">
            <v xml:space="preserve">Servicios de alojamiento; servicios de suministro de comidas y bebidas; servicios de transporte; y servicios de distribución de electricidad, gas y agua /  / </v>
          </cell>
          <cell r="AR460" t="str">
            <v xml:space="preserve">1405 /   / </v>
          </cell>
          <cell r="AS460">
            <v>1392</v>
          </cell>
          <cell r="AT460">
            <v>42450206</v>
          </cell>
          <cell r="AU460" t="str">
            <v>Servicios de alojamiento; servicios de suministro de comidas y bebidas; servicios de transporte; y servicios de distribución de electricidad, gas y agua</v>
          </cell>
          <cell r="AV460" t="str">
            <v xml:space="preserve"> </v>
          </cell>
          <cell r="AW460">
            <v>1405</v>
          </cell>
          <cell r="AX460">
            <v>45590</v>
          </cell>
          <cell r="AY460">
            <v>25135823</v>
          </cell>
          <cell r="BD460" t="str">
            <v xml:space="preserve"> </v>
          </cell>
          <cell r="CX460">
            <v>45655</v>
          </cell>
          <cell r="CY460">
            <v>25135823</v>
          </cell>
        </row>
        <row r="461">
          <cell r="A461" t="str">
            <v>0458-2024</v>
          </cell>
          <cell r="B461" t="str">
            <v>17 17. Contrato de Prestación de Servicios</v>
          </cell>
          <cell r="C461" t="str">
            <v>CC</v>
          </cell>
          <cell r="D461">
            <v>1088336481</v>
          </cell>
          <cell r="E461">
            <v>8</v>
          </cell>
          <cell r="F461">
            <v>3</v>
          </cell>
          <cell r="G461">
            <v>8</v>
          </cell>
          <cell r="H461" t="str">
            <v>KIMBERLY LOPEZ CORREA</v>
          </cell>
          <cell r="I461" t="str">
            <v>KR 10 48 67</v>
          </cell>
          <cell r="J461" t="str">
            <v>kimberly.lopezcorrea@gmail.com</v>
          </cell>
          <cell r="M461" t="str">
            <v>CO1.PCCNTR.6950246</v>
          </cell>
          <cell r="N461" t="str">
            <v>CPT-485-2024</v>
          </cell>
          <cell r="O461" t="str">
            <v>https://community.secop.gov.co/Public/Tendering/OpportunityDetail/Index?noticeUID=CO1.NTC.6948744&amp;isFromPublicArea=True&amp;isModal=False</v>
          </cell>
          <cell r="P461" t="str">
            <v>PROFESIONAL</v>
          </cell>
          <cell r="Q461" t="str">
            <v>PROFESIONAL</v>
          </cell>
          <cell r="R461" t="str">
            <v>FEMENINO</v>
          </cell>
          <cell r="S461" t="str">
            <v>NO</v>
          </cell>
          <cell r="T461" t="str">
            <v>CONTRATO DE PRESTACION DE SERVICIOS</v>
          </cell>
          <cell r="U461">
            <v>45590</v>
          </cell>
          <cell r="V461">
            <v>45591</v>
          </cell>
          <cell r="W461">
            <v>45672</v>
          </cell>
          <cell r="X461" t="str">
            <v>ALBA JANETTE GOMEZ ARIAS</v>
          </cell>
          <cell r="Y461" t="str">
            <v>PROFESIONAL ESPECIALIZADA DE PRODUCCIÓN GRADO 3</v>
          </cell>
          <cell r="Z461">
            <v>51904355</v>
          </cell>
          <cell r="AA461">
            <v>5</v>
          </cell>
          <cell r="AB461">
            <v>6</v>
          </cell>
          <cell r="AC461" t="str">
            <v xml:space="preserve">DO-624 DO-625 Proveer, de manera autónoma e independiente, los servicios
profesionales requeridos para la realización de contenidos para el Proyecto periodístico convergente,
financiado a través de la resolución 076 del 2024 del Fondo Único de Tecnologías de la Información y las
Comunicaciones (FUTIC). </v>
          </cell>
          <cell r="AD461">
            <v>21</v>
          </cell>
          <cell r="AE461">
            <v>2</v>
          </cell>
          <cell r="AF461">
            <v>81</v>
          </cell>
          <cell r="AG461">
            <v>15227520</v>
          </cell>
          <cell r="AH461">
            <v>5710320</v>
          </cell>
          <cell r="AI461" t="str">
            <v>1. Asistir, en virtud del principio de coordinación, a los consejos de redacción determinados por la dirección del proyecto. 2. Proponer en los consejos de redacción diarios, un mínimo de cinco (5) temas por día provenientes de las fuentes designadas, así como, la evolución de los mismos en los consejos determinados para ese fin. 3. Atender las actividades periodísticas y/o de producción conforme al plan de producción y circulación de contenidos diarios. 4. Proponer formatos de producción por cada tema asignado acorde al propósito convergente del proyecto y sus públicos objetivos. 5. Incluir como fuente periodística los datos abiertos (públicos y privados) de la Bogotá región, así como, el uso del periodismo de datos como metodología de investigación y producción de la totalidad o parte de los contenidos gestionados. 6. Apoyar y/o ejecutar el proceso de preproducción, producción y postproducción de los contenidos asignados diariamente. 7. Apoyar en la redacción de textos cortos para las introducciones de los contenidos producidos diariamente en coherencia con las plataformas y públicos objetivos determinados en los comités de redacción. 8. Garantizar preparación e información periodística para realizar contenidos de temas diversos, incluso si no se relaciona con las fuentes regularmente designadas. 9. Apoyar el diseño y acoger las recomendaciones estéticas y en general de “formato” indicadas por los realizadores del proyecto, así como, de los líderes editoriales y de estrategia convergente del mismo. 10. Realizar las actividades propias de presentación de secciones, temas, contenidos u otros especiales desde el estudio o locaciones indicadas por los líderes de emisión / circulación de los distintos componentes del proyecto convergente. 11. Atender y acoger las recomendaciones de uso de tecnología para la grabación, postproducción y circulación de los contenidos diariamente asignados.</v>
          </cell>
          <cell r="AJ461" t="str">
            <v>DIRECTA</v>
          </cell>
          <cell r="AK461" t="str">
            <v>NO REQUIERE</v>
          </cell>
          <cell r="AL461" t="str">
            <v>NO</v>
          </cell>
          <cell r="AM461" t="str">
            <v>DIRECTOR OPERATIVO</v>
          </cell>
          <cell r="AN461" t="str">
            <v>EDWIN ROLANDO SANCHEZ PORRAS</v>
          </cell>
          <cell r="AO461" t="str">
            <v xml:space="preserve">1448 / 1449 / </v>
          </cell>
          <cell r="AP461" t="str">
            <v xml:space="preserve">42450209 / 4230117230220240101 / </v>
          </cell>
          <cell r="AQ461" t="str">
            <v xml:space="preserve">Servicios para la comunidad, sociales y personales / Incremento de capacidad instalada para la producción y circulación masiva de contenidos audiovisuales y digitales en el Canal público de Bogotá D.C. / </v>
          </cell>
          <cell r="AR461" t="str">
            <v xml:space="preserve">1409 / 1410 / </v>
          </cell>
          <cell r="AS461">
            <v>1448</v>
          </cell>
          <cell r="AT461">
            <v>42450209</v>
          </cell>
          <cell r="AU461" t="str">
            <v>Servicios para la comunidad, sociales y personales</v>
          </cell>
          <cell r="AV461" t="str">
            <v xml:space="preserve"> </v>
          </cell>
          <cell r="AW461">
            <v>1409</v>
          </cell>
          <cell r="AX461">
            <v>45590</v>
          </cell>
          <cell r="AY461">
            <v>8565480</v>
          </cell>
          <cell r="AZ461">
            <v>1449</v>
          </cell>
          <cell r="BA461" t="str">
            <v>4230117230220240101</v>
          </cell>
          <cell r="BB461" t="str">
            <v>Incremento de capacidad instalada para la producción y circulación masiva de contenidos audiovisuales y digitales en el Canal público de Bogotá D.C.</v>
          </cell>
          <cell r="BD461">
            <v>1410</v>
          </cell>
          <cell r="BE461">
            <v>45590</v>
          </cell>
          <cell r="BF461">
            <v>6662040</v>
          </cell>
          <cell r="CX461">
            <v>45672</v>
          </cell>
          <cell r="CY461">
            <v>15227520</v>
          </cell>
        </row>
        <row r="462">
          <cell r="A462" t="str">
            <v>0459-2024</v>
          </cell>
          <cell r="B462" t="str">
            <v>17 17. Contrato de Prestación de Servicios</v>
          </cell>
          <cell r="C462" t="str">
            <v>CC</v>
          </cell>
          <cell r="D462">
            <v>52234434</v>
          </cell>
          <cell r="E462">
            <v>4</v>
          </cell>
          <cell r="F462">
            <v>7</v>
          </cell>
          <cell r="G462">
            <v>4</v>
          </cell>
          <cell r="H462" t="str">
            <v>RUTH ESPERANZA PINZÓN PÉREZ</v>
          </cell>
          <cell r="I462" t="str">
            <v>CL 10 F 81 42</v>
          </cell>
          <cell r="J462" t="str">
            <v>ruthpinzonperez@gmail.com</v>
          </cell>
          <cell r="M462" t="str">
            <v>CO1.PCCNTR.6953076</v>
          </cell>
          <cell r="N462" t="str">
            <v>CPT-486-2024</v>
          </cell>
          <cell r="O462" t="str">
            <v>https://community.secop.gov.co/Public/Tendering/OpportunityDetail/Index?noticeUID=CO1.NTC.6952904&amp;isFromPublicArea=True&amp;isModal=False</v>
          </cell>
          <cell r="P462" t="str">
            <v>APOYO A LA GESTIÓN PROFESIONAL</v>
          </cell>
          <cell r="Q462" t="str">
            <v>PROFESIONAL</v>
          </cell>
          <cell r="R462" t="str">
            <v>FEMENINO</v>
          </cell>
          <cell r="S462" t="str">
            <v>NO</v>
          </cell>
          <cell r="T462" t="str">
            <v>CONTRATO DE PRESTACION DE SERVICIOS</v>
          </cell>
          <cell r="U462">
            <v>45590</v>
          </cell>
          <cell r="V462">
            <v>45593</v>
          </cell>
          <cell r="W462">
            <v>45687</v>
          </cell>
          <cell r="X462" t="str">
            <v>GUSTAVO DE BEDOUT BERMUDEZ</v>
          </cell>
          <cell r="Y462" t="str">
            <v>PROFESIONAL ESPECIALIZADO GRADO 03 DE PROGRAMACIÓN</v>
          </cell>
          <cell r="Z462">
            <v>79523391</v>
          </cell>
          <cell r="AA462">
            <v>7</v>
          </cell>
          <cell r="AB462">
            <v>4</v>
          </cell>
          <cell r="AC462" t="str">
            <v>DO-630 Proveer, de manera autónoma e independiente, sus servicios para apoyar la implementación de sistemas de acceso en los contenidos de la programación de Capital, para las personas con discapacidad auditiva.</v>
          </cell>
          <cell r="AD462">
            <v>3</v>
          </cell>
          <cell r="AE462">
            <v>3</v>
          </cell>
          <cell r="AF462">
            <v>93</v>
          </cell>
          <cell r="AG462">
            <v>4642424</v>
          </cell>
          <cell r="AH462">
            <v>1497556</v>
          </cell>
          <cell r="AI462" t="str">
            <v>1. Prestar el servicio de interpretación de Lengua de Señas Colombiana en directo o en pregrabado en los contenidos de los canales Capital y eureka que se defina tengan este sistema de inclusión, para dar cumplimiento a la normativa que regula la materia. 2. Realizar la interpretación en Lengua de Señas Colombiana a través de los equipos de Capital, de manera coordinada y en los horarios requeridos, de acuerdo con el cronograma de actividades establecido. 3. Cumplir con la interpretación de Lengua de Señas Colombiana de acuerdo con lo dispuesto en tal materia por las entidades reguladoras y entes de control. 4. Realizar programas en pregrabado cuando se requiera para cumplir con la norma y prestar el servicio de interpretación de Lengua de Señas Colombiana que se requiera para los canales eureka y Capital, así como para otras áreas, como Atención al Ciudadano. 5. Diligenciar los formatos que correspondan con ocasión de la prestación del servicio según lo dispuesto por el Sistema Integrado de Gestión y/o el área de Programación. 6. Cumplir las obligaciones en la transmisión y producción de contenidos audiovisuales en cualquier plataforma tecnológica, lo que incluye televisión abierta, cerrada e internet, de acuerdo con las necesidades de Capital. 7. Realizar las demás actividades que resulten necesarias y esenciales para el cumplimiento del objeto contractual.</v>
          </cell>
          <cell r="AJ462" t="str">
            <v>DIRECTA</v>
          </cell>
          <cell r="AK462" t="str">
            <v>NO REQUIERE</v>
          </cell>
          <cell r="AL462" t="str">
            <v>NO</v>
          </cell>
          <cell r="AM462" t="str">
            <v>DIRECTOR OPERATIVO</v>
          </cell>
          <cell r="AN462" t="str">
            <v>ANDRES PEÑA ARENAS</v>
          </cell>
          <cell r="AO462" t="str">
            <v xml:space="preserve">14778 /  / </v>
          </cell>
          <cell r="AP462" t="str">
            <v xml:space="preserve">42450209 /  / </v>
          </cell>
          <cell r="AQ462" t="str">
            <v xml:space="preserve">Servicios para la comunidad, sociales y personales /  / </v>
          </cell>
          <cell r="AR462" t="str">
            <v xml:space="preserve">1413 /   / </v>
          </cell>
          <cell r="AS462">
            <v>14778</v>
          </cell>
          <cell r="AT462">
            <v>42450209</v>
          </cell>
          <cell r="AU462" t="str">
            <v>Servicios para la comunidad, sociales y personales</v>
          </cell>
          <cell r="AV462" t="str">
            <v xml:space="preserve"> </v>
          </cell>
          <cell r="AW462">
            <v>1413</v>
          </cell>
          <cell r="AY462">
            <v>4642424</v>
          </cell>
          <cell r="BD462" t="str">
            <v xml:space="preserve"> </v>
          </cell>
          <cell r="CX462">
            <v>45687</v>
          </cell>
          <cell r="CY462">
            <v>4642424</v>
          </cell>
        </row>
        <row r="463">
          <cell r="A463" t="str">
            <v>0460-2024</v>
          </cell>
          <cell r="B463" t="str">
            <v>17 17. Contrato de Prestación de Servicios</v>
          </cell>
          <cell r="C463" t="str">
            <v>CC</v>
          </cell>
          <cell r="D463">
            <v>1030532600</v>
          </cell>
          <cell r="E463">
            <v>9</v>
          </cell>
          <cell r="F463">
            <v>2</v>
          </cell>
          <cell r="G463">
            <v>9</v>
          </cell>
          <cell r="H463" t="str">
            <v>JULY ALEJANDRA BARACALDO GIL</v>
          </cell>
          <cell r="I463" t="str">
            <v>KR 78 0 60 SUR</v>
          </cell>
          <cell r="J463" t="str">
            <v>baraca011@hotmail.com</v>
          </cell>
          <cell r="M463" t="str">
            <v>CO1.PCCNTR.6967579</v>
          </cell>
          <cell r="N463" t="str">
            <v>CPT-487-2024</v>
          </cell>
          <cell r="O463" t="str">
            <v>https://community.secop.gov.co/Public/Tendering/OpportunityDetail/Index?noticeUID=CO1.NTC.6972107&amp;isFromPublicArea=True&amp;isModal=False</v>
          </cell>
          <cell r="P463" t="str">
            <v>APOYO A LA GESTIÓN PROFESIONAL</v>
          </cell>
          <cell r="Q463" t="str">
            <v>TECNOLOGICA</v>
          </cell>
          <cell r="R463" t="str">
            <v>FEMENINO</v>
          </cell>
          <cell r="S463" t="str">
            <v>NO</v>
          </cell>
          <cell r="T463" t="str">
            <v>CONTRATO DE PRESTACION DE SERVICIOS</v>
          </cell>
          <cell r="U463">
            <v>45595</v>
          </cell>
          <cell r="V463">
            <v>45595</v>
          </cell>
          <cell r="W463">
            <v>45703</v>
          </cell>
          <cell r="X463" t="str">
            <v>PAULA ANDREA FONSECA ORTIZ</v>
          </cell>
          <cell r="Y463" t="str">
            <v>PROFESIONAL 1 DEL ÁREA DE VENTAS Y MERCADEO</v>
          </cell>
          <cell r="Z463">
            <v>1136884820</v>
          </cell>
          <cell r="AA463">
            <v>0</v>
          </cell>
          <cell r="AB463">
            <v>0</v>
          </cell>
          <cell r="AC463" t="str">
            <v>PE-93 Proveer, de manera autónoma e independiente, los servicios requeridos para la
producción, gestión, promoción y desarrollo de contenidos de los proyectos y de los bienes y servicios ofertados
por Canal Capital.</v>
          </cell>
          <cell r="AD463">
            <v>17</v>
          </cell>
          <cell r="AE463">
            <v>3</v>
          </cell>
          <cell r="AF463">
            <v>107</v>
          </cell>
          <cell r="AG463">
            <v>24966666</v>
          </cell>
          <cell r="AH463">
            <v>7000000</v>
          </cell>
          <cell r="AI463" t="str">
            <v>1. Apoyar el diseño, implementación y seguimiento de las acciones para gestionar alianzas, convenios y/o contratos interadministrativos nacionales o internacionales que respondan a las necesidades editoriales, comerciales y/o de presencia de marca de Canal Capital. 2. Apoyar la supervisión de las alianzas, contratos y/o convenios realizados en el marco de las acciones estratégicas implementadas respecto a comercialización y gestión de alianzas y/o contratos de Canal Capital. 3. Apoyar el diseño de contenidos para la búsqueda de la gestión de alianzas, contratos y/o convenios en el marco de las acciones estratégicas, así como hacer seguimiento a las propuestas presentadas por el Canal para la gestión de alianzas y/o contratos interinstitucionales. 4. Apoyar el análisis de contexto permanente de potenciales aliados y/o clientes, que aporten al cumplimiento de las necesidades del Canal Capital. 5. Participar activamente en reuniones técnicas con aliados, cliente y/o proveedores y gestionar la información que se derive de dichas reuniones. 6. Apoyar en el diseño, desarrollo, presentación y ajustes de propuestas y proyectos que se requieran para el Canal Capital. 7. Participar en sesiones de seguimiento y acompañamiento a la ejecución de los proyectos enmarcados en alianzas, convenios y/o contratos, según sea requerido. 8. Participar en los espacios de conceptualización y diseño del Canal Capital. 9. Apoyar el diseño y ejecución de estrategia de comercialización, fidelización, acompañamiento y monitoreo con los clientes y/o aliados activos o atendidos, en caso que se requiera. 10. Realizar trabajo de campo a través de visitas técnicas, previas a los eventos, apoyando en el seguimiento de actividades de ejecución de los proyectos. 11. Asistir a las reuniones que sean necesarias para la realización de sus actividades, en virtud del principio de coordinación. 12. Realizar las demás actividades que resulten necesarias y esenciales para el cumplimiento del objeto contractual.</v>
          </cell>
          <cell r="AJ463" t="str">
            <v>DIRECTA</v>
          </cell>
          <cell r="AK463" t="str">
            <v>NO REQUIERE</v>
          </cell>
          <cell r="AL463" t="str">
            <v>NO</v>
          </cell>
          <cell r="AM463" t="str">
            <v>GERENTE GENERAL</v>
          </cell>
          <cell r="AN463" t="str">
            <v>LUZ IXAYANA RAMIREZ CRISTANCHO</v>
          </cell>
          <cell r="AO463" t="str">
            <v xml:space="preserve"> /  / </v>
          </cell>
          <cell r="AP463" t="str">
            <v xml:space="preserve">42450208 /  / </v>
          </cell>
          <cell r="AQ463" t="str">
            <v xml:space="preserve">Servicios prestados a las empresas y servicios de producción /  / </v>
          </cell>
          <cell r="AR463" t="str">
            <v xml:space="preserve">1417 /   / </v>
          </cell>
          <cell r="AT463">
            <v>42450208</v>
          </cell>
          <cell r="AU463" t="str">
            <v>Servicios prestados a las empresas y servicios de producción</v>
          </cell>
          <cell r="AV463" t="str">
            <v xml:space="preserve"> </v>
          </cell>
          <cell r="AW463">
            <v>1417</v>
          </cell>
          <cell r="AX463">
            <v>45595</v>
          </cell>
          <cell r="AY463">
            <v>24966666</v>
          </cell>
          <cell r="BD463" t="str">
            <v xml:space="preserve"> </v>
          </cell>
          <cell r="CX463">
            <v>45703</v>
          </cell>
          <cell r="CY463">
            <v>24966666</v>
          </cell>
        </row>
        <row r="464">
          <cell r="A464" t="str">
            <v>0461-2024</v>
          </cell>
          <cell r="B464" t="str">
            <v>17 17. Contrato de Prestación de Servicios</v>
          </cell>
          <cell r="C464" t="str">
            <v>CC</v>
          </cell>
          <cell r="D464">
            <v>1003526244</v>
          </cell>
          <cell r="E464">
            <v>0</v>
          </cell>
          <cell r="F464">
            <v>0</v>
          </cell>
          <cell r="G464">
            <v>0</v>
          </cell>
          <cell r="H464" t="str">
            <v>SEBASTIAN TORRES GALEANO</v>
          </cell>
          <cell r="I464" t="str">
            <v>KR 12 4A 61 Cajica</v>
          </cell>
          <cell r="J464" t="str">
            <v>sebastiantorresgaleano@gmail.com</v>
          </cell>
          <cell r="M464" t="str">
            <v>CO1.PCCNTR.6965554</v>
          </cell>
          <cell r="N464" t="str">
            <v>CPT-488-2024</v>
          </cell>
          <cell r="O464" t="str">
            <v>https://community.secop.gov.co/Public/Tendering/OpportunityDetail/Index?noticeUID=CO1.NTC.6969226&amp;isFromPublicArea=True&amp;isModal=False</v>
          </cell>
          <cell r="P464" t="str">
            <v>APOYO A LA GESTIÓN PROFESIONAL</v>
          </cell>
          <cell r="Q464" t="str">
            <v>PROFESIONAL</v>
          </cell>
          <cell r="R464" t="str">
            <v>MASCULINO</v>
          </cell>
          <cell r="S464" t="str">
            <v>NO</v>
          </cell>
          <cell r="T464" t="str">
            <v>CONTRATO DE PRESTACION DE SERVICIOS</v>
          </cell>
          <cell r="U464">
            <v>45594</v>
          </cell>
          <cell r="V464">
            <v>45595</v>
          </cell>
          <cell r="W464">
            <v>45641</v>
          </cell>
          <cell r="X464" t="str">
            <v>GUSTAVO DE BEDOUT BERMUDEZ</v>
          </cell>
          <cell r="Y464" t="str">
            <v>PROFESIONAL ESPECIALIZADO GRADO 03 DE PROGRAMACIÓN</v>
          </cell>
          <cell r="Z464">
            <v>79523391</v>
          </cell>
          <cell r="AA464">
            <v>7</v>
          </cell>
          <cell r="AB464">
            <v>4</v>
          </cell>
          <cell r="AC464" t="str">
            <v>DO-631-632 Proveer, de manera autónoma e independiente, los servicios de apoyo requeridos para realizar la gestión de contenidos digitales en la página web de Canal Capital y sus redes sociales y plataformas digitales, incluyendo los proyectos del Plan de inversión financiados a través de la resolución 076 de 2024 del Fondo Único de Tecnologías de la Información y las comunicaciones (FUTIC).</v>
          </cell>
          <cell r="AD464">
            <v>16</v>
          </cell>
          <cell r="AE464">
            <v>1</v>
          </cell>
          <cell r="AF464">
            <v>46</v>
          </cell>
          <cell r="AG464">
            <v>5673333</v>
          </cell>
          <cell r="AH464">
            <v>3700000</v>
          </cell>
          <cell r="AI464" t="str">
            <v>1. Construir y/o adaptar contenido multimedia (texto, vídeo, audio o imagen) que pueda ser difundido a través de los sitios web, cuentas digitales, redes sociales o la señal en televisión de Capital. 2. Realizar las actividades y seguimiento tendientes a que el diseño de la sede electrónica, ambientes digitales a cargo de Canal Capital y otros productos web institucionales, cumplan con los parámetros de usabilidad y accesibilidad que determine la normativa vigente sobre la materia. 3. Apoyar la creación y cocreación de contenido nativo digital que sea pertinente para las audiencias y posteriormente divulgado en las plataformas digitales de la entidad. 4. Apoyar el manejo operativo de las redes sociales y/o cuentas digitales de Capital. 5. Gestionar las interacciones directas de la audiencia ciudadana a través de las redes
sociales y/o cuentas digitales de Capital. 6. Integrar los proyectos especiales informativos y convergentes de
creación de contenido de Capital, bien sea en su construcción estratégica, investigativa o en su desarrollo práctico.
7. Apoyar el ejercicio de reportería para eventos y producciones de Capital cuando las dinámicas de producción
de contenido digital lo requieran. 8. Abstenerse de compartir, prestar, divulgar o transferir de cualquier forma o
medio las contraseñas que le han sido entregadas de las redes y plataformas pertenecientes a Capital (la cuenta
de usuario del CMS es de uso del personal e intransferible, por lo que cualquier consecuencia adversa que derive
de su mal uso, generado por descuido, negligencia o dolo, deberá ser asumida personalmente por el contratista
al cual le fue otorgado el acceso a las redes y plataformas del Canal). 9. Realizar las demás actividades que
resulten necesarias y esenciales para el cumplimiento del objeto contractual.</v>
          </cell>
          <cell r="AJ464" t="str">
            <v>DIRECTA</v>
          </cell>
          <cell r="AK464" t="str">
            <v>NO REQUIERE</v>
          </cell>
          <cell r="AL464" t="str">
            <v>NO</v>
          </cell>
          <cell r="AM464" t="str">
            <v>DIRECTOR OPERATIVO</v>
          </cell>
          <cell r="AN464" t="str">
            <v>CAROLINA NIÑO CLAVIJO</v>
          </cell>
          <cell r="AO464" t="str">
            <v xml:space="preserve">1479 / 1480 / </v>
          </cell>
          <cell r="AP464" t="str">
            <v xml:space="preserve">42450209 / 4230117230220240101 / </v>
          </cell>
          <cell r="AQ464" t="str">
            <v xml:space="preserve">Servicios para la comunidad, sociales y personales / Incremento de capacidad instalada para la producción y circulación masiva de contenidos audiovisuales y digitales en el Canal público de Bogotá D.C. / </v>
          </cell>
          <cell r="AR464" t="str">
            <v xml:space="preserve">1419 / 1416 / </v>
          </cell>
          <cell r="AS464">
            <v>1479</v>
          </cell>
          <cell r="AT464">
            <v>42450209</v>
          </cell>
          <cell r="AU464" t="str">
            <v>Servicios para la comunidad, sociales y personales</v>
          </cell>
          <cell r="AV464" t="str">
            <v xml:space="preserve"> </v>
          </cell>
          <cell r="AW464">
            <v>1419</v>
          </cell>
          <cell r="AX464">
            <v>45595</v>
          </cell>
          <cell r="AY464">
            <v>1850000</v>
          </cell>
          <cell r="AZ464">
            <v>1480</v>
          </cell>
          <cell r="BA464" t="str">
            <v>4230117230220240101</v>
          </cell>
          <cell r="BB464" t="str">
            <v>Incremento de capacidad instalada para la producción y circulación masiva de contenidos audiovisuales y digitales en el Canal público de Bogotá D.C.</v>
          </cell>
          <cell r="BD464">
            <v>1416</v>
          </cell>
          <cell r="BE464">
            <v>45595</v>
          </cell>
          <cell r="BF464">
            <v>3823333</v>
          </cell>
          <cell r="CX464">
            <v>45641</v>
          </cell>
          <cell r="CY464">
            <v>5673333</v>
          </cell>
        </row>
        <row r="465">
          <cell r="A465" t="str">
            <v>0462-2024</v>
          </cell>
          <cell r="B465" t="str">
            <v>17 17. Contrato de Prestación de Servicios</v>
          </cell>
          <cell r="C465" t="str">
            <v>CC</v>
          </cell>
          <cell r="D465">
            <v>80001331</v>
          </cell>
          <cell r="E465">
            <v>2</v>
          </cell>
          <cell r="F465">
            <v>9</v>
          </cell>
          <cell r="G465">
            <v>2</v>
          </cell>
          <cell r="H465" t="str">
            <v>ALEXANDER PEREA MENA</v>
          </cell>
          <cell r="I465" t="str">
            <v>CL 98 A 70 D 29 IN 13</v>
          </cell>
          <cell r="J465" t="str">
            <v>alxperea@hotmail.com</v>
          </cell>
          <cell r="M465" t="str">
            <v>CO1.PCCNTR.6967699</v>
          </cell>
          <cell r="N465" t="str">
            <v>CPT-489-2024</v>
          </cell>
          <cell r="O465" t="str">
            <v>https://community.secop.gov.co/Public/Tendering/OpportunityDetail/Index?noticeUID=CO1.NTC.6971378&amp;isFromPublicArea=True&amp;isModal=False</v>
          </cell>
          <cell r="P465" t="str">
            <v>PROFESIONAL</v>
          </cell>
          <cell r="Q465" t="str">
            <v>ESPECIALIZACION UNIVERSITARIA</v>
          </cell>
          <cell r="R465" t="str">
            <v>MASCULINO</v>
          </cell>
          <cell r="S465" t="str">
            <v>NO</v>
          </cell>
          <cell r="T465" t="str">
            <v>CONTRATO DE PRESTACION DE SERVICIOS</v>
          </cell>
          <cell r="U465">
            <v>45595</v>
          </cell>
          <cell r="V465">
            <v>45596</v>
          </cell>
          <cell r="W465">
            <v>45687</v>
          </cell>
          <cell r="X465" t="str">
            <v>LAURA MARIA MONTOYA VELEZ</v>
          </cell>
          <cell r="Y465" t="str">
            <v>PROFESIONAL ESPECIALIZADO DE PLANEACION</v>
          </cell>
          <cell r="Z465">
            <v>43876314</v>
          </cell>
          <cell r="AA465">
            <v>3</v>
          </cell>
          <cell r="AB465">
            <v>8</v>
          </cell>
          <cell r="AC465" t="str">
            <v>GER-11 Proveer de manera autónoma e independiente sus servicios profesionales, para apoyar en los procesos de planeación estratégica y en las actividades de mejora en la gestión de la formulación, actualización, seguimiento y evaluación de los planes, indicadores de gestión e implementación del MIPG de Canal Capital.</v>
          </cell>
          <cell r="AD465">
            <v>0</v>
          </cell>
          <cell r="AE465">
            <v>3</v>
          </cell>
          <cell r="AF465">
            <v>90</v>
          </cell>
          <cell r="AG465">
            <v>22500000</v>
          </cell>
          <cell r="AH465">
            <v>7500000</v>
          </cell>
          <cell r="AI465" t="str">
            <v>1. Apoyar en la formulación, viabilización y sostenibilidad de los planes, programas y proyectos institucionales del área de Planeación para el cumplimiento de los objetivos de la empresa. 2. Acompañar en la validación de los indicadores y herramientas para el monitoreo de los planes, programas y proyectos de Canal Capital, así como estructurar los informes de avances y resultados asociadas con la gestión del Canal. 3. Apoyar en las actividades de implementación del Modelo Integrado de Planeación y Gestión – MIPG, proponer mejoras y simplificación de formatos de los diferentes procesos organizacionales. 4. Apoyar y acompañar en la formulación del Plan Estratégico de Tecnología e Información (PETI) y apoyar en la articulación con el Sistema de Gestión. 5. Apoyar en la elaboración y recolección de información para los informes de gestión, estrategias de rendición de cuentas, acciones de participación ciudadana y relación con los grupos de interés u organismos de control y control interno. 6. Apoyar, bajo el principio de coordinación, en el seguimiento de tareas y cronogramas del proceso de Planeación y prestar apoyo a la supervisión, según sea requerido por el supervisor del contrato. 7. Acompañar y recoger la información necesaria para los ajustes a los procesos y la estructura organizacional del Canal, de acuerdo con las estrategias definidas por el área de planeación. 8. Las demás que sean asignadas por el supervisor, inherentes a la naturaleza y objeto del contrato.</v>
          </cell>
          <cell r="AJ465" t="str">
            <v>DIRECTA</v>
          </cell>
          <cell r="AK465" t="str">
            <v>NO REQUIERE</v>
          </cell>
          <cell r="AL465" t="str">
            <v>NO</v>
          </cell>
          <cell r="AM465" t="str">
            <v>GERENTE GENERAL</v>
          </cell>
          <cell r="AN465" t="str">
            <v>ANDRES PEÑA ARENAS</v>
          </cell>
          <cell r="AO465" t="str">
            <v xml:space="preserve">1489 /  / </v>
          </cell>
          <cell r="AP465" t="str">
            <v xml:space="preserve">42450208 /  / </v>
          </cell>
          <cell r="AQ465" t="str">
            <v xml:space="preserve">Servicios prestados a las empresas y servicios de producción /  / </v>
          </cell>
          <cell r="AR465" t="str">
            <v xml:space="preserve">1418 /   / </v>
          </cell>
          <cell r="AS465">
            <v>1489</v>
          </cell>
          <cell r="AT465">
            <v>42450208</v>
          </cell>
          <cell r="AU465" t="str">
            <v>Servicios prestados a las empresas y servicios de producción</v>
          </cell>
          <cell r="AV465" t="str">
            <v xml:space="preserve"> </v>
          </cell>
          <cell r="AW465">
            <v>1418</v>
          </cell>
          <cell r="AX465">
            <v>45595</v>
          </cell>
          <cell r="AY465">
            <v>22500000</v>
          </cell>
          <cell r="BD465" t="str">
            <v xml:space="preserve"> </v>
          </cell>
          <cell r="CX465">
            <v>45687</v>
          </cell>
          <cell r="CY465">
            <v>22500000</v>
          </cell>
        </row>
        <row r="466">
          <cell r="A466" t="str">
            <v>0463-2024</v>
          </cell>
          <cell r="B466" t="e">
            <v>#N/A</v>
          </cell>
          <cell r="C466" t="str">
            <v>NIT</v>
          </cell>
          <cell r="D466">
            <v>900650722</v>
          </cell>
          <cell r="E466">
            <v>9</v>
          </cell>
          <cell r="F466">
            <v>2</v>
          </cell>
          <cell r="G466">
            <v>9</v>
          </cell>
          <cell r="H466" t="str">
            <v>ID.WORKS SAS</v>
          </cell>
          <cell r="I466" t="str">
            <v>CL 4 17 32 P 2</v>
          </cell>
          <cell r="J466" t="str">
            <v>produccion@idworks.com.co</v>
          </cell>
          <cell r="K466" t="str">
            <v>DIEGO ALEJANDRO SANCHEZ RAMIREZ,</v>
          </cell>
          <cell r="L466">
            <v>1075655208</v>
          </cell>
          <cell r="M466" t="str">
            <v>CO1.PCCNTR.6970954</v>
          </cell>
          <cell r="N466" t="str">
            <v>CPT-490-2024</v>
          </cell>
          <cell r="O466" t="str">
            <v>https://community.secop.gov.co/Public/Tendering/OpportunityDetail/Index?noticeUID=CO1.NTC.6975296&amp;isFromPublicArea=True&amp;isModal=False</v>
          </cell>
          <cell r="P466" t="str">
            <v>N/A</v>
          </cell>
          <cell r="Q466" t="str">
            <v>N/A</v>
          </cell>
          <cell r="R466" t="str">
            <v>PERSONA JURIDICA</v>
          </cell>
          <cell r="S466" t="str">
            <v>N/A</v>
          </cell>
          <cell r="T466" t="str">
            <v>CONTRATO DE PRESTACION DE SERVICIOS</v>
          </cell>
          <cell r="U466">
            <v>45596</v>
          </cell>
          <cell r="V466">
            <v>45597</v>
          </cell>
          <cell r="W466">
            <v>45636</v>
          </cell>
          <cell r="X466" t="str">
            <v>PAULA ANDREA FONSECA ORTIZ</v>
          </cell>
          <cell r="Y466" t="str">
            <v>PROFESIONAL 1 DEL ÁREA DE VENTAS Y MERCADEO</v>
          </cell>
          <cell r="Z466">
            <v>1136884820</v>
          </cell>
          <cell r="AA466">
            <v>0</v>
          </cell>
          <cell r="AB466">
            <v>0</v>
          </cell>
          <cell r="AC466" t="str">
            <v>PE-109 Prestar servicios de preproducción, producción y postproducción del contenido audiovisual de animación “Barrios Vivos” o como lleguen a denominarse, en el marco del Contrato interadministrativo 317 de 2024 suscrito con la SECRETARÍA DE CULTURA, RECREACIÓN Y DEPORTE.</v>
          </cell>
          <cell r="AD466">
            <v>10</v>
          </cell>
          <cell r="AE466">
            <v>1</v>
          </cell>
          <cell r="AF466">
            <v>40</v>
          </cell>
          <cell r="AG466">
            <v>9520000</v>
          </cell>
          <cell r="AH466" t="str">
            <v>N/A</v>
          </cell>
          <cell r="AI466" t="str">
            <v>1. Realizar la preproducción, producción y postproducción del contenido audiovisual de animación “Barrios Vivos” y sus productos derivados, en concordancia al ANEXO 1: ESPECIFICACIONES TÉCNICAS. 2. Ejecutar adecuada y oportunamente el proyecto objeto del contrato, de acuerdo con los términos y lineamientos descritos en el ANEXO 1: ESPECIFICACIONES TÉCNICAS. 3. Cumplir con todas y cada una de las disposiciones de acuerdo con la lista de entregables que se proporcionará y se preestablecerá con el supervisor o con quien éste designe para tal fin. 4. Cumplir con el cronograma de trabajo establecido por la Entidad, dentro del plazo del contrato, para la ejecución del proyecto en cada una de sus fases de preproducción, producción y postproducción, de la siguiente manera: 4.1. Una semana posterior a la firma del contrato, una primera entrega que contenga el diseño de producción, cronograma, propuesta estética, guión técnico con story board, mood board y casting de voces para el contenido “Barrios Vivos”. Lo anterior con acta de recibido a satisfacción firmada por el cliente. 4.2. Tres semanas después presentar la entrega final del contenido finalizado y aprobado “Barrios Vivos” con los entregables pactados y el acta de recibido a satisfacción por parte del cliente. 5. Cumplir con los estándares de calidad exigidos por CANAL CAPITAL para la producción del contenido. 6. Garantizar un diseño de producción eficiente, de acuerdo a los requerimientos del contenido y al cronograma establecido para el proyecto. 7. Entregar a la supervisión el material finalizado y los proyectos (master) del contenido a realizar. 8. Atender las observaciones, solicitudes, ajustes y sugerencias, así como implementar los parámetros estéticos y narrativos que se formulen a través del supervisor o quien éste delegue para tal fin. 9. Asistir a las reuniones programadas referentes al desarrollo y ejecución del proyecto. 10. Gestionar, obtener y entregar autorizaciones (releases) correspondientes al uso de imagen que se puedan generar durante la producción en el formato propio de la Entidad, cumpliendo además con las normas en protección de datos personales. 11. Gestionar, obtener y entregas las cesiones y/o autorizaciones a que haya lugar y sin limitación alguna, por el uso de obras, animaciones, interpretaciones, fonogramas, emisiones, propiedad industrial, o demás bienes protegidos por la propiedad intelectual, incluida la sincronización musical, dejando indemne a CANAL CAPITAL de cualquier reclamación o exigencia de pago proveniente de titulares, terceros, autoridades judiciales o administrativas o sociedades de gestión colectiva o individual, por este concepto. 12. Reconocer que por medio del presente contrato el contratista cede a CANAL CAPITA y a la SCRD, la totalidad de los derechos patrimoniales de autor y conexos sobre las creaciones intelectuales creadas en virtud del mismo, sin limitación alguna, para todos los países del mundo, por todo el término de protección legal y para todas las plataformas y/o medios analógicos y digitales. 13. Presentar la factura, con la periodicidad acordada en la respectiva cláusula de forma de pago, de acuerdo con los procedimientos establecidos. En el evento de no hacerlo, EL CONTRATISTA acepta asumir el valor por la eventual sanción de corrección, retenciones o intereses que tal omisión genere en contra de CANAL CAPITAL, y de EL CONTRATISTA en la proporción que corresponda, de acuerdo con las disposiciones contables y tributarias aplicables. 14. Pagar a los proveedores de bienes y/o servicios contratados de acuerdo con los términos establecidos en concordancia con el cumplimiento del objeto del contrato. Las condiciones comerciales que se pacten con los proveedores son de su responsabilidad y por ningún motivo podrán trasladar las mismas a CANA CAPITAL, ni condicionar el cumplimiento de las obligaciones pactadas a las condiciones de pago establecidas por un proveedor, como es el caso de pagos anticipados a proveedores. Por ningún motivo EL CONTRATISTA podrá condicionar o amparar su responsabilidad frente al pago de proveedores, con el momento de realización del pago por parte del Canal. 15. Realizar las demás actividades que resulten necesarias y esenciales para el cumplimiento del objeto
contractual.</v>
          </cell>
          <cell r="AJ466" t="str">
            <v>DIRECTA</v>
          </cell>
          <cell r="AK466" t="str">
            <v>NO REQUIERE</v>
          </cell>
          <cell r="AL466" t="str">
            <v>NO</v>
          </cell>
          <cell r="AM466" t="str">
            <v>GERENTE GENERAL</v>
          </cell>
          <cell r="AN466" t="str">
            <v>JAVIER ROLANDO DELGADO FLORES</v>
          </cell>
          <cell r="AO466" t="str">
            <v xml:space="preserve">1529 /  / </v>
          </cell>
          <cell r="AP466" t="str">
            <v xml:space="preserve">42450208 /  / </v>
          </cell>
          <cell r="AQ466" t="str">
            <v xml:space="preserve">Servicios prestados a las empresas y servicios de producción /  / </v>
          </cell>
          <cell r="AR466" t="str">
            <v xml:space="preserve">1423 /  / </v>
          </cell>
          <cell r="AS466">
            <v>1529</v>
          </cell>
          <cell r="AT466">
            <v>42450208</v>
          </cell>
          <cell r="AU466" t="str">
            <v>Servicios prestados a las empresas y servicios de producción</v>
          </cell>
          <cell r="AV466" t="str">
            <v xml:space="preserve"> </v>
          </cell>
          <cell r="AW466">
            <v>1423</v>
          </cell>
          <cell r="AX466">
            <v>45597</v>
          </cell>
          <cell r="AY466">
            <v>9520000</v>
          </cell>
          <cell r="BC466" t="str">
            <v xml:space="preserve"> </v>
          </cell>
          <cell r="CX466">
            <v>45636</v>
          </cell>
          <cell r="CY466">
            <v>9520000</v>
          </cell>
        </row>
        <row r="467">
          <cell r="A467" t="str">
            <v>0464-2024</v>
          </cell>
          <cell r="B467" t="e">
            <v>#N/A</v>
          </cell>
          <cell r="C467" t="str">
            <v>CC</v>
          </cell>
          <cell r="D467">
            <v>1072446658</v>
          </cell>
          <cell r="E467">
            <v>8</v>
          </cell>
          <cell r="F467">
            <v>3</v>
          </cell>
          <cell r="G467">
            <v>8</v>
          </cell>
          <cell r="H467" t="str">
            <v>JENNY MARISOL BARAHONA GUTIERREZ</v>
          </cell>
          <cell r="I467" t="str">
            <v>CL 7 6 60</v>
          </cell>
          <cell r="J467" t="str">
            <v>jennygut04@gmail.com</v>
          </cell>
          <cell r="M467" t="str">
            <v>CO1.PCCNTR.6973247</v>
          </cell>
          <cell r="N467" t="str">
            <v>CPT-491-224</v>
          </cell>
          <cell r="O467" t="str">
            <v>https://community.secop.gov.co/Public/Tendering/OpportunityDetail/Index?noticeUID=CO1.NTC.6977983&amp;isFromPublicArea=True&amp;isModal=False</v>
          </cell>
          <cell r="P467" t="str">
            <v>PROFESIONAL</v>
          </cell>
          <cell r="Q467" t="str">
            <v>PROFESIONAL</v>
          </cell>
          <cell r="R467" t="str">
            <v>FEMENINO</v>
          </cell>
          <cell r="S467" t="str">
            <v>NO</v>
          </cell>
          <cell r="T467" t="str">
            <v>CONTRATO DE PRESTACION DE SERVICIOS</v>
          </cell>
          <cell r="U467">
            <v>45596</v>
          </cell>
          <cell r="V467">
            <v>45597</v>
          </cell>
          <cell r="W467">
            <v>45688</v>
          </cell>
          <cell r="X467" t="str">
            <v>OLGA LUCIA VIDES CASTELLANOS</v>
          </cell>
          <cell r="Y467" t="str">
            <v>PROFESIONAL ESPECIALIZADO GRADO 3 SECRETARIA GENERAL</v>
          </cell>
          <cell r="Z467">
            <v>32722041</v>
          </cell>
          <cell r="AA467">
            <v>7</v>
          </cell>
          <cell r="AB467">
            <v>4</v>
          </cell>
          <cell r="AC467" t="str">
            <v>SG-98 Proveer, de manera autónoma e independiente, los servicios profesionales para el desarrollo de actividades asociadas a la estructuración de estudios de sector y de mercado, propios de la gestión contractual de Canal Capital.</v>
          </cell>
          <cell r="AD467">
            <v>0</v>
          </cell>
          <cell r="AE467">
            <v>3</v>
          </cell>
          <cell r="AF467">
            <v>90</v>
          </cell>
          <cell r="AG467">
            <v>21000000</v>
          </cell>
          <cell r="AH467">
            <v>7000000</v>
          </cell>
          <cell r="AI467" t="str">
            <v>1. Revisar, analizar y estructurar los estudios del sector y de mercado de los procesos precontractuales requeridos por las áreas del Canal de conformidad con la Cartilla de Colombia Compra Eficiente. 2. Adelantar el acompañamiento a las diferentes áreas en la estructuración de los estudios del sector. 3. Elaborar las presentaciones económicas financieras de los estudios del sector que se requieran para apoyar la sustentación de estos aspectos en el comité de contratación. 4. Apoyar la verificación financiera y las evaluaciones económicas de los procesos que adelante la entidad en lo referente a los estudios del sector y de mercadeo. 5. Acompañar a las áreas misionales y de apoyo en las diferentes reuniones, en concordancia con el principio de coordinación. 6. Realizar las demás actividades que resulten necesarias y esenciales para el cumplimiento del objeto contractual.</v>
          </cell>
          <cell r="AJ467" t="str">
            <v>DIRECTA</v>
          </cell>
          <cell r="AK467" t="str">
            <v>NO REQUIERE</v>
          </cell>
          <cell r="AL467" t="str">
            <v>NO</v>
          </cell>
          <cell r="AM467" t="str">
            <v>SECRETARIA GENERAL</v>
          </cell>
          <cell r="AN467" t="str">
            <v>EDWIN ROLANDO SANCHEZ PORRAS</v>
          </cell>
          <cell r="AO467" t="str">
            <v xml:space="preserve">1488 /  / </v>
          </cell>
          <cell r="AP467" t="str">
            <v xml:space="preserve">42450208 /  / </v>
          </cell>
          <cell r="AQ467" t="str">
            <v xml:space="preserve">Servicios prestados a las empresas y servicios de producción /  / </v>
          </cell>
          <cell r="AR467" t="str">
            <v xml:space="preserve">1425 /  / </v>
          </cell>
          <cell r="AS467">
            <v>1488</v>
          </cell>
          <cell r="AT467">
            <v>42450208</v>
          </cell>
          <cell r="AU467" t="str">
            <v>Servicios prestados a las empresas y servicios de producción</v>
          </cell>
          <cell r="AV467" t="str">
            <v xml:space="preserve"> </v>
          </cell>
          <cell r="AW467">
            <v>1425</v>
          </cell>
          <cell r="AX467">
            <v>45597</v>
          </cell>
          <cell r="AY467">
            <v>21000000</v>
          </cell>
          <cell r="BC467" t="str">
            <v xml:space="preserve"> </v>
          </cell>
          <cell r="CX467">
            <v>45688</v>
          </cell>
          <cell r="CY467">
            <v>21000000</v>
          </cell>
        </row>
        <row r="468">
          <cell r="A468" t="str">
            <v>0465-2024</v>
          </cell>
          <cell r="B468" t="e">
            <v>#N/A</v>
          </cell>
          <cell r="C468" t="str">
            <v>CC</v>
          </cell>
          <cell r="D468">
            <v>1010173086</v>
          </cell>
          <cell r="E468">
            <v>9</v>
          </cell>
          <cell r="F468">
            <v>2</v>
          </cell>
          <cell r="G468">
            <v>9</v>
          </cell>
          <cell r="H468" t="str">
            <v>JOSÉ RAMÓN BECERRA OSORIO</v>
          </cell>
          <cell r="I468" t="str">
            <v>CL 17 SUR 39 80</v>
          </cell>
          <cell r="J468" t="str">
            <v>dualtart@gmail.com</v>
          </cell>
          <cell r="M468" t="str">
            <v>CO1.PCCNTR.6974463</v>
          </cell>
          <cell r="N468" t="str">
            <v>CPT-492-2024</v>
          </cell>
          <cell r="O468" t="str">
            <v>https://community.secop.gov.co/Public/Tendering/OpportunityDetail/Index?noticeUID=CO1.NTC.6980096&amp;isFromPublicArea=True&amp;isModal=False</v>
          </cell>
          <cell r="P468" t="str">
            <v>PROFESIONAL</v>
          </cell>
          <cell r="Q468" t="str">
            <v>PROFESIONAL</v>
          </cell>
          <cell r="R468" t="str">
            <v>MASCULINO</v>
          </cell>
          <cell r="S468" t="str">
            <v>NO</v>
          </cell>
          <cell r="T468" t="str">
            <v>CONTRATO DE PRESTACION DE SERVICIOS</v>
          </cell>
          <cell r="U468">
            <v>45596</v>
          </cell>
          <cell r="V468">
            <v>45597</v>
          </cell>
          <cell r="W468">
            <v>45688</v>
          </cell>
          <cell r="X468" t="str">
            <v>DAVID CAMILO VARGAS MEJIA</v>
          </cell>
          <cell r="Y468" t="str">
            <v>DIRECTOR OPERATIVO</v>
          </cell>
          <cell r="Z468">
            <v>1019003534</v>
          </cell>
          <cell r="AA468">
            <v>5</v>
          </cell>
          <cell r="AB468">
            <v>6</v>
          </cell>
          <cell r="AC468" t="str">
            <v>DO-633 DO-634 Proveer de manera autónoma e independiente, los servicios requeridos para la estructuración, diseño, orientación conceptual, audiovisual y estética para la realización de las piezas audiovisuales de programación, promoción, participación y circulación de Canal Capital en todas sus plataformas, incluyendo, los equipos de video, sonido directo e iluminación idóneos para el efecto, en el marco del plan de inversión 2024 financiado a través de la resolución 076 de 2024 del Fondo Único de las Tecnologías de la Información y las Comunicaciones FUTIC. ALCANCE DEL OBJETO: En cumplimiento del objeto del contrato, el contratista deberá disponer de los equipos de video,
sonido directo e iluminación idóneos para la realización de las piezas requeridas con las características de equipos indicadas
en la propuesta presentada por el contratista.
El contratista será el responsable de la operación de los equipos y deberá respetar los tiempos y los horarios establecidos por
el equipo de producción acogiéndose al principio de coordinación.
Durante la ejecución del contrato, los equipos deberán estar en óptimas condiciones técnicas de uso para la correcta prestación
del servicio.</v>
          </cell>
          <cell r="AD468">
            <v>0</v>
          </cell>
          <cell r="AE468">
            <v>3</v>
          </cell>
          <cell r="AF468">
            <v>90</v>
          </cell>
          <cell r="AG468">
            <v>24000000</v>
          </cell>
          <cell r="AH468">
            <v>8000000</v>
          </cell>
          <cell r="AI468" t="str">
            <v>1. Realizar la estructuración, diseño y orientación conceptual, audiovisual y estética para la elaboración de las piezas de microcontenidos en sus distintos formatos de acuerdo a la planeación semanal de grabación y parrilla. 2. Realizar la conceptualización, elaborar guiones y realizar las demás piezas audiovisuales acordadas con el personal encargado de la actividad de producción de contenido de Canal Capital para todas sus plataformas. 3. Apoyar y plantear con el equipo creativo los parámetros conceptuales y criterios estéticos para la realización
de cada pieza audiovisual de promoción, contenido, participación y estrategias convergentes. 4. Realizar las correcciones o
cambios solicitados por el equipo editorial, creativo y de producción de contenidos. 5. Realizar la edición y finalización de audio
y color de las piezas producidas de llegarse a requerir, estructurándo coherente y creativamente, cumpliendo con los
requerimientos creativos, técnicos, estéticos y visuales acordados con el equipo creativo. 6. Revisar y propender por la calidad
técnica requerida de las piezas producidas de acuerdo con los parámetros técnicos del canal para la emisión y/o publicación.
7. Organizar y clasificar todas las piezas terminadas y aprobadas según los protocolos de producción, para la clara, eficiente
búsqueda y consulta actual y posterior. 8. Consolidar y entregar las piezas producidas, aprobadas y finalizadas, junto con los
respectivos archivos editables, al cierre de cada mes. 9. Hacer seguimiento para el cumplimiento de las entregas de acuerdo
con los cronogramas establecidos por la coordinación de producción y/o Dirección Operativa de Canal Capital. 10. Organizar
y clasificar todas las piezas terminadas y aprobadas según los protocolos de producción en coordinación con postproducción
para la clara y eficiente búsqueda y consulta actual y posterior. 11. Asistir a las reuniones necesarias para la correcta ejecución
del contrato. 12. Proporcionar los elementos descritos en la propuesta presentada por el contratista, necesarios para la
ejecución del objeto contractual y librar a Canal Capital por cualquier daño o situación extraordinaria que se presente en el
desarrollo de sus actividades, ya que la manipulación y utilización de estos se realizará directamente por el contratista. 13.
Realizar las demás actividades que resulten necesarias y esenciales para el cumplimiento del objeto contractual.</v>
          </cell>
          <cell r="AJ468" t="str">
            <v>DIRECTA</v>
          </cell>
          <cell r="AK468" t="str">
            <v>NO REQUIERE</v>
          </cell>
          <cell r="AL468" t="str">
            <v>SI</v>
          </cell>
          <cell r="AM468" t="str">
            <v>DIRECTOR OPERATIVO</v>
          </cell>
          <cell r="AN468" t="str">
            <v>FRANCISO SANDOVAL</v>
          </cell>
          <cell r="AO468" t="str">
            <v xml:space="preserve">1490 / 1491 / </v>
          </cell>
          <cell r="AP468" t="str">
            <v xml:space="preserve">423011723022024010101000 / 42450209 / </v>
          </cell>
          <cell r="AQ468" t="str">
            <v xml:space="preserve">Incremento de capacidad instalada para l - NA / Servicios para la comunidad, sociales y personales / </v>
          </cell>
          <cell r="AR468" t="str">
            <v xml:space="preserve">1421 / 1422 / </v>
          </cell>
          <cell r="AS468">
            <v>1490</v>
          </cell>
          <cell r="AT468" t="str">
            <v>423011723022024010101000</v>
          </cell>
          <cell r="AU468" t="str">
            <v>Incremento de capacidad instalada para l - NA</v>
          </cell>
          <cell r="AV468" t="str">
            <v>7505 FUTIC</v>
          </cell>
          <cell r="AW468">
            <v>1421</v>
          </cell>
          <cell r="AX468">
            <v>45597</v>
          </cell>
          <cell r="AY468">
            <v>8000000</v>
          </cell>
          <cell r="AZ468">
            <v>1491</v>
          </cell>
          <cell r="BA468">
            <v>42450209</v>
          </cell>
          <cell r="BB468" t="str">
            <v>Servicios para la comunidad, sociales y personales</v>
          </cell>
          <cell r="BC468" t="str">
            <v xml:space="preserve"> </v>
          </cell>
          <cell r="BD468" t="str">
            <v>1422</v>
          </cell>
          <cell r="BF468">
            <v>16000000</v>
          </cell>
          <cell r="CX468">
            <v>45688</v>
          </cell>
          <cell r="CY468">
            <v>24000000</v>
          </cell>
        </row>
        <row r="469">
          <cell r="A469" t="str">
            <v>0466-2024</v>
          </cell>
          <cell r="B469" t="e">
            <v>#N/A</v>
          </cell>
          <cell r="C469" t="str">
            <v>CC</v>
          </cell>
          <cell r="D469">
            <v>63534618</v>
          </cell>
          <cell r="E469">
            <v>9</v>
          </cell>
          <cell r="F469">
            <v>2</v>
          </cell>
          <cell r="G469">
            <v>9</v>
          </cell>
          <cell r="H469" t="str">
            <v>KELLY JOHANNA CARVAJAL</v>
          </cell>
          <cell r="I469" t="str">
            <v>KR 47 144 36</v>
          </cell>
          <cell r="J469" t="str">
            <v>ponycarvajal1124@gmail.com</v>
          </cell>
          <cell r="M469" t="str">
            <v>CO1.PCCNTR.6974563</v>
          </cell>
          <cell r="N469" t="str">
            <v>CPT-493-2024</v>
          </cell>
          <cell r="O469" t="str">
            <v>https://community.secop.gov.co/Public/Tendering/OpportunityDetail/Index?noticeUID=CO1.NTC.6980322&amp;isFromPublicArea=True&amp;isModal=False</v>
          </cell>
          <cell r="P469" t="str">
            <v>APOYO A LA GESTIÓN PROFESIONAL</v>
          </cell>
          <cell r="Q469" t="str">
            <v>TECNOLOGICA</v>
          </cell>
          <cell r="R469" t="str">
            <v>FEMENINO</v>
          </cell>
          <cell r="S469" t="str">
            <v>NO</v>
          </cell>
          <cell r="T469" t="str">
            <v>CONTRATO DE PRESTACION DE SERVICIOS</v>
          </cell>
          <cell r="U469">
            <v>45596</v>
          </cell>
          <cell r="V469">
            <v>45597</v>
          </cell>
          <cell r="W469">
            <v>45703</v>
          </cell>
          <cell r="X469" t="str">
            <v>PAULA ANDREA FONSECA ORTIZ</v>
          </cell>
          <cell r="Y469" t="str">
            <v>PROFESIONAL 1 DEL ÁREA DE VENTAS Y MERCADEO</v>
          </cell>
          <cell r="Z469">
            <v>1136884820</v>
          </cell>
          <cell r="AA469">
            <v>0</v>
          </cell>
          <cell r="AB469">
            <v>0</v>
          </cell>
          <cell r="AC469" t="str">
            <v xml:space="preserve"> PE-100 Proveer de manera autónoma e independiente, los servicios de apoyo en las actividades de producción de acciones tácticas de la línea de Ventas y Mercadeo  de Canal Capital.</v>
          </cell>
          <cell r="AD469">
            <v>15</v>
          </cell>
          <cell r="AE469">
            <v>3</v>
          </cell>
          <cell r="AF469">
            <v>105</v>
          </cell>
          <cell r="AG469">
            <v>17500000</v>
          </cell>
          <cell r="AH469">
            <v>5000000</v>
          </cell>
          <cell r="AI469" t="str">
            <v>1. Apoyar, proyectar y revisar las solicitudes de cotización
que sean requeridas para la ejecución contractual de los diferentes clientes o de las actividades misionales del canal, así como
proyectar los respectivos estudios de mercado resultado de estas solicitudes. 2. Apoyar la estructuración de las cotizaciones
de los servicios de Canal Capital. 3. Proyectar las órdenes de servicio que se requieran para la correcta ejecución de los
eventos o solicitudes de los clientes, o que atiendan las necesidades del Canal. 4. Atender las solicitudes de las diferentes
entidades/clientes de Canal Capital a través de los procesos que corresponda con los diferentes proveedores de Canal Capital.
5. Apoyar los procesos de contratación interadministrativos y realizar los estudios de mercado para las contrataciones
derivadas. 6. Apoyar las actividades tácticas de ejecución de estrategias BTL de Capital siempre que sea requerido. 7.
Participar en reuniones técnicas para la preparación y presentación de proyectos y ofertas. 8. Realizar el seguimiento
presupuestal de la ejecución de los contratos suscritos con los diferentes clientes. 9. Asesorar las actividades tácticas de
ejecución de estrategias BTL de los clientes de Capital cuando sea requerido. 10. Realizar el alistamiento y seguimiento al
proceso de facturación de las cuentas y/o facturación a cargo del área. 11. Revisar la documentación soporte para pago a proveedores. 12. Apoyar y participar en el desarrollo y la ejecución de los indicadores y metas establecidas de proyectos
estratégicos asignados. 13. Realizar las demás actividades que resulten necesarias y esenciales para el cumplimiento del
objeto contractual.</v>
          </cell>
          <cell r="AJ469" t="str">
            <v>DIRECTA</v>
          </cell>
          <cell r="AK469" t="str">
            <v>NO REQUIERE</v>
          </cell>
          <cell r="AL469" t="str">
            <v>NO</v>
          </cell>
          <cell r="AM469" t="str">
            <v>GERENTE GENERAL</v>
          </cell>
          <cell r="AN469" t="str">
            <v>ANDRES PEÑA ARENAS</v>
          </cell>
          <cell r="AO469" t="str">
            <v xml:space="preserve">1518 /  / </v>
          </cell>
          <cell r="AP469" t="str">
            <v xml:space="preserve">42450208 /  / </v>
          </cell>
          <cell r="AQ469" t="e">
            <v>#N/A</v>
          </cell>
          <cell r="AR469" t="str">
            <v xml:space="preserve">1424 /  / </v>
          </cell>
          <cell r="AS469">
            <v>1518</v>
          </cell>
          <cell r="AT469">
            <v>42450208</v>
          </cell>
          <cell r="AU469" t="str">
            <v>Servicios prestados a las empresas y servicios de producción</v>
          </cell>
          <cell r="AV469" t="str">
            <v xml:space="preserve"> </v>
          </cell>
          <cell r="AW469">
            <v>1424</v>
          </cell>
          <cell r="AX469">
            <v>45597</v>
          </cell>
          <cell r="AY469">
            <v>17500000</v>
          </cell>
          <cell r="BB469" t="e">
            <v>#N/A</v>
          </cell>
          <cell r="BC469" t="str">
            <v xml:space="preserve"> </v>
          </cell>
          <cell r="CX469">
            <v>45703</v>
          </cell>
          <cell r="CY469">
            <v>17500000</v>
          </cell>
        </row>
        <row r="470">
          <cell r="A470" t="str">
            <v>0467-2024</v>
          </cell>
          <cell r="B470" t="e">
            <v>#N/A</v>
          </cell>
          <cell r="C470" t="str">
            <v>CC</v>
          </cell>
          <cell r="D470">
            <v>1016093327</v>
          </cell>
          <cell r="E470">
            <v>0</v>
          </cell>
          <cell r="F470">
            <v>0</v>
          </cell>
          <cell r="G470">
            <v>0</v>
          </cell>
          <cell r="H470" t="str">
            <v>MIGUEL FERNANDO PORRAS FERNANDEZ</v>
          </cell>
          <cell r="I470" t="str">
            <v>CL 22 D 72 41 TO 5</v>
          </cell>
          <cell r="J470" t="str">
            <v>miguelperiodista1@gmail.com</v>
          </cell>
          <cell r="M470" t="str">
            <v>CO1.PCCNTR.6977977</v>
          </cell>
          <cell r="N470" t="str">
            <v>CPT-494-2024</v>
          </cell>
          <cell r="O470" t="str">
            <v>https://community.secop.gov.co/Public/Tendering/OpportunityDetail/Index?noticeUID=CO1.NTC.6984187&amp;isFromPublicArea=True&amp;isModal=False</v>
          </cell>
          <cell r="P470" t="str">
            <v>PROFESIONAL</v>
          </cell>
          <cell r="Q470" t="str">
            <v>PROFESIONAL</v>
          </cell>
          <cell r="R470" t="str">
            <v>MASCULINO</v>
          </cell>
          <cell r="S470" t="str">
            <v>NO</v>
          </cell>
          <cell r="T470" t="str">
            <v>CONTRATO DE PRESTACION DE SERVICIOS</v>
          </cell>
          <cell r="U470">
            <v>45596</v>
          </cell>
          <cell r="V470">
            <v>45597</v>
          </cell>
          <cell r="W470">
            <v>45672</v>
          </cell>
          <cell r="X470" t="str">
            <v>ALBA JANETTE GOMEZ ARIAS</v>
          </cell>
          <cell r="Y470" t="str">
            <v>PROFESIONAL ESPECIALIZADA DE PRODUCCIÓN GRADO 3</v>
          </cell>
          <cell r="Z470">
            <v>51904355</v>
          </cell>
          <cell r="AA470">
            <v>5</v>
          </cell>
          <cell r="AB470">
            <v>6</v>
          </cell>
          <cell r="AC470" t="str">
            <v xml:space="preserve"> DO-639 Proveer, de manera autónoma e independiente, los servicios profesionales requeridos para la realización de materiales escritos, visuales o multimedia para el Proyecto periodístico convergente y los especiales noticiosos del plan de inversión de Canal Capital, financiado a través de la resolución 076 del 2024 del Fondo Único de Tecnologías de la Información y las Comunicaciones (FUTIC). </v>
          </cell>
          <cell r="AD470">
            <v>15</v>
          </cell>
          <cell r="AE470">
            <v>2</v>
          </cell>
          <cell r="AF470">
            <v>75</v>
          </cell>
          <cell r="AG470">
            <v>14275800</v>
          </cell>
          <cell r="AH470">
            <v>5710320</v>
          </cell>
          <cell r="AI470" t="str">
            <v>1. Asistir, en virtud del principio de
coordinación, a los consejos de redacción determinados por la dirección del proyecto. 2. Proponer en los consejos
de redacción diarios, un mínimo de cinco (5) temas por día provenientes de las fuentes designadas, así como el
seguimiento correspondiente. 3. Atender las actividades periodísticas y/o de producción conforme a las
indicaciones dadas en el consejo de redacción. 4. Elaborar material escrito, visual o multimedia de acuerdo con
las temáticas que se desarrollen en los consejos de redacción. 5. Proponer formatos de producción por cada tema
asignado acorde al propósito convergente del proyecto y sus públicos objetivos. 6. Incluir como fuente periodística
los datos abiertos (públicos y privados) de la Bogotá región, así como, el uso del periodismo de datos como
metodología de investigación y producción de la totalidad o parte de los contenidos gestionados. 7. Apoyar al
equipo de producción durante las diferentes la preproducción, producción y postproducción de los contenidos
asignados diariamente. 8. Apoyar en la redacción de textos para las introducciones de los contenidos producidos
diariamente en coherencia con las plataformas y públicos objetivos determinados en los comités de redacción. 9.
Organizar la información periodística para realizar contenidos de temas diversos, incluso si no se relaciona con lasfuentes regularmente designadas. 10. Apoyar el diseño y acoger las recomendaciones estéticas y en general de
“formato” indicadas por los realizadores del proyecto, así como, de los líderes editoriales y de estrategia
convergente del mismo. 11. Realizar las actividades propias de presentación de secciones, temas, contenidos u
otros especiales desde el estudio o locaciones indicadas por los líderes de emisión / circulación de los distintos
componentes del proyecto convergente. 12. Atender y acoger las recomendaciones de uso de tecnología para la
grabación, postproducción y circulación de los contenidos diariamente asignados. 13. Realizar las demás
actividades que resulten necesarias y esenciales para el cumplimiento del objeto contractual</v>
          </cell>
          <cell r="AJ470" t="str">
            <v>DIRECTA</v>
          </cell>
          <cell r="AK470" t="str">
            <v>NO REQUIERE</v>
          </cell>
          <cell r="AL470" t="str">
            <v>NO</v>
          </cell>
          <cell r="AM470" t="str">
            <v>DIRECTOR OPERATIVO</v>
          </cell>
          <cell r="AN470" t="str">
            <v>LUZ IXAYANA RAMIREZ CRISTANCHO</v>
          </cell>
          <cell r="AO470" t="str">
            <v xml:space="preserve">1499 / 1500 / </v>
          </cell>
          <cell r="AP470" t="str">
            <v xml:space="preserve">42450209 / 423011723022024010101000 / </v>
          </cell>
          <cell r="AQ470" t="str">
            <v xml:space="preserve">Servicios para la comunidad, sociales y personales / Incremento de capacidad instalada para l - NA / </v>
          </cell>
          <cell r="AR470" t="str">
            <v xml:space="preserve">1426 / 1427 / </v>
          </cell>
          <cell r="AS470">
            <v>1499</v>
          </cell>
          <cell r="AT470">
            <v>42450209</v>
          </cell>
          <cell r="AU470" t="str">
            <v>Servicios para la comunidad, sociales y personales</v>
          </cell>
          <cell r="AV470" t="str">
            <v xml:space="preserve"> </v>
          </cell>
          <cell r="AW470">
            <v>1426</v>
          </cell>
          <cell r="AX470">
            <v>45597</v>
          </cell>
          <cell r="AY470">
            <v>8565480</v>
          </cell>
          <cell r="AZ470">
            <v>1500</v>
          </cell>
          <cell r="BA470" t="str">
            <v>423011723022024010101000</v>
          </cell>
          <cell r="BB470" t="str">
            <v>Incremento de capacidad instalada para l - NA</v>
          </cell>
          <cell r="BC470" t="str">
            <v xml:space="preserve"> </v>
          </cell>
          <cell r="BD470">
            <v>1427</v>
          </cell>
          <cell r="BF470">
            <v>5519976</v>
          </cell>
          <cell r="CX470">
            <v>45672</v>
          </cell>
          <cell r="CY470">
            <v>14275800</v>
          </cell>
        </row>
        <row r="471">
          <cell r="A471" t="str">
            <v>0468-2024</v>
          </cell>
          <cell r="B471" t="e">
            <v>#N/A</v>
          </cell>
          <cell r="C471" t="str">
            <v>CC</v>
          </cell>
          <cell r="D471">
            <v>1018409281</v>
          </cell>
          <cell r="E471">
            <v>4</v>
          </cell>
          <cell r="F471">
            <v>7</v>
          </cell>
          <cell r="G471">
            <v>4</v>
          </cell>
          <cell r="H471" t="str">
            <v>EDITH JOHANA MALAGÓN MURILLO</v>
          </cell>
          <cell r="I471" t="str">
            <v>Carrera 96B No 17A - 10 Torre A Apto. 1205</v>
          </cell>
          <cell r="J471" t="str">
            <v>johanamalagon15@gmail.com</v>
          </cell>
          <cell r="M471" t="str">
            <v>CO1.PCCNTR.6977942</v>
          </cell>
          <cell r="N471" t="str">
            <v>CPT-495-2024</v>
          </cell>
          <cell r="O471" t="str">
            <v>https://community.secop.gov.co/Public/Tendering/OpportunityDetail/Index?noticeUID=CO1.NTC.6984069&amp;isFromPublicArea=True&amp;isModal=False</v>
          </cell>
          <cell r="P471" t="str">
            <v>PROFESIONAL</v>
          </cell>
          <cell r="Q471" t="str">
            <v>ESPECIALIZACIÓN UNIVERSITARIA</v>
          </cell>
          <cell r="R471" t="str">
            <v>FEMENINO</v>
          </cell>
          <cell r="S471" t="str">
            <v>NO</v>
          </cell>
          <cell r="T471" t="str">
            <v>CONTRATO DE PRESTACION DE SERVICIOS</v>
          </cell>
          <cell r="U471">
            <v>45597</v>
          </cell>
          <cell r="V471">
            <v>45597</v>
          </cell>
          <cell r="W471">
            <v>45688</v>
          </cell>
          <cell r="X471" t="str">
            <v>PAULA ANDREA FONSECA ORTIZ</v>
          </cell>
          <cell r="Y471" t="str">
            <v>PROFESIONAL 1 DEL ÁREA DE VENTAS Y MERCADEO</v>
          </cell>
          <cell r="Z471">
            <v>1136884820</v>
          </cell>
          <cell r="AA471">
            <v>0</v>
          </cell>
          <cell r="AB471">
            <v>0</v>
          </cell>
          <cell r="AC471" t="str">
            <v xml:space="preserve"> PE-107 Proveer de manera autónoma e independiente  sus servicios profesionales para adelantar actividades  de producción ejecutiva en el área de Ventas y Mercadeo de Canal Capita</v>
          </cell>
          <cell r="AD471">
            <v>0</v>
          </cell>
          <cell r="AE471">
            <v>3</v>
          </cell>
          <cell r="AF471">
            <v>90</v>
          </cell>
          <cell r="AG471">
            <v>25299360</v>
          </cell>
          <cell r="AH471">
            <v>8433120</v>
          </cell>
          <cell r="AI471" t="str">
            <v>1. Hacer seguimiento a los procedimientos necesarios para
llevar a cabo una ejecución efectiva de los proyectos en gestión, suscritos y en ejecución, en los que sea requerido. 2. Apoyar
a la supervisión y realizar el seguimiento financiero de los contratos suscritos por el área de Ventas y Mercadeo que le sean
asignados. 3. Realizar la proyección y desagregación de presupuesto, análisis de costos y tarifas de los proyectos que le sean
asignados en sus distintos rubros. 4. Realizar los cronogramas de ejecución de cada proyecto que le sea asignado. 5. Apoyar
la construcción de los aspectos técnicos de los estudios previos, pliegos de convocatorias, invitaciones y ajuste de formatos
relacionados con la operatividad de los mismos. 6. Realizar actividades de producción de proyectos especiales tales como
pilotos, eventos en directo o programas especiales, activaciones BTL, acciones estratégicas, así como, de mesas de trabajo
creativo, diseño de proyectos para gestión de recursos o alianzas especiales que incluya el análisis de potenciales socios y/o
mejoramientos y evolución de procesos relacionados con el desarrollo de proyectos del Canal. 7. Verificar la recepción,
revisión, aprobación y archivo digital y físico de los entregables que surjan de los contratos de producción realizados por Canal Capital que le sean asignados, así como, realizar los informes de avance e informe final junto con los respectivos soportes y
como apoyo a la supervisión, conforme las actividades descritas en cada uno de los proyectos asignados. 8. Apoyar la
facturación tanto de proveedores como de los contratos interadministrativos en los tiempos estipulados para ello. 9. Atender
y hacer el seguimiento a los requerimientos presentados por cada una de las entidades con las cuales Canal Capital ha suscrito
contratos interadministrativos con ocasión a las activaciones estratégicas. 10. Hacer seguimiento a las actividades de cada
uno de los proveedores que sean seleccionados por Canal Capital en la producción y entrega de los productos o servicios para
los que sean requeridos. 11. Realizar el acompañamiento a los eventos requeridos, llevando a cabo las actividades necesarias
para su ejecución y correcto desarrollo. 12. Realizar las demás actividades que resulten necesarias y esenciales para el
cumplimiento del objeto contractual.</v>
          </cell>
          <cell r="AJ471" t="str">
            <v>DIRECTA</v>
          </cell>
          <cell r="AK471" t="str">
            <v>NO REQUIERE</v>
          </cell>
          <cell r="AL471" t="str">
            <v>NO</v>
          </cell>
          <cell r="AM471" t="str">
            <v>GERENTE GENERAL</v>
          </cell>
          <cell r="AN471" t="str">
            <v>JAVIER ROLANDO DELGADO FLORES</v>
          </cell>
          <cell r="AO471" t="str">
            <v xml:space="preserve">1525 / 1525 / </v>
          </cell>
          <cell r="AP471" t="str">
            <v xml:space="preserve">42450208 / 42450208 / </v>
          </cell>
          <cell r="AQ471" t="str">
            <v xml:space="preserve">Servicios prestados a las empresas y servicios de producción / Servicios prestados a las empresas y servicios de producción / </v>
          </cell>
          <cell r="AR471" t="str">
            <v xml:space="preserve">1430 / 1443 / </v>
          </cell>
          <cell r="AS471">
            <v>1525</v>
          </cell>
          <cell r="AT471">
            <v>42450208</v>
          </cell>
          <cell r="AU471" t="str">
            <v>Servicios prestados a las empresas y servicios de producción</v>
          </cell>
          <cell r="AV471" t="str">
            <v xml:space="preserve"> </v>
          </cell>
          <cell r="AW471">
            <v>1430</v>
          </cell>
          <cell r="AX471">
            <v>45597</v>
          </cell>
          <cell r="AY471">
            <v>5299360</v>
          </cell>
          <cell r="AZ471">
            <v>1525</v>
          </cell>
          <cell r="BA471">
            <v>42450208</v>
          </cell>
          <cell r="BB471" t="str">
            <v>Servicios prestados a las empresas y servicios de producción</v>
          </cell>
          <cell r="BC471" t="str">
            <v xml:space="preserve"> </v>
          </cell>
          <cell r="BD471">
            <v>1443</v>
          </cell>
          <cell r="BF471">
            <v>20000000</v>
          </cell>
          <cell r="CX471">
            <v>45688</v>
          </cell>
          <cell r="CY471">
            <v>25299360</v>
          </cell>
        </row>
        <row r="472">
          <cell r="A472" t="str">
            <v>0469-2024</v>
          </cell>
          <cell r="B472" t="e">
            <v>#N/A</v>
          </cell>
          <cell r="C472" t="str">
            <v>CC</v>
          </cell>
          <cell r="D472">
            <v>52383375</v>
          </cell>
          <cell r="E472">
            <v>2</v>
          </cell>
          <cell r="F472">
            <v>9</v>
          </cell>
          <cell r="G472">
            <v>2</v>
          </cell>
          <cell r="H472" t="str">
            <v>PAULA ANDREA ARIAS GÓMEZ</v>
          </cell>
          <cell r="I472" t="str">
            <v>CR 70 B # 3-31</v>
          </cell>
          <cell r="J472" t="str">
            <v>parias.gomez1@gmail.com</v>
          </cell>
          <cell r="M472" t="str">
            <v>CO1.PCCNTR.6978226</v>
          </cell>
          <cell r="N472" t="str">
            <v>CPT-496-2024</v>
          </cell>
          <cell r="O472" t="str">
            <v>https://community.secop.gov.co/Public/Tendering/OpportunityDetail/Index?noticeUID=CO1.NTC.6984333&amp;isFromPublicArea=True&amp;isModal=False</v>
          </cell>
          <cell r="P472" t="str">
            <v>PROFESIONAL</v>
          </cell>
          <cell r="Q472" t="str">
            <v>PROFESIONAL</v>
          </cell>
          <cell r="R472" t="str">
            <v>FEMENINO</v>
          </cell>
          <cell r="S472" t="str">
            <v>NO</v>
          </cell>
          <cell r="T472" t="str">
            <v>CONTRATO DE PRESTACION DE SERVICIOS</v>
          </cell>
          <cell r="U472">
            <v>45597</v>
          </cell>
          <cell r="V472">
            <v>45597</v>
          </cell>
          <cell r="W472">
            <v>45657</v>
          </cell>
          <cell r="X472" t="str">
            <v>PAULA ANDREA FONSECA ORTIZ</v>
          </cell>
          <cell r="Y472" t="str">
            <v>PROFESIONAL 1 DEL ÁREA DE VENTAS Y MERCADEO</v>
          </cell>
          <cell r="Z472">
            <v>1136884820</v>
          </cell>
          <cell r="AA472">
            <v>0</v>
          </cell>
          <cell r="AB472">
            <v>0</v>
          </cell>
          <cell r="AC472" t="str">
            <v xml:space="preserve"> PE-106 Proveer de manera autónoma e independiente  sus servicios profesionales para adelantar actividades de producción ejecutiva en el área de Ventas y Mercadeo de Canal Capital</v>
          </cell>
          <cell r="AD472">
            <v>0</v>
          </cell>
          <cell r="AE472">
            <v>2</v>
          </cell>
          <cell r="AF472">
            <v>60</v>
          </cell>
          <cell r="AG472">
            <v>16866240</v>
          </cell>
          <cell r="AH472">
            <v>8433120</v>
          </cell>
          <cell r="AI472" t="str">
            <v>1. Hacer seguimiento a los procedimientos necesarios para
llevar a cabo una ejecución efectiva de los proyectos en gestión, suscritos y en ejecución, en los que sea requerido. 2. Apoyar
a la supervisión y realizar el seguimiento financiero de los contratos suscritos por el área de Ventas y Mercadeo que le sean
asignados. 3. Realizar la proyección y desagregación de presupuesto, análisis de costos y tarifas de los proyectos que le sean
asignados en sus distintos rubros. 4. Realizar los cronogramas de ejecución de cada proyecto que le sea asignado. 5. Apoyar
la construcción de los aspectos técnicos de los estudios previos, pliegos de convocatorias, invitaciones y ajuste de formatos
relacionados con la operatividad de los mismos. 6. Realizar actividades de producción de proyectos especiales tales como
pilotos, eventos en directo o programas especiales, activaciones BTL, acciones estratégicas, así como, de mesas de trabajo
creativo, diseño de proyectos para gestión de recursos o alianzas especiales que incluya el análisis de potenciales socios y/o
mejoramientos y evolución de procesos relacionados con el desarrollo de proyectos del Canal. 7. Verificar la recepción,
revisión, aprobación y archivo digital y físico de los entregables que surjan de los contratos de producción realizados por Canal Capital que le sean asignados, así como, realizar los informes de avance e informe final junto con los respectivos soportes y
como apoyo a la supervisión, conforme las actividades descritas en cada uno de los proyectos asignados. 8. Apoyar la
facturación tanto de proveedores como de los contratos interadministrativos en los tiempos estipulados para ello. 9. Atender
y hacer el seguimiento a los requerimientos presentados por cada una de las entidades con las cuales Canal Capital ha suscrito
contratos interadministrativos con ocasión a las activaciones estratégicas. 10. Hacer seguimiento a las actividades de cada
uno de los proveedores que sean seleccionados por Canal Capital en la producción y entrega de los productos o servicios para
los que sean requeridos. 11. Realizar el acompañamiento a los eventos requeridos, llevando a cabo las actividades necesarias
para su ejecución y correcto desarrollo. 12. Realizar las demás actividades que resulten necesarias y esenciales para el
cumplimiento del objeto contractual.</v>
          </cell>
          <cell r="AJ472" t="str">
            <v>DIRECTA</v>
          </cell>
          <cell r="AK472" t="str">
            <v>NO REQUIERE</v>
          </cell>
          <cell r="AL472" t="str">
            <v>NO</v>
          </cell>
          <cell r="AM472" t="str">
            <v>GERENTE GENERAL</v>
          </cell>
          <cell r="AN472" t="str">
            <v>JAVIER ROLANDO DELGADO FLORES</v>
          </cell>
          <cell r="AO472" t="str">
            <v xml:space="preserve">1524 /  / </v>
          </cell>
          <cell r="AP472" t="str">
            <v xml:space="preserve">42450208 /  / </v>
          </cell>
          <cell r="AQ472" t="str">
            <v xml:space="preserve">Servicios prestados a las empresas y servicios de producción /  / </v>
          </cell>
          <cell r="AR472" t="str">
            <v xml:space="preserve">1428 /  / </v>
          </cell>
          <cell r="AS472">
            <v>1524</v>
          </cell>
          <cell r="AT472">
            <v>42450208</v>
          </cell>
          <cell r="AU472" t="str">
            <v>Servicios prestados a las empresas y servicios de producción</v>
          </cell>
          <cell r="AV472" t="str">
            <v xml:space="preserve"> </v>
          </cell>
          <cell r="AW472">
            <v>1428</v>
          </cell>
          <cell r="AX472">
            <v>45597</v>
          </cell>
          <cell r="AY472">
            <v>16866240</v>
          </cell>
          <cell r="BC472" t="str">
            <v xml:space="preserve"> </v>
          </cell>
          <cell r="CX472">
            <v>45657</v>
          </cell>
          <cell r="CY472">
            <v>16866240</v>
          </cell>
        </row>
        <row r="473">
          <cell r="A473" t="str">
            <v>0470-2024</v>
          </cell>
          <cell r="B473" t="e">
            <v>#N/A</v>
          </cell>
          <cell r="C473" t="str">
            <v>CC</v>
          </cell>
          <cell r="D473">
            <v>1015395275</v>
          </cell>
          <cell r="E473">
            <v>2</v>
          </cell>
          <cell r="F473">
            <v>9</v>
          </cell>
          <cell r="G473">
            <v>2</v>
          </cell>
          <cell r="H473" t="str">
            <v>DAVID FERNANDO CARDONA CARDONA</v>
          </cell>
          <cell r="I473" t="str">
            <v>KR 59 A 136 25</v>
          </cell>
          <cell r="J473" t="str">
            <v>davcardona86@gmail.com</v>
          </cell>
          <cell r="M473" t="str">
            <v>CO1.PCCNTR.6978428</v>
          </cell>
          <cell r="N473" t="str">
            <v>CPT-497-2024</v>
          </cell>
          <cell r="O473" t="str">
            <v>https://community.secop.gov.co/Public/Tendering/OpportunityDetail/Index?noticeUID=CO1.NTC.6984820&amp;isFromPublicArea=True&amp;isModal=False</v>
          </cell>
          <cell r="P473" t="str">
            <v>PROFESIONAL</v>
          </cell>
          <cell r="Q473" t="str">
            <v>PROFESIONAL</v>
          </cell>
          <cell r="R473" t="str">
            <v>MASCULINO</v>
          </cell>
          <cell r="S473" t="str">
            <v>NO</v>
          </cell>
          <cell r="T473" t="str">
            <v>CONTRATO DE PRESTACION DE SERVICIOS</v>
          </cell>
          <cell r="U473">
            <v>45597</v>
          </cell>
          <cell r="V473">
            <v>45597</v>
          </cell>
          <cell r="W473">
            <v>45688</v>
          </cell>
          <cell r="X473" t="str">
            <v>PAULA ANDREA FONSECA ORTIZ</v>
          </cell>
          <cell r="Y473" t="str">
            <v>PROFESIONAL 1 DEL ÁREA DE VENTAS Y MERCADEO</v>
          </cell>
          <cell r="Z473">
            <v>1136884820</v>
          </cell>
          <cell r="AA473">
            <v>0</v>
          </cell>
          <cell r="AB473">
            <v>0</v>
          </cell>
          <cell r="AC473" t="str">
            <v xml:space="preserve"> PE-108 Proveer de manera autónoma e independiente  sus servicios profesionales para adelantar actividades de producción ejecutiva en el área de Ventas y Mercadeo de Canal Capital</v>
          </cell>
          <cell r="AD473">
            <v>0</v>
          </cell>
          <cell r="AE473">
            <v>3</v>
          </cell>
          <cell r="AF473">
            <v>90</v>
          </cell>
          <cell r="AG473">
            <v>25299360</v>
          </cell>
          <cell r="AH473">
            <v>8433120</v>
          </cell>
          <cell r="AI473" t="str">
            <v>1. Hacer seguimiento a los procedimientos necesarios
para llevar a cabo una ejecución efectiva con los proyectos en gestión, suscritos y en ejecución, en los que sea
requerido. 2. Apoyar a la supervisión y realizar el seguimiento financiero de los contratos suscritos por el área de
Ventas y Mercadeo que le sean asignados. 3. Realizar la proyección y desagregación de presupuesto, análisis de
costos y tarifas de los proyectos que le sean asignados en sus distintos rubros. 4. Realizar los cronogramas de
ejecución de cada proyecto que le sea asignado. 5. Apoyar la construcción de los aspectos técnicos de los estudios
previos, pliegos de convocatorias, invitaciones y ajuste de formatos relacionados con la operatividad de los
mismos. 6. Realizar actividades de producción de proyectos especiales tales como pilotos, eventos en directo o
programas especiales, activaciones BTL, acciones estratégicas, así como, de mesas de trabajo creativo, diseño de
proyectos para gestión de recursos o alianzas especiales que incluya el análisis de potenciales socios y/o mejoramientos y evolución de procesos relacionados con el desarrollo de proyectos del Canal. 7. Verificar la
recepción, revisión, aprobación y archivo digital y físico de los entregables que surjan de los contratos de
producción realizados por Canal Capital que le sean asignados,, así como, realizar los informes de avance e informe
final junto con los respectivos soportes y como apoyo a la supervisión, conforme las actividades descritas en cada
uno de los proyectos asignados. 8. Apoyar la facturación tanto de proveedores como de los contratos
interadministrativos en los tiempos estipulados para ello. 9. Atender y hacer el seguimiento a los requerimientos
presentados por cada una de las entidades con las cuales Canal Capital ha suscrito contratos interadministrativos
con ocasión a las activaciones estratégicas. 10. Hacer seguimiento a las actividades de cada uno de los
proveedores que sean seleccionados por Canal Capital en la producción y entrega de los productos o servicios
para los que sean requeridos. 11. Realizar el acompañamiento a los eventos requeridos, llevando a cabo las
actividades necesarias para su ejecución y correcto desarrollo. 12. Realizar las demás actividades que resulten
necesarias y esenciales para el cumplimiento del objeto contractual.</v>
          </cell>
          <cell r="AJ473" t="str">
            <v>DIRECTA</v>
          </cell>
          <cell r="AK473" t="str">
            <v>NO REQUIERE</v>
          </cell>
          <cell r="AL473" t="str">
            <v>SI</v>
          </cell>
          <cell r="AM473" t="str">
            <v>GERENTE GENERAL</v>
          </cell>
          <cell r="AN473" t="str">
            <v>ANDRES PEÑA ARENAS</v>
          </cell>
          <cell r="AO473" t="str">
            <v xml:space="preserve">1526 /  / </v>
          </cell>
          <cell r="AP473" t="str">
            <v xml:space="preserve">42450208 /  / </v>
          </cell>
          <cell r="AQ473" t="str">
            <v xml:space="preserve">Servicios prestados a las empresas y servicios de producción /  / </v>
          </cell>
          <cell r="AR473" t="str">
            <v xml:space="preserve">1429 /  / </v>
          </cell>
          <cell r="AS473">
            <v>1526</v>
          </cell>
          <cell r="AT473">
            <v>42450208</v>
          </cell>
          <cell r="AU473" t="str">
            <v>Servicios prestados a las empresas y servicios de producción</v>
          </cell>
          <cell r="AV473" t="str">
            <v xml:space="preserve"> </v>
          </cell>
          <cell r="AW473">
            <v>1429</v>
          </cell>
          <cell r="AX473">
            <v>45597</v>
          </cell>
          <cell r="AY473">
            <v>25299360</v>
          </cell>
          <cell r="BC473" t="str">
            <v xml:space="preserve"> </v>
          </cell>
          <cell r="CX473">
            <v>45688</v>
          </cell>
          <cell r="CY473">
            <v>25299360</v>
          </cell>
        </row>
        <row r="474">
          <cell r="A474" t="str">
            <v>0471-2024</v>
          </cell>
          <cell r="B474" t="e">
            <v>#N/A</v>
          </cell>
          <cell r="C474" t="str">
            <v>CC</v>
          </cell>
          <cell r="D474">
            <v>1032395296</v>
          </cell>
          <cell r="E474">
            <v>6</v>
          </cell>
          <cell r="F474">
            <v>5</v>
          </cell>
          <cell r="G474">
            <v>6</v>
          </cell>
          <cell r="H474" t="str">
            <v>SANDRA LORENA MONTOYA BOLIVAR</v>
          </cell>
          <cell r="I474" t="str">
            <v>CARRERA 114f #151c-64</v>
          </cell>
          <cell r="J474" t="str">
            <v>loretoromo37@gmail.com</v>
          </cell>
          <cell r="M474" t="str">
            <v>CO1.PCCNTR.6979936</v>
          </cell>
          <cell r="N474" t="str">
            <v>CPT-498-2024</v>
          </cell>
          <cell r="O474" t="str">
            <v>https://community.secop.gov.co/Public/Tendering/OpportunityDetail/Index?noticeUID=CO1.NTC.6986828&amp;isFromPublicArea=True&amp;isModal=False</v>
          </cell>
          <cell r="P474" t="str">
            <v>APOYO A LA GESTIÓN PROFESIONAL</v>
          </cell>
          <cell r="Q474" t="str">
            <v>TECNICA PROFESIONAL</v>
          </cell>
          <cell r="R474" t="str">
            <v>FEMENINO</v>
          </cell>
          <cell r="S474" t="str">
            <v>NO</v>
          </cell>
          <cell r="T474" t="str">
            <v>CONTRATO DE PRESTACION DE SERVICIOS</v>
          </cell>
          <cell r="U474">
            <v>45597</v>
          </cell>
          <cell r="V474">
            <v>45601</v>
          </cell>
          <cell r="W474">
            <v>45702</v>
          </cell>
          <cell r="X474" t="str">
            <v>PAULA ANDREA FONSECA ORTIZ</v>
          </cell>
          <cell r="Y474" t="str">
            <v>PROFESIONAL 1 DEL ÁREA DE VENTAS Y MERCADEO</v>
          </cell>
          <cell r="Z474">
            <v>1136884820</v>
          </cell>
          <cell r="AA474">
            <v>0</v>
          </cell>
          <cell r="AB474">
            <v>0</v>
          </cell>
          <cell r="AC474" t="str">
            <v xml:space="preserve"> PE-94 Proveer de manera autónoma e independiente  los servicios para apoyar la planeación, gestión,  producción y ejecución de los proyectos que adelante el área de ventas y mercadeo de Canal Capital</v>
          </cell>
          <cell r="AD474">
            <v>10</v>
          </cell>
          <cell r="AE474">
            <v>3</v>
          </cell>
          <cell r="AF474">
            <v>100</v>
          </cell>
          <cell r="AG474">
            <v>28110400</v>
          </cell>
          <cell r="AH474">
            <v>8433120</v>
          </cell>
          <cell r="AI474" t="str">
            <v>1. Apoyar en el desarrollo de actividades
administrativas, al área de ventas del Canal. 2. Verificar y hacer seguimiento al procedimiento integral
requerido para lograr el desarrollo de los proyectos del área de ventas y mercadeo de Capital. 3. Apoyar
el seguimiento, detalle de ejecución y avances de cada uno de los proyectos asignados con base en los
cronogramas de los contratos. 4. Analizar y responder las solicitudes de cotizaciones y propuestas conforme
a las especificaciones técnicas y atendiendo todas las necesidades requeridas con el fin de adelantar
procesos de cotización y/o estudios de mercado para la entrega final de la propuesta/cotización llevando
seguimiento y control de las mismas. 5. Elaborar la proyección de las órdenes de servicio de cada uno de
los proveedores, de acuerdo con las especificaciones presentadas, una vez sean aprobadas por el Cliente,
de acuerdo con la asignación de los proyectos. 6. Apoyar los procesos contractuales que se requieran para
la suscripción de los contratos o convenios interadministrativos con entidades que requieran servicios ATL,
pauta y/o emisión. 7. Apoyar los procesos contractuales que sean necesarios con los diferentes medios de
comunicación requeridos para el cumplimiento de los contratos interadministrativos que se tengan o se
suscriban por parte de Capital. 8. Entregar la información y documentación de la ejecución de los proyectos
designados, y que son requeridos para la elaboración de informes de acuerdo con las solicitudes de la
profesional de ventas y mercadeo o de las diferentes áreas del Canal. 9. Proyectar los documentos que
correspondan para adelantar la facturación de los servicios que preste Canal Capital. 10. Gestionar y
negociar valores, volumen y/o porcentajes de descuentos a través de la suscripción de cartas de incentivos
con los diferentes medios de comunicación que se requieran para atender las necesidades ATL del canal y
de sus clientes, estableciendo plazos o periodos de cobro. 11. Mantener interlocución con los clientes para
atender, acompañar y hacer seguimiento a sus solicitudes de servicios ATL, estrategias de divulgación y
pauta recibidas que se ejecuten de manera directa con los medios o a través de agencias de medios. 12.
Participar en los comités o reuniones de seguimiento de desarrollo o ejecución contractual de los proyectos
en curso. 13. Apoyar y participar en el desarrollo y la ejecución de los indicadores y metas establecidas del
área de Ventas y Mercadeo asignados. 14. Realizar las demás actividades que resulten necesarias y
esenciales para el cumplimiento del objeto contractual.</v>
          </cell>
          <cell r="AJ474" t="str">
            <v>DIRECTA</v>
          </cell>
          <cell r="AK474" t="str">
            <v>NO REQUIERE</v>
          </cell>
          <cell r="AL474" t="str">
            <v>SI</v>
          </cell>
          <cell r="AM474" t="str">
            <v>GERENTE GENERAL</v>
          </cell>
          <cell r="AN474" t="str">
            <v>JAVIER ROLANDO DELGADO FLORES</v>
          </cell>
          <cell r="AO474" t="str">
            <v xml:space="preserve">1513 /  / </v>
          </cell>
          <cell r="AP474" t="str">
            <v xml:space="preserve">42450208 /  / </v>
          </cell>
          <cell r="AQ474" t="str">
            <v xml:space="preserve">Servicios prestados a las empresas y servicios de producción /  / </v>
          </cell>
          <cell r="AR474" t="str">
            <v xml:space="preserve">1432 /  / </v>
          </cell>
          <cell r="AS474">
            <v>1513</v>
          </cell>
          <cell r="AT474">
            <v>42450208</v>
          </cell>
          <cell r="AU474" t="str">
            <v>Servicios prestados a las empresas y servicios de producción</v>
          </cell>
          <cell r="AV474" t="str">
            <v xml:space="preserve"> </v>
          </cell>
          <cell r="AW474">
            <v>1432</v>
          </cell>
          <cell r="AX474">
            <v>45597</v>
          </cell>
          <cell r="AY474">
            <v>28110400</v>
          </cell>
          <cell r="BC474" t="str">
            <v xml:space="preserve"> </v>
          </cell>
          <cell r="CX474">
            <v>45702</v>
          </cell>
          <cell r="CY474">
            <v>28110400</v>
          </cell>
        </row>
        <row r="475">
          <cell r="A475" t="str">
            <v>0472-2024</v>
          </cell>
          <cell r="B475" t="e">
            <v>#N/A</v>
          </cell>
          <cell r="C475" t="str">
            <v>CC</v>
          </cell>
          <cell r="D475">
            <v>80156033</v>
          </cell>
          <cell r="E475">
            <v>7</v>
          </cell>
          <cell r="F475">
            <v>4</v>
          </cell>
          <cell r="G475">
            <v>7</v>
          </cell>
          <cell r="H475" t="str">
            <v>JAVIER ROLANDO DELGADO FLORES</v>
          </cell>
          <cell r="I475" t="str">
            <v>Calle 57 G Sur No. 70 19</v>
          </cell>
          <cell r="J475" t="str">
            <v>delgadof.javier@gmail.com</v>
          </cell>
          <cell r="M475" t="str">
            <v>CO1.PCCNTR.6980032</v>
          </cell>
          <cell r="N475" t="str">
            <v>CPT-499-2024</v>
          </cell>
          <cell r="O475" t="str">
            <v>https://community.secop.gov.co/Public/Tendering/OpportunityDetail/Index?noticeUID=CO1.NTC.6986491&amp;isFromPublicArea=True&amp;isModal=False</v>
          </cell>
          <cell r="P475" t="str">
            <v>PROFESIONAL</v>
          </cell>
          <cell r="Q475" t="str">
            <v>ESPECIALIZACIÓN UNIVERSITARIA</v>
          </cell>
          <cell r="R475" t="str">
            <v>MASCULINO</v>
          </cell>
          <cell r="S475" t="str">
            <v>NO</v>
          </cell>
          <cell r="T475" t="str">
            <v>CONTRATO DE PRESTACION DE SERVICIOS</v>
          </cell>
          <cell r="U475">
            <v>45597</v>
          </cell>
          <cell r="V475">
            <v>45601</v>
          </cell>
          <cell r="W475">
            <v>45702</v>
          </cell>
          <cell r="X475" t="str">
            <v>OLGA LUCIA VIDES CASTELLANOS</v>
          </cell>
          <cell r="Y475" t="str">
            <v>PROFESIONAL ESPECIALIZADO GRADO 3 SECRETARIA GENERAL</v>
          </cell>
          <cell r="Z475">
            <v>32722041</v>
          </cell>
          <cell r="AA475">
            <v>7</v>
          </cell>
          <cell r="AB475">
            <v>4</v>
          </cell>
          <cell r="AC475" t="str">
            <v xml:space="preserve"> PE-99 Proveer, de manera autónoma e independiente,  los servicios jurídicos especializados requeridos por  el área de ventas y mercadeo, así como para los demás asuntos legales relacionados con la Secretaría General de Canal Capital.</v>
          </cell>
          <cell r="AD475">
            <v>10</v>
          </cell>
          <cell r="AE475">
            <v>3</v>
          </cell>
          <cell r="AF475">
            <v>100</v>
          </cell>
          <cell r="AG475">
            <v>34309800</v>
          </cell>
          <cell r="AH475">
            <v>10292940</v>
          </cell>
          <cell r="AI475" t="str">
            <v>1. Proyectar y apoyar la revisión de
todos los documentos jurídicos necesarios para adelantar los procesos de contratación de Canal Capital,
en todas las modalidades de selección contempladas en el Manual de Contratación. 2. Revisar la
documentación soporte para la estructuración de contratos con personas naturales y jurídicas, guardando
coherencia con lo dispuesto en el Manual de Contratación de la entidad. 3. Realizar la publicación de los
procesos contractuales en las diferentes modalidades de selección dispuestas por el Manual de
Contratación de Canal Capital, mediante la plataforma de SECOP II. 4. Hacer parte de comités
evaluadores para la verificación y calificación de las propuestas presentadas dentro de los procesos de
contratación que adelante Canal Capital. 5. Verificar que las garantías contractuales estén acordes a lo
solicitado en los estudios previos de los contratos proyectados y realizar las respectiva aprobación cuando
haya lugar a ello. 6. Revisar y analizar los contratos interadministrativos suscritos o por suscribir, por
Canal Capital. 7. Realizar las modificaciones (prórrogas, adiciones, aclaraciones), así como adelantar las
gestiones para la suscripción de actas de liquidación y cierres contractuales que se requieran. 8. Absolver
consultas de información y responder peticiones y solicitudes de información o de acompañamiento
dentro de las competencias de la entidad, que formulen los particulares y/o las autoridades en general,
ante la Secretaría General y el Área Jurídica. 9. Proyectar, analizar y revisar los actos administrativos que
se expidan con ocasión de la actividad de Canal Capital, así como proyectar la respuesta a los recursos
interpuestos contra los actos administrativos proferidos por la entidad. 10. Actualizar a diario el software
de gestión contractual del ERP de Canal Capital. 11. Realizar las demás actividades que resulten
necesarias y esenciales para el cumplimiento del objeto contractual.</v>
          </cell>
          <cell r="AJ475" t="str">
            <v>DIRECTA</v>
          </cell>
          <cell r="AK475" t="str">
            <v>NO REQUIERE</v>
          </cell>
          <cell r="AL475" t="str">
            <v>SI</v>
          </cell>
          <cell r="AM475" t="str">
            <v>GERENTE GENERAL</v>
          </cell>
          <cell r="AN475" t="str">
            <v>FRANCISO SANDOVAL</v>
          </cell>
          <cell r="AO475" t="str">
            <v xml:space="preserve">1519 /  / </v>
          </cell>
          <cell r="AP475" t="str">
            <v xml:space="preserve">42450208 /  / </v>
          </cell>
          <cell r="AQ475" t="str">
            <v xml:space="preserve">Servicios prestados a las empresas y servicios de producción /  / </v>
          </cell>
          <cell r="AR475" t="str">
            <v xml:space="preserve">1431 /  / </v>
          </cell>
          <cell r="AS475">
            <v>1519</v>
          </cell>
          <cell r="AT475">
            <v>42450208</v>
          </cell>
          <cell r="AU475" t="str">
            <v>Servicios prestados a las empresas y servicios de producción</v>
          </cell>
          <cell r="AV475" t="str">
            <v xml:space="preserve"> </v>
          </cell>
          <cell r="AW475">
            <v>1431</v>
          </cell>
          <cell r="AX475">
            <v>45597</v>
          </cell>
          <cell r="AY475">
            <v>34309800</v>
          </cell>
          <cell r="BC475" t="str">
            <v xml:space="preserve"> </v>
          </cell>
          <cell r="CX475">
            <v>45702</v>
          </cell>
          <cell r="CY475">
            <v>34309800</v>
          </cell>
        </row>
        <row r="476">
          <cell r="A476" t="str">
            <v>0473-2024</v>
          </cell>
          <cell r="B476" t="e">
            <v>#N/A</v>
          </cell>
          <cell r="C476" t="str">
            <v>CC</v>
          </cell>
          <cell r="D476">
            <v>52264292</v>
          </cell>
          <cell r="E476">
            <v>5</v>
          </cell>
          <cell r="F476">
            <v>6</v>
          </cell>
          <cell r="G476">
            <v>5</v>
          </cell>
          <cell r="H476" t="str">
            <v>ERIKA JOHANNA JIMENEZ MARTINEZ</v>
          </cell>
          <cell r="I476" t="str">
            <v>Carrera 54D # 169 - 60</v>
          </cell>
          <cell r="J476" t="str">
            <v>kikajm@gmail.com</v>
          </cell>
          <cell r="M476" t="str">
            <v>CO1.RECEIPT.25162295</v>
          </cell>
          <cell r="N476" t="str">
            <v>CPT-500-2024</v>
          </cell>
          <cell r="O476" t="str">
            <v>https://community.secop.gov.co/Public/Tendering/OpportunityDetail/Index?noticeUID=CO1.NTC.6987036&amp;isFromPublicArea=True&amp;isModal=False</v>
          </cell>
          <cell r="P476" t="str">
            <v>PROFESIONAL</v>
          </cell>
          <cell r="Q476" t="str">
            <v>PROFESIONAL</v>
          </cell>
          <cell r="R476" t="str">
            <v>FEMENINO</v>
          </cell>
          <cell r="S476" t="str">
            <v>NO</v>
          </cell>
          <cell r="T476" t="str">
            <v>CONTRATO DE PRESTACION DE SERVICIOS</v>
          </cell>
          <cell r="U476">
            <v>45597</v>
          </cell>
          <cell r="V476">
            <v>45601</v>
          </cell>
          <cell r="W476">
            <v>45702</v>
          </cell>
          <cell r="X476" t="str">
            <v>PAULA ANDREA FONSECA ORTIZ</v>
          </cell>
          <cell r="Y476" t="str">
            <v>PROFESIONAL 1 DEL ÁREA DE VENTAS Y MERCADEO</v>
          </cell>
          <cell r="Z476">
            <v>1136884820</v>
          </cell>
          <cell r="AA476">
            <v>0</v>
          </cell>
          <cell r="AB476">
            <v>0</v>
          </cell>
          <cell r="AC476" t="str">
            <v xml:space="preserve"> PE-97 Proveer, de manera autónoma e independiente,  los servicios profesionales requeridos para llevar a cabo las actividades comerciales y las relacionadas con la producción ejecutiva de los proyectos del área de ventas y mercadeo de Canal Capital.</v>
          </cell>
          <cell r="AD476">
            <v>10</v>
          </cell>
          <cell r="AE476">
            <v>3</v>
          </cell>
          <cell r="AF476">
            <v>100</v>
          </cell>
          <cell r="AG476">
            <v>28110400</v>
          </cell>
          <cell r="AH476">
            <v>8433120</v>
          </cell>
          <cell r="AI476" t="str">
            <v>1. Hacer seguimiento a los
procedimientos necesarios para llevar a cabo una ejecución efectiva con los proyectos en gestión,
suscritos y en ejecución, en los que sea requerido. 2. Apoyar a la supervisión y realizar el seguimiento
financiero de los contratos suscritos por el área de Ventas y Mercadeo. 3. Participar y apoyar en la etapa
precontractual de los contratos, convenios, acuerdos de colaboración y alianzas, estructurando los
documentos necesarios para la suscripción de los mismos y de la contratación derivada que corresponda
tales como estudios de mercado, anexos técnicos, estudios previos, memorandos de justificación, actas,
entre otros. 4. Apoyar en la estructuración de los modelos de negocios de Canal Capital, según los
servicios, productos y proyectos disponibles para la oferta. 5. Atender a los potenciales clientes en los
momentos claves para la formalización de contratos, contacto inicial e identificación de necesidad,
presentación de cotizaciones, ofertas o propuestas comerciales, negociación y acuerdos comerciales. 6.
Realizar las herramientas comerciales necesarias, tales como presentaciones y paquetes comerciales, a
partir de criterios estratégicos. 7. Apoyar la facturación tanto de proveedores como de los contratos
interadministrativos en los tiempos estipulados para ello. 8. Atender y hacer el seguimiento a los
requerimientos presentados por cada una de las entidades con las cuales Canal Capital ha suscrito
contratos interadministrativos con ocasión a las activaciones estratégicas. 9. Hacer seguimiento a las
actividades de cada uno de los proveedores que sean seleccionados por Canal Capital en la producción
y entrega de los productos o servicios para los que sean requeridos. 10. Realizar el acompañamiento a
los eventos requeridos, llevando a cabo las actividades necesarias para su ejecución y correcto desarrollo.
11. Apoyar y participar en el desarrollo y la ejecución de los indicadores y metas establecidas del área
de Ventas y Mercadeo. 12. Realizar las demás actividades que resulten necesarias y esenciales para el
cumplimiento del objeto contractual.</v>
          </cell>
          <cell r="AJ476" t="str">
            <v>DIRECTA</v>
          </cell>
          <cell r="AK476" t="str">
            <v>NO REQUIERE</v>
          </cell>
          <cell r="AL476" t="str">
            <v>SI</v>
          </cell>
          <cell r="AM476" t="str">
            <v>GERENTE GENERAL</v>
          </cell>
          <cell r="AN476" t="str">
            <v>FRANCISO SANDOVAL</v>
          </cell>
          <cell r="AO476" t="str">
            <v xml:space="preserve">1516 /  / </v>
          </cell>
          <cell r="AP476" t="str">
            <v xml:space="preserve">42450208 /  / </v>
          </cell>
          <cell r="AQ476" t="str">
            <v xml:space="preserve">Servicios prestados a las empresas y servicios de producción /  / </v>
          </cell>
          <cell r="AR476" t="str">
            <v xml:space="preserve">1434 /  / </v>
          </cell>
          <cell r="AS476">
            <v>1516</v>
          </cell>
          <cell r="AT476">
            <v>42450208</v>
          </cell>
          <cell r="AU476" t="str">
            <v>Servicios prestados a las empresas y servicios de producción</v>
          </cell>
          <cell r="AV476" t="str">
            <v xml:space="preserve"> </v>
          </cell>
          <cell r="AW476">
            <v>1434</v>
          </cell>
          <cell r="AX476">
            <v>45597</v>
          </cell>
          <cell r="AY476">
            <v>28110400</v>
          </cell>
          <cell r="BC476" t="str">
            <v xml:space="preserve"> </v>
          </cell>
          <cell r="CX476">
            <v>45702</v>
          </cell>
          <cell r="CY476">
            <v>28110400</v>
          </cell>
        </row>
        <row r="477">
          <cell r="A477" t="str">
            <v>0474-2024</v>
          </cell>
          <cell r="B477" t="e">
            <v>#N/A</v>
          </cell>
          <cell r="C477" t="str">
            <v>CC</v>
          </cell>
          <cell r="D477">
            <v>1010236662</v>
          </cell>
          <cell r="E477">
            <v>4</v>
          </cell>
          <cell r="F477">
            <v>7</v>
          </cell>
          <cell r="G477">
            <v>4</v>
          </cell>
          <cell r="H477" t="str">
            <v>JAIRO ESTEBAN TRIVIÑO GONZALEZ</v>
          </cell>
          <cell r="I477" t="str">
            <v>Diagonal 47 sur # 12 a 01 torre 1 apto 303</v>
          </cell>
          <cell r="J477" t="str">
            <v>trivinho1269@hotmail.com</v>
          </cell>
          <cell r="M477" t="str">
            <v>CO1.PCCNTR.6980420</v>
          </cell>
          <cell r="N477" t="str">
            <v>CPT-501-2024</v>
          </cell>
          <cell r="O477" t="str">
            <v>https://community.secop.gov.co/Public/Tendering/OpportunityDetail/Index?noticeUID=CO1.NTC.6987403&amp;isFromPublicArea=True&amp;isModal=False</v>
          </cell>
          <cell r="P477" t="str">
            <v>APOYO A LA GESTIÓN PROFESIONAL</v>
          </cell>
          <cell r="Q477" t="str">
            <v>TECNOLOGO</v>
          </cell>
          <cell r="R477" t="str">
            <v>MASCULINO</v>
          </cell>
          <cell r="S477" t="str">
            <v>NO</v>
          </cell>
          <cell r="T477" t="str">
            <v>CONTRATO DE PRESTACION DE SERVICIOS</v>
          </cell>
          <cell r="U477">
            <v>45597</v>
          </cell>
          <cell r="V477">
            <v>45601</v>
          </cell>
          <cell r="W477">
            <v>45702</v>
          </cell>
          <cell r="X477" t="str">
            <v>PAULA ANDREA FONSECA ORTIZ</v>
          </cell>
          <cell r="Y477" t="str">
            <v>PROFESIONAL 1 DEL ÁREA DE VENTAS Y MERCADEO</v>
          </cell>
          <cell r="Z477">
            <v>1136884820</v>
          </cell>
          <cell r="AA477">
            <v>0</v>
          </cell>
          <cell r="AB477">
            <v>0</v>
          </cell>
          <cell r="AC477" t="str">
            <v xml:space="preserve"> PE-98 Proveer, de manera autónoma e independiente, servicios de soporte administrativo y financiero para las líneas del área de ventas y mercadeo de Canal Capital.</v>
          </cell>
          <cell r="AD477">
            <v>10</v>
          </cell>
          <cell r="AE477">
            <v>3</v>
          </cell>
          <cell r="AF477">
            <v>100</v>
          </cell>
          <cell r="AG477">
            <v>16666667</v>
          </cell>
          <cell r="AH477">
            <v>5000000</v>
          </cell>
          <cell r="AI477" t="str">
            <v>1. Proyectar, redactar y revisar
oficios, memorandos y demás documentos administrativos del área de Ventas y Mercadeo. 2. Revisar y
suministrar información requerida por entes de control internos o externos sobre los contratos, procesos
o documentación relacionados con ventas y mercadeo de Capital. 3. Apoyar la gestión documental de
ventas y mercadeo de acuerdo con la Tabla de retención documental. 4. Brindar apoyo en la etapa
precontractual relacionada con los procesos de Ventas y Mercadeo. 5. Elaborar, revisar y tramitar lo
relacionado con las cuentas de cobro, certificaciones de pago, informes de actividades y cierres
contractuales de los contratistas y proveedores supervisados por Ventas y Mercadeo. 6. Registrar y
controlar la ejecución presupuestal de los contratos y/o convenios interadministrativos supervisados
por el área de Ventas y Mercadeo. 7. Apoyar en la elaboración y actualización presupuestaria del
consolidado de contratos interadministrativos, así como suministrar la información requerida por las
diferentes áreas del Canal para la generación de informes del área de Ventas y Mercadeo. 8. Apoyar en
los procesos requeridos para la liquidación de contratos y/o convenios interadministrativos y de
prestación de servicio a cargo del área de Ventas y Mercadeo. 9. Apoyar los procesos del área de Ventas
y Mercadeo por medio del ERP. 10. Participar en las reuniones que sean necesarias para la prestación
del servicio. 11. Realizar las demás actividades que resulten necesarias y esenciales para el cumplimiento
del objeto contractual.</v>
          </cell>
          <cell r="AJ477" t="str">
            <v>DIRECTA</v>
          </cell>
          <cell r="AK477" t="str">
            <v>NO REQUIERE</v>
          </cell>
          <cell r="AL477" t="str">
            <v>NO</v>
          </cell>
          <cell r="AM477" t="str">
            <v>GERENTE GENERAL</v>
          </cell>
          <cell r="AN477" t="str">
            <v>FRANCISO SANDOVAL</v>
          </cell>
          <cell r="AO477" t="str">
            <v xml:space="preserve">1517 /  / </v>
          </cell>
          <cell r="AP477" t="str">
            <v xml:space="preserve">42450208 /  / </v>
          </cell>
          <cell r="AQ477" t="str">
            <v xml:space="preserve">Servicios prestados a las empresas y servicios de producción /  / </v>
          </cell>
          <cell r="AR477" t="str">
            <v xml:space="preserve">1433 /  / </v>
          </cell>
          <cell r="AS477">
            <v>1517</v>
          </cell>
          <cell r="AT477">
            <v>42450208</v>
          </cell>
          <cell r="AU477" t="str">
            <v>Servicios prestados a las empresas y servicios de producción</v>
          </cell>
          <cell r="AV477" t="str">
            <v xml:space="preserve"> </v>
          </cell>
          <cell r="AW477">
            <v>1433</v>
          </cell>
          <cell r="AX477">
            <v>45597</v>
          </cell>
          <cell r="AY477">
            <v>16666667</v>
          </cell>
          <cell r="BC477" t="str">
            <v xml:space="preserve"> </v>
          </cell>
          <cell r="CX477">
            <v>45702</v>
          </cell>
          <cell r="CY477">
            <v>16666667</v>
          </cell>
        </row>
        <row r="478">
          <cell r="A478" t="str">
            <v>0475-2024</v>
          </cell>
          <cell r="B478" t="e">
            <v>#N/A</v>
          </cell>
          <cell r="C478" t="str">
            <v>CC</v>
          </cell>
          <cell r="D478">
            <v>52903084</v>
          </cell>
          <cell r="E478">
            <v>8</v>
          </cell>
          <cell r="F478">
            <v>3</v>
          </cell>
          <cell r="G478">
            <v>8</v>
          </cell>
          <cell r="H478" t="str">
            <v>MYRIAM ANDREA ESTÉVEZ SÁNCHEZ</v>
          </cell>
          <cell r="I478" t="str">
            <v>Calle 22b 63 24 Interior 1 Apartamento 102</v>
          </cell>
          <cell r="J478" t="str">
            <v>maesandrea@hotmail.com</v>
          </cell>
          <cell r="M478" t="str">
            <v>CO1.PCCNTR.6983177</v>
          </cell>
          <cell r="N478" t="str">
            <v>CPT-502-2024</v>
          </cell>
          <cell r="O478" t="str">
            <v>https://community.secop.gov.co/Public/Tendering/OpportunityDetail/Index?noticeUID=CO1.NTC.5995240&amp;isFromPublicArea=True&amp;isModal=False</v>
          </cell>
          <cell r="P478" t="str">
            <v>APOYO A LA GESTIÓN PROFESIONAL</v>
          </cell>
          <cell r="Q478" t="str">
            <v>PROFESIONAL</v>
          </cell>
          <cell r="R478" t="str">
            <v>FEMENINO</v>
          </cell>
          <cell r="S478" t="str">
            <v>NO</v>
          </cell>
          <cell r="T478" t="str">
            <v>CONTRATO DE PRESTACION DE SERVICIOS</v>
          </cell>
          <cell r="U478">
            <v>45597</v>
          </cell>
          <cell r="V478">
            <v>45601</v>
          </cell>
          <cell r="W478">
            <v>45702</v>
          </cell>
          <cell r="X478" t="str">
            <v>PAULA ANDREA FONSECA ORTIZ</v>
          </cell>
          <cell r="Y478" t="str">
            <v>PROFESIONAL 1 DEL ÁREA DE VENTAS Y MERCADEO</v>
          </cell>
          <cell r="Z478">
            <v>1136884820</v>
          </cell>
          <cell r="AA478">
            <v>0</v>
          </cell>
          <cell r="AB478">
            <v>0</v>
          </cell>
          <cell r="AC478" t="str">
            <v xml:space="preserve"> PE-96 Proveer, de manera autónoma e independiente,  los servicios profesionales de apoyo administrativo y financiero para la gestión, seguimiento, finalización  y liquidación de contratos así como indicadores e informes financieros de la Gerencia General y del área de ventas y mercadeo de Canal Capital.</v>
          </cell>
          <cell r="AD478">
            <v>10</v>
          </cell>
          <cell r="AE478">
            <v>3</v>
          </cell>
          <cell r="AF478">
            <v>100</v>
          </cell>
          <cell r="AG478">
            <v>28110400</v>
          </cell>
          <cell r="AH478">
            <v>8433120</v>
          </cell>
          <cell r="AI478" t="str">
            <v>1. Registrar y controlar la ejecución
presupuestal de los contratos y/o convenios interadministrativos suscritos por Canal Capital Gerencia o en
el área de Ventas y Mercadeo. 2. Registrar controlar y apoyar en la elaboración y actualización presupuestal
del consolidado de contratos interadministrativos, así como suministrar la información requerida por las
diferentes áreas del Canal para la generación de informes de la Gerencia o en área de Ventas y Mercadeo.
3. Apoyar el diseño y seguimiento del Plan Anual de Adquisiciones de la Gerencia o en área de Ventas y
mercadeo. 4. Apoyar con las gestiones requeridas para la liquidación de contratos y/o convenios
interadministrativos y de prestación de servicio a cargo de la Gerencia o en área de Ventas y Mercadeo. 5.
Apoyar el proceso de facturación de servicios prestados por Canal Capital, de acuerdo con las solicitudes
de los productores encargados de cada cuenta y/o contrato interadministrativo, mediante la solicitud de
facturas a la subdirección financiera. 6. Validar y registrar que la documentación entregada por los
proveedores se encuentre completa para dar inicio a las gestiones de pago de facturas. 7. Registrar y
controlar las certificaciones del supervisor para el pago de contratistas, así como las certificaciones de cierre
contractual y demás documentos relacionados con los pagos a proveedores. 8. Consolidar la información,
documentos y demás soportes necesarios para la argumentación y apoyo en la proyección de respuestas
a las solicitudes requeridas por los entes de control internos y externos, así como para el cumplimiento de
los indicadores de gestión del área. 9. Suministrar la información y soportes para apoyar las gestiones
contractuales de los compromisos originados por la ejecución de contratos a la Gerencia o en área de
Ventas y Mercadeo. 10. Verificar el correcto diligenciamiento de las solicitudes de disponibilidad
presupuestal emitidas en el ERP por la Gerencia o por el área de Ventas y Mercadeo. 11. Generar y
participar en la elaboración de informes cuantitativos y cualitativos de las líneas de negocios y/o estudios
de mercado periódicamente o a solicitud de la Gerencia o en área de Ventas y Mercadeo. 12. Realizar
seguimiento de las cuentas por cobrar y pagar de los proyectos a cargo de la Gerencia o en área de Ventas
y Mercadeo. 13. Apoyar y participar en el desarrollo y la ejecución de los indicadores y metas establecidas
del área de Ventas y Mercadeo. 14. Realizar las demás actividades que resulten necesarias y esenciales
para el cumplimiento del objeto contractual.</v>
          </cell>
          <cell r="AJ478" t="str">
            <v>DIRECTA</v>
          </cell>
          <cell r="AK478" t="str">
            <v>NO REQUIERE</v>
          </cell>
          <cell r="AL478" t="str">
            <v>SI</v>
          </cell>
          <cell r="AM478" t="str">
            <v>GERENTE GENERAL</v>
          </cell>
          <cell r="AN478" t="str">
            <v>ANDRES PEÑA ARENAS</v>
          </cell>
          <cell r="AO478" t="str">
            <v xml:space="preserve">1515 /  / </v>
          </cell>
          <cell r="AP478" t="str">
            <v xml:space="preserve">42450208 /  / </v>
          </cell>
          <cell r="AQ478" t="str">
            <v xml:space="preserve">Servicios prestados a las empresas y servicios de producción /  / </v>
          </cell>
          <cell r="AR478" t="str">
            <v xml:space="preserve">1435 /  / </v>
          </cell>
          <cell r="AS478">
            <v>1515</v>
          </cell>
          <cell r="AT478">
            <v>42450208</v>
          </cell>
          <cell r="AU478" t="str">
            <v>Servicios prestados a las empresas y servicios de producción</v>
          </cell>
          <cell r="AV478" t="str">
            <v xml:space="preserve"> </v>
          </cell>
          <cell r="AW478">
            <v>1435</v>
          </cell>
          <cell r="AX478">
            <v>45597</v>
          </cell>
          <cell r="AY478">
            <v>28110400</v>
          </cell>
          <cell r="BC478" t="str">
            <v xml:space="preserve"> </v>
          </cell>
          <cell r="CX478">
            <v>45702</v>
          </cell>
          <cell r="CY478">
            <v>28110400</v>
          </cell>
        </row>
        <row r="479">
          <cell r="A479" t="str">
            <v>0476-2024</v>
          </cell>
          <cell r="B479" t="e">
            <v>#N/A</v>
          </cell>
          <cell r="C479" t="str">
            <v>CC</v>
          </cell>
          <cell r="D479">
            <v>52712319</v>
          </cell>
          <cell r="E479">
            <v>2</v>
          </cell>
          <cell r="F479">
            <v>9</v>
          </cell>
          <cell r="G479">
            <v>2</v>
          </cell>
          <cell r="H479" t="str">
            <v>DAYANA MONTOYA GONZÁLEZ</v>
          </cell>
          <cell r="I479" t="str">
            <v>CALLE 19A # 96B - 85</v>
          </cell>
          <cell r="J479" t="str">
            <v>dmontoya@rtvc.gov.co</v>
          </cell>
          <cell r="M479" t="str">
            <v>CO1.PCCNTR.6984418</v>
          </cell>
          <cell r="N479" t="str">
            <v>CPT-503-2024</v>
          </cell>
          <cell r="O479" t="str">
            <v>https://community.secop.gov.co/Public/Tendering/OpportunityDetail/Index?noticeUID=CO1.NTC.6991724&amp;isFromPublicArea=True&amp;isModal=False</v>
          </cell>
          <cell r="P479" t="str">
            <v>PROFESIONAL</v>
          </cell>
          <cell r="Q479" t="str">
            <v>PROFESIONAL</v>
          </cell>
          <cell r="R479" t="str">
            <v>FEMENINO</v>
          </cell>
          <cell r="S479" t="str">
            <v>SI</v>
          </cell>
          <cell r="T479" t="str">
            <v>CONTRATO DE PRESTACION DE SERVICIOS</v>
          </cell>
          <cell r="U479">
            <v>45597</v>
          </cell>
          <cell r="V479">
            <v>45603</v>
          </cell>
          <cell r="W479">
            <v>45753</v>
          </cell>
          <cell r="X479" t="str">
            <v>GUSTAVO DE BEDOUT BERMUDEZ</v>
          </cell>
          <cell r="Y479" t="str">
            <v>PROFESIONAL ESPECIALIZADO GRADO 03 DE PROGRAMACIÓN</v>
          </cell>
          <cell r="Z479">
            <v>79523391</v>
          </cell>
          <cell r="AA479">
            <v>7</v>
          </cell>
          <cell r="AB479">
            <v>4</v>
          </cell>
          <cell r="AC479" t="str">
            <v xml:space="preserve"> DO-636 Proveer, de manera autónoma e independiente, los servicios profesionales requeridos para realizar la producción ejecutiva del área de Programación de Capital, de cara a asegurar la ejecución de los proyectos de los canales Capital y Eureka con esta área. </v>
          </cell>
          <cell r="AD479">
            <v>0</v>
          </cell>
          <cell r="AE479">
            <v>5</v>
          </cell>
          <cell r="AF479">
            <v>150</v>
          </cell>
          <cell r="AG479">
            <v>30492000</v>
          </cell>
          <cell r="AH479">
            <v>6098400</v>
          </cell>
          <cell r="AI479" t="str">
            <v>1. Realizar el seguimiento en la elaboración y
oportuna entrega de los informes relacionados con la programación que soliciten a Capital la Comisión de
Regulación de Comunicaciones (CRC) y el Ministerio de las Tecnologías de la Información y las Comunicaciones
(MinTIC). 2. Apoyar la planeación y entrega de la información que soliciten las áreas de Control Interno,
Planeación y otras, de cara a proveer insumos para las auditorías e informes internos y externos. 3. Participar en
el desarrollo de la planeación estratégica y operativa del área de Programación de Canal Capital, incluida la
elaboración de procesos, protocolos y manuales. 4. Apoyar el seguimiento a la ejecución de los contratos de
personas jurídicas, incluidos los de adquisiciones de licencias de emisión y los de las entidades de gestión colectiva.
5. Emitir conceptos sobre ideas, proyectos y material audiovisual ofrecido por externos para licenciamiento gratuito
que le sean ofrecidos a Capital. 6. Apoyar el seguimiento al proceso de cesiones gratuitas de licencias de emisión,
tanto en la comunicación con los externos como en la elaboración de la documentación relacionada. 7. Apoyar la
elaboración de comunicaciones dirigidas a clientes internos y externos, incluidas las PQRS, relacionadas con la
dependencia de Programación de Capital. 8. Apoyar al área de Programación en la comunicación con los equipos
de Mercadeo, Digital y Comunicaciones en torno a proveerles insumos relacionados con los contenidos de la parrilla. 9. Asistir a las reuniones necesarias para la correcta ejecución del contrato en virtud del principio de
coordinación. 10. Realizar los informes necesarios relacionados con la prestación de servicios y cumplir con los
entregables proyectados en las obligaciones cuando a ello haya lugar. 11. Brindar apoyo a la supervisión de las
personas que realizan funciones relacionadas con recuperación de archivo de la memoria y gestión de información.
12. Realizar las demás actividades que resulten necesarias y esenciales para el cumplimiento del objeto
contractual.</v>
          </cell>
          <cell r="AJ479" t="str">
            <v>DIRECTA</v>
          </cell>
          <cell r="AK479" t="str">
            <v>NO REQUIERE</v>
          </cell>
          <cell r="AL479" t="str">
            <v>SI</v>
          </cell>
          <cell r="AM479" t="str">
            <v>DIRECTOR OPERATIVO</v>
          </cell>
          <cell r="AN479" t="str">
            <v>CAROLINA NIÑO CLAVIJO</v>
          </cell>
          <cell r="AO479" t="str">
            <v xml:space="preserve">1498 /  / </v>
          </cell>
          <cell r="AP479" t="str">
            <v xml:space="preserve">42450209 /  / </v>
          </cell>
          <cell r="AQ479" t="str">
            <v xml:space="preserve">Servicios para la comunidad, sociales y personales /  / </v>
          </cell>
          <cell r="AR479" t="str">
            <v xml:space="preserve">1440 /  / </v>
          </cell>
          <cell r="AS479">
            <v>1498</v>
          </cell>
          <cell r="AT479">
            <v>42450209</v>
          </cell>
          <cell r="AU479" t="str">
            <v>Servicios para la comunidad, sociales y personales</v>
          </cell>
          <cell r="AV479" t="str">
            <v xml:space="preserve"> </v>
          </cell>
          <cell r="AW479">
            <v>1440</v>
          </cell>
          <cell r="AX479">
            <v>45601</v>
          </cell>
          <cell r="AY479">
            <v>30492000</v>
          </cell>
          <cell r="BC479" t="str">
            <v xml:space="preserve"> </v>
          </cell>
          <cell r="CX479">
            <v>45753</v>
          </cell>
          <cell r="CY479">
            <v>30492000</v>
          </cell>
        </row>
        <row r="480">
          <cell r="A480" t="str">
            <v>0477-2024</v>
          </cell>
          <cell r="B480" t="e">
            <v>#N/A</v>
          </cell>
          <cell r="C480" t="str">
            <v>CC</v>
          </cell>
          <cell r="D480">
            <v>52231558</v>
          </cell>
          <cell r="E480">
            <v>3</v>
          </cell>
          <cell r="F480">
            <v>8</v>
          </cell>
          <cell r="G480">
            <v>3</v>
          </cell>
          <cell r="H480" t="str">
            <v>ROCIO CAPADOR RIAÑO</v>
          </cell>
          <cell r="I480" t="str">
            <v>Calle 4 este No. 1-100 Torre 6 Apto 301. Madrid. Cundinamarca.</v>
          </cell>
          <cell r="J480" t="str">
            <v>rcapador@rtvc.gov.co</v>
          </cell>
          <cell r="M480" t="str">
            <v>CO1.PCCNTR.6990481</v>
          </cell>
          <cell r="N480" t="str">
            <v>CPT-504-2024</v>
          </cell>
          <cell r="O480" t="str">
            <v>https://community.secop.gov.co/Public/Tendering/OpportunityDetail/Index?noticeUID=CO1.NTC.7000297&amp;isFromPublicArea=True&amp;isModal=False</v>
          </cell>
          <cell r="P480" t="str">
            <v>PROFESIONAL</v>
          </cell>
          <cell r="Q480" t="str">
            <v>PROFESIONAL</v>
          </cell>
          <cell r="R480" t="str">
            <v>FEMENINO</v>
          </cell>
          <cell r="S480" t="str">
            <v>SI</v>
          </cell>
          <cell r="T480" t="str">
            <v>CONTRATO DE PRESTACION DE SERVICIOS</v>
          </cell>
          <cell r="U480">
            <v>45601</v>
          </cell>
          <cell r="V480">
            <v>45602</v>
          </cell>
          <cell r="W480">
            <v>45702</v>
          </cell>
          <cell r="X480" t="str">
            <v>PAULA ARENAS CANAL</v>
          </cell>
          <cell r="Y480" t="str">
            <v>GERENTE GENERAL</v>
          </cell>
          <cell r="Z480">
            <v>35503102</v>
          </cell>
          <cell r="AA480">
            <v>1</v>
          </cell>
          <cell r="AB480">
            <v>1</v>
          </cell>
          <cell r="AC480" t="str">
            <v xml:space="preserve"> PE-95 Proveer, de manera autónoma e independiente  los servicios profesionales requeridos para ejecutar estrategias y actividades relativas a los servicios que presta Canal Capital dentro del mercado en el cual se  mueve el negocio institucional.</v>
          </cell>
          <cell r="AD480">
            <v>9</v>
          </cell>
          <cell r="AE480">
            <v>3</v>
          </cell>
          <cell r="AF480">
            <v>99</v>
          </cell>
          <cell r="AG480">
            <v>38201625</v>
          </cell>
          <cell r="AH480">
            <v>11576250</v>
          </cell>
          <cell r="AI480" t="str">
            <v>1. Realizar el diseño y ejecución de la
estrategia anual para la consecución de proyectos (diseño, producto, circulación y/o comercialización según sea
el caso) relacionados con comunicación pública y negocios estratégicos que generen ingresos, optimización de
recursos y la consecución de los objetivos misionales y comerciales de Capital. 2. Apoyar la administración de
los recursos financieros, técnicos, logísticos y humanos que apoyen el diseño y ejecución de las estrategias de
comunicación pública y de negocios estratégicos y la consecución de los objetivos comerciales y misionales de
Capital. 3. Apoyar cuando sea requerido, el diseño creativo y operativo de propuestas relacionadas con el
diseño, producción y circulación de contenidos, que involucre prestación de servicios en diferentes escenarios
distritales y nacionales. 4. Acompañar en coordinación con las áreas de producción, técnica y programación, la
eficaz y eficiente ejecución de los contratos, convenios y acuerdos de y/o comercialización con entidades
públicas y privadas. Así mismo, apoyar la interacción de la relación con el cliente en la fase post-venta o post-
firma de los proyectos. 5. Efectuar las acciones y actividades en el diseño y/o actualización de los procesos y
procedimientos relacionados con la estrategia comercial, garantizando trabajo conjunto con el área de
planeación. 6. Apoyar la supervisión en la formulación y/o gestión de los procesos relacionados con el diseño,
adquisición, ejecución y/o circulación de estudios de mercado, así como consultar, revisar y/o sugerir estudios
de audiencias, cuyos datos aporten a la gestión del conocimiento para la construcción y desarrollo de las
estrategias, así ́como, para el cumplimiento de los objetivos comerciales de Capital. 7. Realizar el seguimiento
periódico a los indicadores y metas relacionados con el área de Ventas y Mercadeo y sus objetivos comerciales,
garantizando trabajo conjunto eficiente y eficaz entre las áreas involucradas al interior de Capital para el
cumplimiento de los mismos. 8. Apoyar la construcción de estudios de mercado internos y externos para la
expedición de la actualización anual de tarifas de servicios, política de descuentos y su debida formalización. 9.
Revisar y aprobar las cotizaciones realizadas relacionadas con la estrategia comercial de Capital (incluyendo
órdenes de pauta), en coherencia con los recursos disponibles para el cumplimiento de lo ofertado, procesos
requeridos para la consecución de los objetivos específicos de la cotización y políticas operativas y editoriales
de Capital vigentes. 10. Verificar y gestionar la entrega oportuna y certera de los informes de actividades y/o
resultados exigidos por los acuerdos comerciales suscritos por Capital con entidades públicas y privadas. 11.
Realizar la articulación requerida con las áreas de programación y/o producción para la inclusión de piezas
comerciales, producto de órdenes de pauta y/o negociaciones de canje, y como consecuencia de un control
eficiente de la inclusión de pauta en la parrilla del Canal y/o transmisiones especiales. 12. Revisar las solicitudes
de facturación requeridas, tanto de pauta comercial, como de contratos celebrados por el Canal. 13. Apoyar la
construcción de un informe periódico sobre las ventas realizadas en cuanto a los servicios de producción y
comercialización en términos de optimización de recursos y beneficios para los objetivos misionales de Capital,
dirigido a la gerencia y al equipo directivo. 14. Apoyar a la supervisión de todos los contratos
interadministrativos y contratos derivados de personas jurídicas y naturales del área de ventas y mercadeo. 15.
Realizar las demás actividades que resulten necesarias y esenciales para el cumplimiento del objeto contractual.</v>
          </cell>
          <cell r="AJ480" t="str">
            <v>DIRECTA</v>
          </cell>
          <cell r="AK480" t="str">
            <v>NO REQUIERE</v>
          </cell>
          <cell r="AL480" t="str">
            <v>SI</v>
          </cell>
          <cell r="AM480" t="str">
            <v>GERENTE GENERAL</v>
          </cell>
          <cell r="AN480" t="str">
            <v>JAVIER ROLANDO DELGADO FLORES</v>
          </cell>
          <cell r="AO480" t="str">
            <v xml:space="preserve">1514 /  / </v>
          </cell>
          <cell r="AP480" t="str">
            <v xml:space="preserve">42450208 /  / </v>
          </cell>
          <cell r="AQ480" t="str">
            <v xml:space="preserve">Servicios prestados a las empresas y servicios de producción /  / </v>
          </cell>
          <cell r="AR480" t="str">
            <v xml:space="preserve">1442 /  / </v>
          </cell>
          <cell r="AS480">
            <v>1514</v>
          </cell>
          <cell r="AT480">
            <v>42450208</v>
          </cell>
          <cell r="AU480" t="str">
            <v>Servicios prestados a las empresas y servicios de producción</v>
          </cell>
          <cell r="AV480" t="str">
            <v xml:space="preserve"> </v>
          </cell>
          <cell r="AW480">
            <v>1442</v>
          </cell>
          <cell r="AX480">
            <v>45601</v>
          </cell>
          <cell r="AY480">
            <v>38201625</v>
          </cell>
          <cell r="BC480" t="str">
            <v xml:space="preserve"> </v>
          </cell>
          <cell r="CX480">
            <v>45702</v>
          </cell>
          <cell r="CY480">
            <v>38201625</v>
          </cell>
        </row>
        <row r="481">
          <cell r="A481" t="str">
            <v>0478-2024</v>
          </cell>
          <cell r="B481" t="e">
            <v>#N/A</v>
          </cell>
          <cell r="C481" t="str">
            <v>NIT</v>
          </cell>
          <cell r="D481">
            <v>900346479</v>
          </cell>
          <cell r="E481">
            <v>7</v>
          </cell>
          <cell r="F481">
            <v>4</v>
          </cell>
          <cell r="G481">
            <v>7</v>
          </cell>
          <cell r="H481" t="str">
            <v>ADTEL LATAM S.A.S</v>
          </cell>
          <cell r="I481" t="str">
            <v>CARRERA 51 # 102A -15</v>
          </cell>
          <cell r="J481" t="str">
            <v>adtel@adtel.com.co</v>
          </cell>
          <cell r="K481" t="str">
            <v>CHRISTIAN FERNANDO CARVAJAL GROSS</v>
          </cell>
          <cell r="L481">
            <v>13740926</v>
          </cell>
          <cell r="M481" t="str">
            <v>CO1.PCCNTR.6992983</v>
          </cell>
          <cell r="N481" t="str">
            <v>CPT-506-2024</v>
          </cell>
          <cell r="O481" t="str">
            <v>https://community.secop.gov.co/Public/Tendering/OpportunityDetail/Index?noticeUID=CO1.NTC.7003318&amp;isFromPublicArea=True&amp;isModal=False</v>
          </cell>
          <cell r="P481" t="str">
            <v>N/A</v>
          </cell>
          <cell r="Q481" t="str">
            <v>N/A</v>
          </cell>
          <cell r="R481" t="str">
            <v>PERSONA JURIDICA</v>
          </cell>
          <cell r="S481" t="str">
            <v>N/A</v>
          </cell>
          <cell r="T481" t="str">
            <v>CONTRATO DE PRESTACION DE SERVICIOS</v>
          </cell>
          <cell r="U481">
            <v>45603</v>
          </cell>
          <cell r="V481">
            <v>45601</v>
          </cell>
          <cell r="W481">
            <v>45692</v>
          </cell>
          <cell r="X481" t="str">
            <v>JOSE MIGUEL AYALA DURAN</v>
          </cell>
          <cell r="Y481" t="str">
            <v>PROFESIONAL ESPECIALIZADO GRADO 3 DEL ÁREA TÉCNICA</v>
          </cell>
          <cell r="Z481">
            <v>74186482</v>
          </cell>
          <cell r="AA481">
            <v>4</v>
          </cell>
          <cell r="AB481">
            <v>7</v>
          </cell>
          <cell r="AC481" t="str">
            <v xml:space="preserve"> DO-622 Adquirir a título de compraventa equipos de transmisión portátil, requeridos por Canal Capital, de conformidad con las especificaciones contenidas en el anexo técnico. </v>
          </cell>
          <cell r="AD481">
            <v>0</v>
          </cell>
          <cell r="AE481">
            <v>3</v>
          </cell>
          <cell r="AF481">
            <v>90</v>
          </cell>
          <cell r="AG481">
            <v>157104217</v>
          </cell>
          <cell r="AH481" t="str">
            <v>N/A</v>
          </cell>
          <cell r="AI481" t="str">
            <v>1. Entregar dentro del plazo de ejecución los
dos (02) equipos de transmisión portátil en las instalaciones de Canal Capital, probados y configurados, los cuales
deben cumplir con las especificaciones establecidas en el anexo técnico y en la cotización presentada, que hacen
parte integral del presente documento. 2. Entregar el respectivo manual de operación, catálogos y carta de
certificación del fabricante, donde se especifiquen claramente las características técnicas de los equipos de
transmisión portátil. 3. Entregar la garantía de cada uno de los equipos de transmisión portátil, emitida por el
fabricante, la cual no debe ser inferior a un (1) año. El término de la garantía empezará a contar a partir del
ingreso de los equipos al almacén de Canal Capital, para lo cual se deberá levantar la respectiva acta por parte
del supervisor del contrato. En virtud de la garantía el contratista debe atender y solucionar todas las eventuales
fallas que se presenten sobre los equipos adquiridos hasta 48 horas posterior al reporte generado, sin que esto
genere costo alguno para Canal Capital. 4. Garantizar el soporte directamente con el representante local de la
marca y de ser necesario con el fabricante en virtud de la garantía, por el término de un (1) año, la cual empezará
a contar a partir del ingreso de los equipos al almacén de Canal Capital. 5. Será responsabilidad exclusiva del
contratista el transporte, movimiento y manipulación de los equipos de transmisión portátil hasta que se expida
el acta de recibo a satisfacción por parte del supervisor designado. 6. Realizar el cambio de repuestos y/o
elementos que integran los equipos de transmisión y/o el equipo, en caso de que se presente algún defecto de
fábrica, sin que esto genere un costo adicional para Canal Capital, en virtud del término de la garantía. 7.
Suministrar un equipo de respaldo que cumpla con iguales o mejores características técnicas, en caso de que se
presente un eventual daño por, piezas defectuosas, configuración y/o ensamblaje, mientras el proveedor brinda una solución definitiva, dicho equipo será suministrado en un término no superior a las 24 horas contadas a partir
de la determinación del daño. 8. Realizar las actualizaciones de software que se liberen durante el término de la
garantía. 9. Mantener los precios ofertados en su propuesta económica, los cuales incluyen todos los costos,
impuestos y gastos de importación a que haya lugar. 10. Retirar los equipos objeto de retoma de transmisión
LU200 y LU500, de la sede de la Calle 26, ubicada en Bogotá en la Av el Dorado No. 66-63 piso 5, el día en que
sean recibidos los nuevos equipos adquiridos mediante la presente contratación. 11. Dar cumplimiento a lo
establecido en el artículo 6 de la Ley 1672 de 2013 frente al manejo de los Residuos de Aparatos Eléctricos y
electrónicos, entendiendo estos como: los aparatos eléctricos o electrónicos en el momento en que se desechan
o descartan. Este término comprende todos aquellos componentes, consumibles y subconjuntos que forman parte
del producto en el momento en que se desecha, salvo que individualmente sean considerados peligrosos, caso en
el cual recibirán el tratamiento previsto para tales residuos. 12. Dar cumplimiento a lo establecido en los artículos
14 y 16 de la Resolución 1512 de 2010 del Ministerio de Ambiente y Desarrollo Sostenible, en especial en la
facilidad de devolución de productos posconsumo adquiridos en el marco del contrato, así como en la gestión
adecuada de RAEES que se generen posterior a su utilización. Se aclara que el programa de devolución
posconsumo debe contemplar una vigencia pasado un año del vencimiento de la garantía del producto adquirido,
tiempo que tendrá Capital para hacer efectiva la devolución respectiva. 13. Realizar las demás actividades que
resulten necesarias y esenciales para el cumplimiento del objeto contractual.</v>
          </cell>
          <cell r="AJ481" t="str">
            <v>DIRECTA</v>
          </cell>
          <cell r="AK481" t="str">
            <v>REQUIERE LIQUIDACION</v>
          </cell>
          <cell r="AL481" t="str">
            <v>SI</v>
          </cell>
          <cell r="AM481" t="str">
            <v>DIRECTOR OPERATIVO</v>
          </cell>
          <cell r="AN481" t="str">
            <v>LUZ IXAYANA RAMIREZ CRISTANCHO</v>
          </cell>
          <cell r="AO481" t="str">
            <v xml:space="preserve">1446 /  / </v>
          </cell>
          <cell r="AP481" t="str">
            <v xml:space="preserve">42450104 /  / </v>
          </cell>
          <cell r="AQ481" t="str">
            <v xml:space="preserve">Productos metálicos, maquinaria y equipo /  / </v>
          </cell>
          <cell r="AR481" t="str">
            <v xml:space="preserve">1451 /  / </v>
          </cell>
          <cell r="AS481">
            <v>1446</v>
          </cell>
          <cell r="AT481">
            <v>42450104</v>
          </cell>
          <cell r="AU481" t="str">
            <v>Productos metálicos, maquinaria y equipo</v>
          </cell>
          <cell r="AV481" t="str">
            <v xml:space="preserve"> </v>
          </cell>
          <cell r="AW481">
            <v>1451</v>
          </cell>
          <cell r="AX481">
            <v>45604</v>
          </cell>
          <cell r="AY481">
            <v>157104217</v>
          </cell>
          <cell r="BC481" t="str">
            <v xml:space="preserve"> </v>
          </cell>
          <cell r="CX481">
            <v>45692</v>
          </cell>
          <cell r="CY481">
            <v>157104217</v>
          </cell>
        </row>
        <row r="482">
          <cell r="A482" t="str">
            <v>0479-2024</v>
          </cell>
          <cell r="B482" t="e">
            <v>#N/A</v>
          </cell>
          <cell r="C482" t="str">
            <v>CC</v>
          </cell>
          <cell r="D482">
            <v>38141462</v>
          </cell>
          <cell r="E482">
            <v>9</v>
          </cell>
          <cell r="F482">
            <v>2</v>
          </cell>
          <cell r="G482">
            <v>9</v>
          </cell>
          <cell r="H482" t="str">
            <v>YICETH PAOLA PEÑALOZA CALDERON</v>
          </cell>
          <cell r="I482" t="str">
            <v>carrera 48 #165-46 edificio la giralda</v>
          </cell>
          <cell r="J482" t="str">
            <v>yicethpaola@gmail.com</v>
          </cell>
          <cell r="M482" t="str">
            <v>CO1.PCCNTR.6997919</v>
          </cell>
          <cell r="N482" t="str">
            <v>CPT-507-2024</v>
          </cell>
          <cell r="O482" t="str">
            <v>https://community.secop.gov.co/Public/Tendering/OpportunityDetail/Index?noticeUID=CO1.NTC.7010423&amp;isFromPublicArea=True&amp;isModal=False</v>
          </cell>
          <cell r="P482" t="str">
            <v>APOYO A LA GESTIÓN PROFESIONAL</v>
          </cell>
          <cell r="Q482" t="str">
            <v>PROFESIONAL</v>
          </cell>
          <cell r="R482" t="str">
            <v>FEMENINO</v>
          </cell>
          <cell r="S482" t="str">
            <v>NO</v>
          </cell>
          <cell r="T482" t="str">
            <v>CONTRATO DE PRESTACION DE SERVICIOS</v>
          </cell>
          <cell r="U482">
            <v>45602</v>
          </cell>
          <cell r="V482">
            <v>45603</v>
          </cell>
          <cell r="W482">
            <v>45663</v>
          </cell>
          <cell r="X482" t="str">
            <v>PAULA ANDREA FONSECA ORTIZ / DAVID CAMILO VARGAS MEJIA</v>
          </cell>
          <cell r="Y482" t="str">
            <v>PROFESIONAL 1 DEL ÁREA DE VENTAS Y MERCADEO/ DIRECTOR OPERATIVO</v>
          </cell>
          <cell r="Z482">
            <v>35503102</v>
          </cell>
          <cell r="AA482">
            <v>1</v>
          </cell>
          <cell r="AB482">
            <v>1</v>
          </cell>
          <cell r="AC482" t="str">
            <v xml:space="preserve"> DO-663 Proveer, de manera autónoma e independiente,  sus servicios profesionales para apoyar el diseño,  implementación, ejecución y seguimiento de procesos  y actividades relacionadas con políticas, planes del área de planeación y auditorías internas y externas de Canal Capital, en el marco del plan de inversión 2024 financiado a través de la  resolución 076 de 2024 del Fondo Único de las Tecnologías de la  Información y las Comunicaciones FUTIC.</v>
          </cell>
          <cell r="AD482">
            <v>0</v>
          </cell>
          <cell r="AE482">
            <v>2</v>
          </cell>
          <cell r="AF482">
            <v>60</v>
          </cell>
          <cell r="AG482">
            <v>17400000</v>
          </cell>
          <cell r="AH482">
            <v>8700000</v>
          </cell>
          <cell r="AI482" t="str">
            <v>1. Apoyar en la proyección de organigramas y flujos de trabajo de acuerdo con los requerimientos del
área de planeación, entidades y/o áreas de control y entidades financiadoras.
2. Desarrollar informes que sean requeridos relacionados con el seguimiento y/o auditorías de la oficina
de control interno, planeación distrital y otras que haya lugar de acuerdo al objeto contractual.
3. Realizar la gestión y presentación oportuna de reportes relacionados con planes de mejoramiento
de la entidad.
4. Apoyar con la actualización de los procedimientos y procesos de acuerdo con las necesidades de
Canal Capital y que deban ser registrados oficialmente ante el área de planeación de la entidad.
5. Apoyar en el diseño y presentación de reportes de indicadores de gestión de Canal Capital a las
entidades de control externa o organismos de financiación oficial, tales como el MinTic y Secretaria
de Hacienda.
6. Prestar servicios de apoyo a la supervisión en los casos que sea requerido de los contratos suscritos
por la Dirección Operativa y por el Área de Ventas y Mercadeo de Canal Capital.
7. Realizar las demás actividades que resulten necesarias y esenciales para el cumplimiento del objeto
contractual.</v>
          </cell>
          <cell r="AJ482" t="str">
            <v>DIRECTA</v>
          </cell>
          <cell r="AK482" t="str">
            <v>NO REQUIERE</v>
          </cell>
          <cell r="AL482" t="str">
            <v>NO</v>
          </cell>
          <cell r="AM482" t="str">
            <v>DIRECTOR OPERATIVO</v>
          </cell>
          <cell r="AN482" t="str">
            <v>EDWIN ROLANDO SANCHEZ PORRAS</v>
          </cell>
          <cell r="AO482" t="str">
            <v xml:space="preserve">1538 /  / </v>
          </cell>
          <cell r="AP482" t="str">
            <v xml:space="preserve">423011723022024010101000 /  / </v>
          </cell>
          <cell r="AQ482" t="str">
            <v xml:space="preserve">Incremento de capacidad instalada para l - NA /  / </v>
          </cell>
          <cell r="AR482" t="str">
            <v xml:space="preserve">1447 /  / </v>
          </cell>
          <cell r="AS482">
            <v>1538</v>
          </cell>
          <cell r="AT482" t="str">
            <v>423011723022024010101000</v>
          </cell>
          <cell r="AU482" t="str">
            <v>Incremento de capacidad instalada para l - NA</v>
          </cell>
          <cell r="AV482" t="str">
            <v>7505 FUTIC</v>
          </cell>
          <cell r="AW482">
            <v>1447</v>
          </cell>
          <cell r="AX482">
            <v>45603</v>
          </cell>
          <cell r="AY482">
            <v>6679130</v>
          </cell>
          <cell r="BC482" t="str">
            <v xml:space="preserve"> </v>
          </cell>
          <cell r="CX482">
            <v>45663</v>
          </cell>
          <cell r="CY482">
            <v>17400000</v>
          </cell>
        </row>
        <row r="483">
          <cell r="A483" t="str">
            <v>0480-2024</v>
          </cell>
          <cell r="B483" t="e">
            <v>#N/A</v>
          </cell>
          <cell r="C483" t="str">
            <v>CC</v>
          </cell>
          <cell r="D483">
            <v>80038828</v>
          </cell>
          <cell r="E483">
            <v>4</v>
          </cell>
          <cell r="F483">
            <v>7</v>
          </cell>
          <cell r="G483">
            <v>4</v>
          </cell>
          <cell r="H483" t="str">
            <v>GUSTAVO ALBERTO DELGADO BAUTISTA</v>
          </cell>
          <cell r="I483" t="str">
            <v>Cr 13 23 05 Blq. 7 Apto 304</v>
          </cell>
          <cell r="J483" t="str">
            <v>delba9@hotmail.com</v>
          </cell>
          <cell r="M483" t="str">
            <v>CO1.PCCNTR.7000972</v>
          </cell>
          <cell r="N483" t="str">
            <v>CPT-508-2024</v>
          </cell>
          <cell r="O483" t="str">
            <v>https://community.secop.gov.co/Public/Tendering/OpportunityDetail/Index?noticeUID=CO1.NTC.7015664&amp;isFromPublicArea=True&amp;isModal=False</v>
          </cell>
          <cell r="P483" t="str">
            <v>APOYO A LA GESTIÓN PROFESIONAL</v>
          </cell>
          <cell r="Q483" t="str">
            <v>PROFESIONAL</v>
          </cell>
          <cell r="R483" t="str">
            <v>MASCULINO</v>
          </cell>
          <cell r="S483" t="str">
            <v>NO</v>
          </cell>
          <cell r="T483" t="str">
            <v>CONTRATO DE PRESTACION DE SERVICIOS</v>
          </cell>
          <cell r="U483">
            <v>45603</v>
          </cell>
          <cell r="V483">
            <v>45604</v>
          </cell>
          <cell r="W483">
            <v>45689</v>
          </cell>
          <cell r="X483" t="str">
            <v>PAULA ANDREA FONSECA ORTIZ</v>
          </cell>
          <cell r="Y483" t="str">
            <v>PROFESIONAL 1 DEL ÁREA DE VENTAS Y MERCADEO</v>
          </cell>
          <cell r="Z483">
            <v>1136884820</v>
          </cell>
          <cell r="AA483">
            <v>0</v>
          </cell>
          <cell r="AB483">
            <v>0</v>
          </cell>
          <cell r="AC483" t="str">
            <v xml:space="preserve"> PE-113 Proveer, de manera autónoma e independiente, los servicios profesionales de apoyo financiero para la gestión, seguimiento y finalización de los contratos y procesos del área de ventas y mercadeo de Canal Capital que le sean asignados. </v>
          </cell>
          <cell r="AD483">
            <v>25</v>
          </cell>
          <cell r="AE483">
            <v>2</v>
          </cell>
          <cell r="AF483">
            <v>85</v>
          </cell>
          <cell r="AG483">
            <v>14166667</v>
          </cell>
          <cell r="AH483">
            <v>5000000</v>
          </cell>
          <cell r="AI483" t="str">
            <v>1. Revisar lo relacionado con las cuentas de cobro,
certificaciones de pago, y cierres contractuales de los proveedores supervisados por Ventas y Mercadeo. 2. Elaborar y tramitar
lo relacionado con las cuentas de cobro, certificaciones de pago, y cierres contractuales de los proveedores supervisados por
Ventas y Mercadeo. 3. Registrar y controlar la ejecución presupuestal de los contratos y/o convenios interadministrativos
supervisados por el área de Ventas y Mercadeo. 4. Apoyar en la elaboración y actualización presupuestaria del consolidado
de contratos interadministrativos, así como suministrar la información requerida por las diferentes áreas del Canal para la
generación de informes del área de Ventas y Mercadeo. 5. Apoyar el proceso de facturación de servicios prestados por Canal
Capital de los contratos interadministrativos que le sean asignados. 6. Participar en las reuniones que sean necesarias para la
prestación del servicio. 7. Realizar las demás actividades que resulten necesarias y esenciales para el cumplimiento del objeto
contractual.</v>
          </cell>
          <cell r="AJ483" t="str">
            <v>DIRECTA</v>
          </cell>
          <cell r="AK483" t="str">
            <v>NO REQUIERE</v>
          </cell>
          <cell r="AL483" t="str">
            <v>NO</v>
          </cell>
          <cell r="AM483" t="str">
            <v>GERENTE GENERAL</v>
          </cell>
          <cell r="AN483" t="str">
            <v>JAVIER ROLANDO DELGADO FLORES</v>
          </cell>
          <cell r="AO483" t="str">
            <v xml:space="preserve">1549 /  / </v>
          </cell>
          <cell r="AP483" t="str">
            <v xml:space="preserve">42450208 /  / </v>
          </cell>
          <cell r="AQ483" t="str">
            <v xml:space="preserve">Servicios prestados a las empresas y servicios de producción /  / </v>
          </cell>
          <cell r="AR483" t="str">
            <v xml:space="preserve">1452 /  / </v>
          </cell>
          <cell r="AS483">
            <v>1549</v>
          </cell>
          <cell r="AT483">
            <v>42450208</v>
          </cell>
          <cell r="AU483" t="str">
            <v>Servicios prestados a las empresas y servicios de producción</v>
          </cell>
          <cell r="AV483" t="str">
            <v xml:space="preserve"> </v>
          </cell>
          <cell r="AW483">
            <v>1452</v>
          </cell>
          <cell r="AX483">
            <v>45604</v>
          </cell>
          <cell r="AY483">
            <v>14166667</v>
          </cell>
          <cell r="BC483" t="str">
            <v xml:space="preserve"> </v>
          </cell>
          <cell r="CX483">
            <v>45689</v>
          </cell>
          <cell r="CY483">
            <v>14166667</v>
          </cell>
        </row>
        <row r="484">
          <cell r="A484" t="str">
            <v>0481-2024</v>
          </cell>
          <cell r="B484" t="e">
            <v>#N/A</v>
          </cell>
          <cell r="C484" t="str">
            <v>CC</v>
          </cell>
          <cell r="D484">
            <v>52704560</v>
          </cell>
          <cell r="E484">
            <v>7</v>
          </cell>
          <cell r="F484">
            <v>4</v>
          </cell>
          <cell r="G484">
            <v>7</v>
          </cell>
          <cell r="H484" t="str">
            <v>MARIA ALEXANDRA SÁNCHEZ PUENTES</v>
          </cell>
          <cell r="I484" t="str">
            <v>calle 212 N. 77-91 apto 603 torre 1</v>
          </cell>
          <cell r="J484" t="str">
            <v>masanchezp79@yahoo.com</v>
          </cell>
          <cell r="M484" t="str">
            <v>CO1.PCCNTR.7000891</v>
          </cell>
          <cell r="N484" t="str">
            <v>CPT-509-2024</v>
          </cell>
          <cell r="O484" t="str">
            <v>https://community.secop.gov.co/Public/Tendering/OpportunityDetail/Index?noticeUID=CO1.NTC.7016124&amp;isFromPublicArea=True&amp;isModal=False</v>
          </cell>
          <cell r="P484" t="str">
            <v>PROFESIONAL ESPECIALIZADO</v>
          </cell>
          <cell r="Q484" t="str">
            <v>PROFESIONAL</v>
          </cell>
          <cell r="R484" t="str">
            <v>FEMENINO</v>
          </cell>
          <cell r="S484" t="str">
            <v>NO</v>
          </cell>
          <cell r="T484" t="str">
            <v>CONTRATO DE PRESTACION DE SERVICIOS</v>
          </cell>
          <cell r="U484">
            <v>45604</v>
          </cell>
          <cell r="V484">
            <v>45608</v>
          </cell>
          <cell r="W484">
            <v>45626</v>
          </cell>
          <cell r="X484" t="str">
            <v>TANIA BARRIOS GUZMAN</v>
          </cell>
          <cell r="Y484" t="str">
            <v>JEFE OFICINA JURIDICA</v>
          </cell>
          <cell r="Z484">
            <v>1010174232</v>
          </cell>
          <cell r="AA484">
            <v>6</v>
          </cell>
          <cell r="AB484">
            <v>5</v>
          </cell>
          <cell r="AC484" t="str">
            <v xml:space="preserve"> SG-97 Proveer de manera autónoma  independiente, los servicios profesionales especializados para gestionar  la liquidación del monto pensional y/o cálculo actuarial del fallo desfavorable en contra de Canal Capital, derivado del reconocimiento de un contrato realidad entre el señor Carlos Enrique Pava Salgado y Canal Capital, proferido dentro del proceso ordinario laboral 11001310503320190035201. </v>
          </cell>
          <cell r="AD484">
            <v>19</v>
          </cell>
          <cell r="AE484">
            <v>0</v>
          </cell>
          <cell r="AF484">
            <v>19</v>
          </cell>
          <cell r="AG484">
            <v>1300000</v>
          </cell>
          <cell r="AH484">
            <v>1300000</v>
          </cell>
          <cell r="AI484" t="str">
            <v>1. Realizar el análisis de las condenas
contenidas en los fallos de primera y segunda instancia proferidos dentro del proceso ordinario laboral
11001310503320190035201 emitidas por el Juzgado 33 Laboral del Circuito de Bogotá, confirmada por
la sentencia de segunda instancia del 31 de octubre de 2023 emitida por el Tribunal Superior del Distrito
Judicial de Bogotá – Sala Laboral mediante las cuales se declaró el contrato realidad entre Canal Capital
y el señor Carlos Enrique Pava Salgado identificado con cédula de ciudadanía número 19.309.518. 2.
Acompañar y asesorar los trámites necesarios ante el Fondo de Pensiones del señor Carlos Enrique Pava
Salgado, para establecer el valor a pagar por concepto de cálculo actuarial ordenado en las sentencias
de primera y segunda instancia dentro del proceso ordinario laboral 11001310503320190035201. 3.
Elaborar el cálculo actuarial de los aportes pensionales del señor Carlos Enrique Pava Salgado que permita
el cumplimiento de las sentencias proferidas en el marco del proceso ordinario laboral
11001310503320190035201. 4. Prestar la asesoría técnica, acompañamiento y gestión a los
profesionales de la entidad para el correcto registro y emisión de planillas pensionales que permitan a
Canal Capital pagar ante el Fondo de Pensiones el cálculo actuarial del señor Carlos Enrique Pava Salgado,
en los términos establecidos en las mencionadas sentencias. 5. Realizar las demás actividades que
resulten necesarias y esenciales para el cumplimiento del objeto contractual.</v>
          </cell>
          <cell r="AJ484" t="str">
            <v>DIRECTA</v>
          </cell>
          <cell r="AK484" t="str">
            <v>NO REQUIERE</v>
          </cell>
          <cell r="AL484" t="str">
            <v>NO</v>
          </cell>
          <cell r="AM484" t="str">
            <v>SECRETARIA GENERAL</v>
          </cell>
          <cell r="AN484" t="str">
            <v>LEIDY JULIETH CARRANZA SUAREZ</v>
          </cell>
          <cell r="AO484" t="str">
            <v xml:space="preserve">1487 /  / </v>
          </cell>
          <cell r="AP484" t="str">
            <v xml:space="preserve">42120202008 /  / </v>
          </cell>
          <cell r="AQ484" t="str">
            <v xml:space="preserve">Servicios prestados a las empresas y servicios de producción /  / </v>
          </cell>
          <cell r="AR484" t="str">
            <v xml:space="preserve">1461 /  / </v>
          </cell>
          <cell r="AS484">
            <v>1487</v>
          </cell>
          <cell r="AT484">
            <v>42120202008</v>
          </cell>
          <cell r="AU484" t="str">
            <v>Servicios prestados a las empresas y servicios de producción</v>
          </cell>
          <cell r="AV484" t="str">
            <v xml:space="preserve"> </v>
          </cell>
          <cell r="AW484">
            <v>1461</v>
          </cell>
          <cell r="AX484">
            <v>45608</v>
          </cell>
          <cell r="AY484">
            <v>1300000</v>
          </cell>
          <cell r="BC484" t="str">
            <v xml:space="preserve"> </v>
          </cell>
          <cell r="CX484">
            <v>45626</v>
          </cell>
          <cell r="CY484">
            <v>1300000</v>
          </cell>
        </row>
        <row r="485">
          <cell r="A485" t="str">
            <v>0482-2024</v>
          </cell>
          <cell r="B485" t="e">
            <v>#N/A</v>
          </cell>
          <cell r="C485" t="str">
            <v>NIT</v>
          </cell>
          <cell r="D485">
            <v>900834719</v>
          </cell>
          <cell r="E485">
            <v>0</v>
          </cell>
          <cell r="F485">
            <v>0</v>
          </cell>
          <cell r="G485">
            <v>0</v>
          </cell>
          <cell r="H485" t="str">
            <v>DATASERVICIOS &amp; COMUNICACIONES SAS</v>
          </cell>
          <cell r="I485" t="str">
            <v>AUTOPISTA MEDELLIN KM 3.4 CENTRO EMPRESARIAL METROPOLITANO ED CENTRO DE NEGOCIOS PISO 3 OFICINAS B-24 Y B-25 COTA</v>
          </cell>
          <cell r="J485" t="str">
            <v>cesar.mondragon@dataservic.com</v>
          </cell>
          <cell r="K485" t="str">
            <v>JESUS ALEXANDER GONZALEZ CLAVIJO</v>
          </cell>
          <cell r="L485">
            <v>1010189236</v>
          </cell>
          <cell r="M485" t="str">
            <v>CO1.PCCNTR.7008903</v>
          </cell>
          <cell r="N485" t="str">
            <v>CPT-510-2024</v>
          </cell>
          <cell r="O485" t="str">
            <v>https://community.secop.gov.co/Public/Tendering/OpportunityDetail/Index?noticeUID=CO1.NTC.7025185&amp;isFromPublicArea=True&amp;isModal=False</v>
          </cell>
          <cell r="P485" t="str">
            <v>N/A</v>
          </cell>
          <cell r="Q485" t="str">
            <v>N/A</v>
          </cell>
          <cell r="R485" t="str">
            <v>PERSONA JURIDICA</v>
          </cell>
          <cell r="S485" t="str">
            <v>N/A</v>
          </cell>
          <cell r="T485" t="str">
            <v>CONTRATO DE PRESTACION DE SERVICIOS</v>
          </cell>
          <cell r="U485">
            <v>45604</v>
          </cell>
          <cell r="V485">
            <v>45617</v>
          </cell>
          <cell r="W485">
            <v>45708</v>
          </cell>
          <cell r="X485" t="str">
            <v>MAURIS ANTONIO AVILA VELASQUEZ</v>
          </cell>
          <cell r="Y485" t="str">
            <v>PROFESIONAL ESPECIALIZADO GRADO 2 DE SISTEMAS</v>
          </cell>
          <cell r="Z485">
            <v>79976558</v>
          </cell>
          <cell r="AA485">
            <v>3</v>
          </cell>
          <cell r="AB485">
            <v>8</v>
          </cell>
          <cell r="AC485" t="str">
            <v xml:space="preserve"> SA-434 Suministrar los elementos e insumos para equipos y periféricos de Canal Capital, con el fin de garantizar su correcto funcionamiento y desempeño, de conformidad con las especificaciones técnicas requeridas por la entidad.</v>
          </cell>
          <cell r="AD485">
            <v>0</v>
          </cell>
          <cell r="AE485">
            <v>3</v>
          </cell>
          <cell r="AF485">
            <v>90</v>
          </cell>
          <cell r="AG485">
            <v>37481848</v>
          </cell>
          <cell r="AH485" t="str">
            <v>HASTA AGOTAR RECURSOS</v>
          </cell>
          <cell r="AI485" t="str">
            <v>1. Entregar a Canal Capital los insumos o elementos en un tiempo inferior a dos (2) días hábiles,
originales, de primera calidad y no remanufacturados, libres de defectos, e imperfecciones, en las cantidades solicitadas, de conformidad con las especificaciones técnicas requeridas por el Canal,
tanto las dispuestas en el documento denominado Anexo Técnico como en las que surjan con
ocasión de la solicitud de ítems no contemplados, y de acuerdo con la solicitud por parte del
supervisor.
2. Brindar garantía del fabricante de los insumos o elementos entregados, por un término de un (1)
año.
3. Reemplazar el insumo o elemento en caso de daño o cuando se reporte una falla, en un lapso no
mayor a tres (3) días hábiles, a partir de la solicitud del supervisor del contrato.
4. Mantener y cumplir con las descripciones y los precios ofertados en la propuesta durante toda la
ejecución del contrato.
5. Suministrar los elementos e insumos objeto de este contrato sin restricción en cuanto a las
cantidades requeridas, aunque estas sean mínimas.
6. Asumir los costos directos e indirectos necesarios para el cabal cumplimiento de sus obligaciones
legales y contractuales.
7. Suministrar los bienes que no estén contemplados en el anexo técnico, que se requieran durante
la ejecución del contrato, para lo cual Canal Capital realizará el procedimiento para los ítems no
previstos.
8. Atender las indicaciones dadas por el supervisor del contrato o quien haga sus veces.
9. Realizar y acatar los requerimientos que sean informados por el supervisor del contrato con el fin
de garantizar la correcta ejecución del mismo.
10. Disponer de los insumos con miras a atender las solicitudes en los tiempos fijados durante la
ejecución del contrato.
11. Las demás relacionadas con el cumplimiento del objeto contractual y que le sean requeridas por la
Entidad se incluirán con el procedimiento de ítem no contemplado para su ejecución.</v>
          </cell>
          <cell r="AJ485" t="str">
            <v>DIRECTA</v>
          </cell>
          <cell r="AK485" t="str">
            <v>REQUIERE LIQUIDACION</v>
          </cell>
          <cell r="AL485" t="str">
            <v>SI</v>
          </cell>
          <cell r="AM485" t="str">
            <v>SECRETARIA GENERAL</v>
          </cell>
          <cell r="AN485" t="str">
            <v>EDWIN ROLANDO SANCHEZ PORRAS</v>
          </cell>
          <cell r="AO485" t="str">
            <v xml:space="preserve">1486 /  / </v>
          </cell>
          <cell r="AP485" t="str">
            <v xml:space="preserve">421201010030302 /  / </v>
          </cell>
          <cell r="AQ485" t="str">
            <v xml:space="preserve">Maquinaria de informática y sus partes, piezas y accesorios /  / </v>
          </cell>
          <cell r="AR485" t="str">
            <v xml:space="preserve">1460 /  / </v>
          </cell>
          <cell r="AS485">
            <v>1486</v>
          </cell>
          <cell r="AT485" t="str">
            <v>421201010030302</v>
          </cell>
          <cell r="AU485" t="str">
            <v>Maquinaria de informática y sus partes, piezas y accesorios</v>
          </cell>
          <cell r="AV485" t="str">
            <v xml:space="preserve"> </v>
          </cell>
          <cell r="AW485">
            <v>1460</v>
          </cell>
          <cell r="AX485">
            <v>45608</v>
          </cell>
          <cell r="AY485">
            <v>37481848</v>
          </cell>
          <cell r="BC485" t="str">
            <v xml:space="preserve"> </v>
          </cell>
          <cell r="CX485">
            <v>45708</v>
          </cell>
          <cell r="CY485">
            <v>37481848</v>
          </cell>
        </row>
        <row r="486">
          <cell r="A486" t="str">
            <v>0483-2024</v>
          </cell>
          <cell r="B486" t="e">
            <v>#N/A</v>
          </cell>
          <cell r="C486" t="str">
            <v>NIT</v>
          </cell>
          <cell r="D486">
            <v>900141068</v>
          </cell>
          <cell r="E486">
            <v>1</v>
          </cell>
          <cell r="F486">
            <v>1</v>
          </cell>
          <cell r="G486">
            <v>1</v>
          </cell>
          <cell r="H486" t="str">
            <v>DIECISÉIS 9 FILMS S.A.S.</v>
          </cell>
          <cell r="I486" t="str">
            <v>KR 28 43 19 AP 301</v>
          </cell>
          <cell r="J486" t="str">
            <v>lgaravito@dieciseis9.com</v>
          </cell>
          <cell r="K486" t="str">
            <v>LUIS ALBERTO GARAVITO BELTRAN</v>
          </cell>
          <cell r="L486">
            <v>13479931</v>
          </cell>
          <cell r="M486" t="str">
            <v>CO1.PCCNTR.7015723</v>
          </cell>
          <cell r="N486" t="str">
            <v>CPT-511-2024</v>
          </cell>
          <cell r="O486" t="str">
            <v>https://community.secop.gov.co/Public/Tendering/OpportunityDetail/Index?noticeUID=CO1.NTC.7035060&amp;isFromPublicArea=True&amp;isModal=False </v>
          </cell>
          <cell r="P486" t="str">
            <v>N/A</v>
          </cell>
          <cell r="Q486" t="str">
            <v>N/A</v>
          </cell>
          <cell r="R486" t="str">
            <v>PERSONA JURIDICA</v>
          </cell>
          <cell r="S486" t="str">
            <v>N/A</v>
          </cell>
          <cell r="T486" t="str">
            <v>CONTRATO DE ADMINISTRACIÓN DELEGADA</v>
          </cell>
          <cell r="U486">
            <v>45609</v>
          </cell>
          <cell r="V486">
            <v>45610</v>
          </cell>
          <cell r="W486">
            <v>45716</v>
          </cell>
          <cell r="X486" t="str">
            <v>ANGELICA MARIA GARZON MUÑOZ</v>
          </cell>
          <cell r="Y486" t="str">
            <v>PROFESIONAL ESPECIALIZADO DE PRODUCCIÓN GRADO 2</v>
          </cell>
          <cell r="Z486">
            <v>52827674</v>
          </cell>
          <cell r="AA486">
            <v>3</v>
          </cell>
          <cell r="AB486">
            <v>8</v>
          </cell>
          <cell r="AC486" t="str">
            <v>DO-672 Proveer bajo la modalidad de administración delegada, los bienes y servicios de administración de recursos financieros, logísticos, técnicos y humanos para la producción audiovisual y servicios conexos que requieran las TRANSMISIONES CULTURALES Y DEPORTIVAS, MARCA y  del proyecto informativo AHORA para todas las plataformas de CAPITAL, así como todos  aquellos requerimientos que surjan con ocasión del desarrollo  del objeto social de Canal Capital en materia de comunicación, financiado a través de la resolución 076 del 2024 del Fondo Único de Tecnologías de la Información y las Comunicaciones (FUTIC)
ALCANCE DEL OBJETO: Bajo la modalidad de administración delegada, el contratista realizará la provisión de los servicios solicitados por CANAL CAPITAL para la preproducción, producción y posproducción de los proyectos audiovisuales que hacen parte de la programación de todas las plataformas, el cual asume, entre otras, las siguientes actividades:
- SERVICIOS TRANSPORTE: Servicios de transporte terrestre en Bogotá y Bogotá metropolitana tanto en su zona rural y urbana (Usme, Sumapaz, Soacha, Mosquera, Funza, Madrid, Chía, Cajicá, Cota, La Calera, Tenjo, Tabio, Sibaté, Zipaquirá y Facatativá Bojacá, Gachancipá, Tocancipá y Sopó), en ocasión del desarrollo de cualquiera de las fases de producción de un proyecto audiovisual o servicios conexos, que el contrato vigente de transporte de pasajeros de Capital no pueda prestar por disponibilidad, cobertura o especificidad del transporte requerido.
- GASTOS REEMBOLSABLES: Gastos enmarcados en las siguientes categorías, sobre el cual capital reconocerá un Fee de gestión de operación, cuyo porcentaje se definirá de acuerdo a la propuesta seleccionada.
➢ GASTOS DE ARTE: Gastos referidas a las compras y/o alquileres correspondientes a elementos y/o insumos de los departamentos de ARTE (Escenografía, ambientación, Utilería y gastos asociados), y que se requieren para el desarrollo de cualquiera de las fases de producción de un proyecto audiovisual o servicios conexos, de acuerdo a la demanda de Capital.
➢ GASTOS DE PRODUCCIÓN: Gastos referidos a las compras y/o alquileres requeridos para llevar a cabo una producción y que sirven como soporte a los diferentes departamentos (producción, dirección, arte y/o fotografía para el desarrollo de cualquiera de las fases de producción de un proyecto audiovisual o servicios conexos, de acuerdo a la demanda de Capital (andamios, catering, permisos PUFA, locaciones, seguros para carros, tiquetes aéreos, alojamiento y transporte terrestre fuera de Bogotá, elementos para cubrir protocolos de bioseguridad, lavandería, transporte en zonas no controladas, comunicaciones, papelería, parqueaderos, exceso de equipaje por equipos de grabación en viajes fuera de Bogotá, combustible para planta y todos aquellos imprevistos que surjan durante la realización de las etapas de preproducción, producción, posproducción, promoción y difusión del proyecto).
GASTOS DE PRODUCCIÓN CAJA EN EFECTIVO DISPONIBLE: Garantizar una caja en efectivo disponible a requerimiento de CAPITAL hasta el veinte por ciento (20%) del valor total contrato para cubrir los gastos de producción expeditos y que deban realizarse en sitio generalmente para el desarrollo de cualquiera de las fases de producción de un proyecto audiovisual o servicios conexos, de acuerdo a la demanda de Canal Capital.
➢ ÓRDENES DE SERVICIO: Cumplir con los requerimientos de servicio de talento humano específico de los proyectos a demanda de Canal CAPITAL para el desarrollo de cualquiera de las fases de producción de un proyecto audiovisual o servicios conexos por tiempo inferior a treinta días calendario. Entre ellos, personal de apoyo a producción, personal de apoyo técnico y/o personal de apoyo especializado y con el que Canal CAPITAL no cuenta en su personal contratado.
➢ SERVICIOS LOGÍSTICOS: Garantizar las condiciones técnicas de conectividad, comunicación, contingencia, menaje, mobiliario de los proyectos a demanda de CANAL CAPITAL para el desarrollo de cualquiera de las fases de producción de un un proyecto audiovisual o servicios conexos en Bogotá o Bogotá metropolitana.</v>
          </cell>
          <cell r="AD486">
            <v>15</v>
          </cell>
          <cell r="AE486">
            <v>3</v>
          </cell>
          <cell r="AF486">
            <v>105</v>
          </cell>
          <cell r="AG486">
            <v>350000000</v>
          </cell>
          <cell r="AH486" t="str">
            <v>HASTA AGOTAR RECURSOS</v>
          </cell>
          <cell r="AI486" t="str">
            <v>1. Ejecutar el objeto del contrato de conformidad con las condiciones establecidas en el anexo técnico, en la oferta presentada, y en los documentos que hagan parte integral del contrato. 
2. Garantizar las condiciones financieras, técnicas y logísticas necesarias como infraestructura administrativa,
equipo humano, equipo técnico, equipo de producción y demás necesidades directas e indirectas
relacionadas con la ejecución del contrato.
3. Disponer los insumos o servicios enunciados en el anexo técnico, que se requieran durante la ejecución
del contrato para la realización del proyecto, sean estos propios o subcontratados.
4. Asignar un productor ejecutivo, con experiencia relacionada, para coordinar la operación en el marco de
la ejecución del contrato y ser enlace de comunicación permanente y oportuna con el supervisor designado
por Canal Capital.
5. Atender los requerimientos relacionados con el objeto del contrato, en fecha y hora que solicite
previamente el supervisor del contrato. La operación logística puede ser requerida los 7 días a la semana
y se debe garantizar el tiempo de gestión presentada en la oferta contando fines de semana y festivos.
La unidad de medida de los servicios logísticos es UN (1) DÍA de servicios correspondientes a 12 horas
incluidos sábados, domingos y festivos.
6. Mantener los precios ofertados durante la vigencia del contrato. Los servicios que no están en la lista
deben ser cotizados previamente por el contratista y aprobados por la supervisión del contrato. Para estos
casos, CAPITAL realizará el estudio de mercado con al menos tres cotizaciones, una de estas podrá ser
aportada por el contratista. La mejor oferta, que se define por precio vs calidad, será aprobada por el
supervisor del contrato y se incluirá en el anexo técnico. En casos excepcionales, por contingencia de la
operación o falta de pluralidad de proveedores, el supervisor podrá prescindir del estudio de mercado,
aportando una justificación en el requerimiento y este será parte integral del informe parcial o final de la
ejecución, sin embargo, prevalecerá el método oficial en estudio de mercado, precios histórico o
referencias del sector.
7. Cumplir con las siguientes condiciones ambientales y de producción sostenible para la prestación del
servicio:
● Presentar un informe sobre las buenas prácticas corporativas implementadas para reducir el impacto
ambiental de los bienes, obras y servicios derivados de los requerimientos realizados por Capital a
través de la oferta suministro denominados “compras sostenibles”, en el caso de los servicios de oferta
propia (catering y transporte), dicho informe debe relacionar las diversas acciones que la empresa
adelanta en materia de uso eficiente del agua, la energía, gestión de residuos, y fuentes móviles
(vehículos).
● Garantizar que los servicios de catering contratados a través de la administración delegada, que los
materiales utilizados para el embalaje de alimentos y bebidas son biodegradables y 100% reciclables
y no son utilizados plásticos de un solo uso en el proceso de embalaje de alimentos.
● Promover buenas prácticas corporativas para reducir el impacto ambiental de los bienes, obras y
servicios requeridos por Capital y para reducir al mínimo el uso de recursos a través de la oferta
suministro
Cumplir estrictamente con el Código Nacional de Tránsito Terrestre, Decreto 1737 de 1998, Ley 769
de 2002, Ley 1383 de 2010, Decreto 248 de 2016, Decreto 348 de 2015 y demás normatividad que
adicione, modifique o derogue la anterior normatividad.
● Contar con las pólizas vigentes que amparen todo riesgo de los servicios.
● Contar con el Plan de seguridad vial PESV propio o derivado de la contratación con un tercero.
● Contar con registro de vertimientos en caso tal de que se realicen descargas de tipo industrial al
alcantarillado (no aplica para vertimientos domésticos).
● Contar con certificados vigentes de SOAT, revisión tecnicomecanica y RUNT de los vehículos.
● Contar con la copia licencia de tránsito de todos los vehículos que presten servicio al canal y presentar
la misma cada vez que se preste el servicio de transporte a la entidad.
● Contar con la copia de la licencia de conducción de los carros que prestan operación durante la
ejecución del contrato.
● Emitir el certificado de reencauche de las llantas de los vehículos que presten el servicio de transporte
a Capital, solo si los mismos tiene rin 15 o superior, en caso de que el contratista tercerice el servicio
deberá suministrar un certificado firmado por el representante legal en el cual se informe la
procedencia de la flota vehicular y el control que se realiza a los vehículos contratados.
● Cada vehículo deberá tener un conductor responsable asignado previamente, y estos deberán contar
con las respectivas afiliaciones al sistema de seguridad social de acuerdo a la Ley.
● Garantizar el pago oportuno de los conductores y personal de apoyo que prestarán el servicio de
transporte en el marco de este contrato.
8. Atender y gestionar oportunamente las compras y/o alquileres correspondientes a GASTOS DE
PRODUCCIÓN Y GASTOS DE ARTE como andamios, catering, permisos (PUFA), pago de locaciones,
seguros para carros, tiquetes aéreos, alojamiento, expendables, lavandería, comunicaciones,
parqueaderos, transporte terrestre fuera de Bogotá, exceso de equipaje, combustible, elementos de
ambientación, arte y utilería imprevistos, entre otros
9. Gestionar el pago oportuno de los permisos tramitados por el equipo de producción de los proyectos, para
la autorización de grabación en exteriores.
10. Proveer recursos en efectivo disponibles a requerimiento del Canal para gastos de producción en campo,
sin que este supere el 20% del valor total del contrato en toda la vigencia del mismo.11. Hacer entrega al supervisor del contrato de todos los materiales o bienes que no sean consumibles,
controlando que sean comprados en el marco de la ejecución del contrato, con su respectiva factura y
garantía para de esta forma hacer ingreso al almacén o bodega de CAPITAL, de acuerdo con las directrices
del supervisor del proyecto durante la ejecución del contrato o en la etapa final del mismo, lo cual
constituye condición para el último pago y su liquidación.
12. Realizar la vinculación oportuna, a través de órdenes de servicio o contratos, del talento humano necesario
para la producción, tanto el creativo y técnico-operativo, según lo establecido en el anexo técnico y cada
vez que sean requeridos por Capital. Los procesos de selección para la vinculación serán establecidos por
Capital para cada caso. Las condiciones de dicha contratación deberán estar acordes a la legislación y
normatividad vigente.
13. Garantizar el pago del equipo humano y proveedores que presten servicios a través de los gastos
reembolsables en periodo no superior a los 15 días hábiles después de presentada la cuenta o factura con
los debidos soportes.
14. Entregar al supervisor del contrato un informe detallado de la ejecución con sus respectivos soportes, mes
vencido, utilizando el formato de legalización acordado con CAPITAL, previamente a la presentación de
cada pago. Las solicitudes de reembolso y las facturas del mes inmediatamente anterior, deben
presentarse durante los primeros siete (7) días calendario del mes siguiente a la ejecución, de tal forma
que la supervisión pueda hacer las verificaciones respectivas y solicitar subsanaciones que hayan tenido
lugar previa a la fecha de cierre contable de la entidad. En caso de no radicar en estos tiempos, la
facturación se deberá emitir el mes inmediatamente posterior. El informe debe contener los soportes que
acreditan la factura correspondiente para la verificación y certificación de pago del supervisor del contrato,
estos son:
● Requerimiento del servicio por parte de Canal Capital.
● Orden de servicio al tercero por parte del contratista
● Informe con evidencias documentales, fotográficas o videográficas del servicio prestado.
● Evidencia del recibo a satisfacción del servicio prestado por parte Capital.
● Cuenta o factura del tercero, en el caso de los componentes de órdenes de servicio por talento, gastos
de producción y gastos de arte.
● Planillas de pago de seguridad de terceros (personas naturales) correspondientes del mes de
prestación de servicio o el inmediatamente anterior según aplique.
● Soporte de pago al tercero en el caso de los componentes de órdenes de servicio por talento, gastos
de producción y gastos de arte, en los términos y oportunidad establecidos en la forma de pago al
final del contrato.15. El contratista reconoce y acepta que CAPITAL no se obliga a solicitar un número mínimo de servicios,
ni a ejecutar la totalidad de recursos del contrato
16. Guardar la confidencialidad de toda la información que le sea entregada y que se encuentra bajo su
custodia o que por cualquier otra circunstancia deba conocer o manipular, y responder patrimonialmente
por los perjuicios de su divulgación y/o utilización indebida que por sí o por un tercero cause a la
administración o a terceros.
17. De conformidad con la ley 1581 del 2012 y demás normas concordantes o que llegaren a reemplazarla,
EL CONTRATISTA se obliga a cumplir a cabalidad con todas las normas relacionadas con la protección y
almacenamiento de datos personales.
18. Previamente a la entrega de la factura, se debe reunir con el supervisor para la revisión y conciliación de
los servicios prestados en el mes.
19. Atender las sugerencias o ajustes que presente Canal Capital en desarrollo del contrato.
20. Las demás actividades derivadas del objeto del contrato</v>
          </cell>
          <cell r="AJ486" t="str">
            <v>DIRECTA</v>
          </cell>
          <cell r="AK486" t="str">
            <v>REQUIERE LIQUIDACION</v>
          </cell>
          <cell r="AL486" t="str">
            <v>SI</v>
          </cell>
          <cell r="AM486" t="str">
            <v>DIRECTOR OPERATIVO</v>
          </cell>
          <cell r="AN486" t="str">
            <v>LUZ IXAYANA RAMIREZ CRISTANCHO</v>
          </cell>
          <cell r="AO486" t="str">
            <v xml:space="preserve">1558 /  / </v>
          </cell>
          <cell r="AP486" t="str">
            <v xml:space="preserve">42450209 /  / </v>
          </cell>
          <cell r="AQ486" t="str">
            <v xml:space="preserve">Servicios para la comunidad, sociales y personales /  / </v>
          </cell>
          <cell r="AR486" t="str">
            <v xml:space="preserve">1471 /  / </v>
          </cell>
          <cell r="AS486">
            <v>1558</v>
          </cell>
          <cell r="AT486">
            <v>42450209</v>
          </cell>
          <cell r="AU486" t="str">
            <v>Servicios para la comunidad, sociales y personales</v>
          </cell>
          <cell r="AV486" t="str">
            <v xml:space="preserve"> </v>
          </cell>
          <cell r="AW486">
            <v>1471</v>
          </cell>
          <cell r="AX486">
            <v>45609</v>
          </cell>
          <cell r="AY486">
            <v>328500000</v>
          </cell>
          <cell r="BC486" t="str">
            <v xml:space="preserve"> </v>
          </cell>
          <cell r="CX486">
            <v>45716</v>
          </cell>
          <cell r="CY486">
            <v>350000000</v>
          </cell>
        </row>
        <row r="487">
          <cell r="A487" t="str">
            <v>0484-2024</v>
          </cell>
          <cell r="B487" t="e">
            <v>#N/A</v>
          </cell>
          <cell r="C487" t="str">
            <v>CC</v>
          </cell>
          <cell r="D487">
            <v>1016019655</v>
          </cell>
          <cell r="E487">
            <v>4</v>
          </cell>
          <cell r="F487">
            <v>7</v>
          </cell>
          <cell r="G487">
            <v>4</v>
          </cell>
          <cell r="H487" t="str">
            <v>JUAN CAMILO JIMENEZ</v>
          </cell>
          <cell r="I487" t="str">
            <v>carrera 38a # 2 24</v>
          </cell>
          <cell r="J487" t="str">
            <v>juanjiga@gmail.com</v>
          </cell>
          <cell r="M487" t="str">
            <v>CO1.PCCNTR.7015970</v>
          </cell>
          <cell r="N487" t="str">
            <v>CPT-512-2024</v>
          </cell>
          <cell r="O487" t="str">
            <v>https://community.secop.gov.co/Public/Tendering/OpportunityDetail/Index?noticeUID=CO1.NTC.7035417&amp;isFromPublicArea=True&amp;isModal=False</v>
          </cell>
          <cell r="P487" t="str">
            <v>PROFESIONAL</v>
          </cell>
          <cell r="Q487" t="str">
            <v>PROFESIONAL</v>
          </cell>
          <cell r="R487" t="str">
            <v>MASCULINO</v>
          </cell>
          <cell r="S487" t="str">
            <v>NO</v>
          </cell>
          <cell r="T487" t="str">
            <v>CONTRATO DE PRESTACION DE SERVICIOS</v>
          </cell>
          <cell r="U487">
            <v>45609</v>
          </cell>
          <cell r="V487">
            <v>45610</v>
          </cell>
          <cell r="W487">
            <v>45701</v>
          </cell>
          <cell r="X487" t="str">
            <v>PAULA ANDREA FONSECA ORTIZ</v>
          </cell>
          <cell r="Y487" t="str">
            <v>PROFESIONAL 1 DEL ÁREA DE VENTAS Y MERCADEO</v>
          </cell>
          <cell r="Z487">
            <v>1136884820</v>
          </cell>
          <cell r="AA487">
            <v>0</v>
          </cell>
          <cell r="AB487">
            <v>0</v>
          </cell>
          <cell r="AC487" t="str">
            <v xml:space="preserve"> PE-110 Proveer de manera autónoma e independiente sus servicios profesionales para adelantar actividades  de producción ejecutiva en el área de Ventas y Mercadeo de Canal Capital</v>
          </cell>
          <cell r="AD487">
            <v>0</v>
          </cell>
          <cell r="AE487">
            <v>3</v>
          </cell>
          <cell r="AF487">
            <v>90</v>
          </cell>
          <cell r="AG487">
            <v>25299360</v>
          </cell>
          <cell r="AH487">
            <v>8433120</v>
          </cell>
          <cell r="AI487" t="str">
            <v>1. Hacer seguimiento a los procedimientos
necesarios para llevar a cabo una ejecución efectiva con los proyectos en gestión, suscritos y en ejecución,
en los que sea requerido. 2. Apoyar a la supervisión y realizar el seguimiento financiero de los contratos
suscritos por el área de Ventas y Mercadeo que le sean asignados. 3. Realizar la proyección y desagregación de presupuesto, análisis de costos y tarifas de los proyectos que le sean asignados en sus
distintos rubros. 4. Realizar los cronogramas de ejecución de cada proyecto que le sea asignado. 5.
Apoyar la construcción de los aspectos técnicos de los estudios previos, pliegos de convocatorias,
invitaciones y ajuste de formatos relacionados con la operatividad de los mismos. 6. Realizar actividades
de producción de proyectos especiales tales como pilotos, eventos en directo o programas especiales,
activaciones BTL, acciones estratégicas, así como, de mesas de trabajo creativo, diseño de proyectos
para gestión de recursos o alianzas especiales que incluya el análisis de potenciales socios y/o
mejoramientos y evolución de procesos relacionados con el desarrollo de proyectos del Canal. 7. Verificar
la recepción, revisión, aprobación y archivo digital y físico de los entregables que surjan de los contratos
de producción realizados por Canal Capital que le sean asignados,, así como, realizar los informes de
avance e informe final junto con los respectivos soportes y como apoyo a la supervisión, conforme las
actividades descritas en cada uno de los proyectos asignados. 8. Apoyar la facturación tanto de
proveedores como de los contratos interadministrativos en los tiempos estipulados para ello. 9. Atender
y hacer el seguimiento a los requerimientos presentados por cada una de las entidades con las cuales
Canal Capital ha suscrito contratos interadministrativos con ocasión a las activaciones estratégicas. 10.
Hacer seguimiento a las actividades de cada uno de los proveedores que sean seleccionados por Canal
Capital en la producción y entrega de los productos o servicios para los que sean requeridos. 11. Realizar
el acompañamiento a los eventos requeridos, llevando a cabo las actividades necesarias para su ejecución
y correcto desarrollo. 12. Realizar las demás actividades que resulten necesarias y esenciales para el
cumplimiento del objeto contractual.</v>
          </cell>
          <cell r="AJ487" t="str">
            <v>DIRECTA</v>
          </cell>
          <cell r="AK487" t="str">
            <v>NO REQUIERE</v>
          </cell>
          <cell r="AL487" t="str">
            <v>NO</v>
          </cell>
          <cell r="AM487" t="str">
            <v>GERENTE GENERAL</v>
          </cell>
          <cell r="AN487" t="str">
            <v>ANDRES PEÑA ARENAS</v>
          </cell>
          <cell r="AO487" t="str">
            <v xml:space="preserve">1528 /  / </v>
          </cell>
          <cell r="AP487" t="str">
            <v xml:space="preserve">42450208 /  / </v>
          </cell>
          <cell r="AQ487" t="str">
            <v xml:space="preserve">Servicios prestados a las empresas y servicios de producción /  / </v>
          </cell>
          <cell r="AR487" t="str">
            <v xml:space="preserve">1473 /  / </v>
          </cell>
          <cell r="AS487">
            <v>1528</v>
          </cell>
          <cell r="AT487">
            <v>42450208</v>
          </cell>
          <cell r="AU487" t="str">
            <v>Servicios prestados a las empresas y servicios de producción</v>
          </cell>
          <cell r="AV487" t="str">
            <v xml:space="preserve"> </v>
          </cell>
          <cell r="AW487">
            <v>1473</v>
          </cell>
          <cell r="AX487">
            <v>45609</v>
          </cell>
          <cell r="AY487">
            <v>25299360</v>
          </cell>
          <cell r="BC487" t="str">
            <v xml:space="preserve"> </v>
          </cell>
          <cell r="CX487">
            <v>45701</v>
          </cell>
          <cell r="CY487">
            <v>25299360</v>
          </cell>
        </row>
        <row r="488">
          <cell r="A488" t="str">
            <v>0485-2024</v>
          </cell>
          <cell r="B488" t="e">
            <v>#N/A</v>
          </cell>
          <cell r="C488" t="str">
            <v>NIT</v>
          </cell>
          <cell r="D488">
            <v>830069499</v>
          </cell>
          <cell r="E488">
            <v>1</v>
          </cell>
          <cell r="F488">
            <v>1</v>
          </cell>
          <cell r="G488">
            <v>1</v>
          </cell>
          <cell r="H488" t="str">
            <v>CONSORCIO NACIONAL DE MEDIOS SAS.</v>
          </cell>
          <cell r="I488" t="str">
            <v>CR 47 93 62</v>
          </cell>
          <cell r="J488" t="str">
            <v>licitaciones@grupocnm.com</v>
          </cell>
          <cell r="K488" t="str">
            <v>GIOVANNI HERNANDEZ VILLALBA</v>
          </cell>
          <cell r="L488">
            <v>79730295</v>
          </cell>
          <cell r="M488" t="str">
            <v>CO1.PCCNTR.7019007</v>
          </cell>
          <cell r="N488" t="str">
            <v>CPT-513-2024</v>
          </cell>
          <cell r="O488" t="str">
            <v>https://community.secop.gov.co/Public/Tendering/OpportunityDetail/Index?noticeUID=CO1.NTC.7039541&amp;isFromPublicArea=True&amp;isModal=False</v>
          </cell>
          <cell r="P488" t="str">
            <v>N/A</v>
          </cell>
          <cell r="Q488" t="str">
            <v>N/A</v>
          </cell>
          <cell r="R488" t="str">
            <v>PERSONA JURIDICA</v>
          </cell>
          <cell r="S488" t="str">
            <v>N/A</v>
          </cell>
          <cell r="T488" t="str">
            <v>CONTRATO DE PRESTACION DE SERVICIOS</v>
          </cell>
          <cell r="U488">
            <v>45609</v>
          </cell>
          <cell r="V488">
            <v>45624</v>
          </cell>
          <cell r="W488">
            <v>45657</v>
          </cell>
          <cell r="X488" t="str">
            <v>PAULA ANDREA FONSECA ORTIZ</v>
          </cell>
          <cell r="Y488" t="str">
            <v>PROFESIONAL 1 DEL ÁREA DE VENTAS Y MERCADEO</v>
          </cell>
          <cell r="Z488">
            <v>1136884820</v>
          </cell>
          <cell r="AA488">
            <v>0</v>
          </cell>
          <cell r="AB488">
            <v>0</v>
          </cell>
          <cell r="AC488" t="str">
            <v xml:space="preserve"> PE-111 Prestar servicios de planificación, adquisición y monitoreo de espacios publicitarios en medios locales, regionales, alternativos, indígenas y/o nacionales, así como desarrollar contenidos para medios convencionales y no convencionales, integrando estrategias multimedia y digitales, de conformidad con los requerimientos de Canal Capital y sus clientes. </v>
          </cell>
          <cell r="AD488">
            <v>4</v>
          </cell>
          <cell r="AE488">
            <v>1</v>
          </cell>
          <cell r="AF488">
            <v>34</v>
          </cell>
          <cell r="AG488">
            <v>600000000</v>
          </cell>
          <cell r="AH488" t="str">
            <v>N/A</v>
          </cell>
          <cell r="AI488" t="str">
            <v>1. Atender los requerimientos de Canal
Capital durante la prestación de los servicios referentes a asesoría de comercialización, planeación,
producción, implementación, seguimiento y reporte de pauta de campañas en prensa, revistas, radio,
televisión, publicidad exterior y alternativa. 2. Planear y ejecutar la contratación de espacios comerciales y
promocionales en medios para la divulgación de campañas, que cumpla con los objetivos planteados por cada uno de los clientes de Canal Capital. 3. Mantener durante toda la ejecución del contrato los porcentajes
de intermediación ofertados en su propuesta, aplicables sobre los valores cotizados antes de IVA, para los
servicios de (i) Ordenación de Medios Nacionales, Regionales y/o Locales, Tradicionales y/o Digitales, (ii)
Ordenación de Medios Comunitarios y/o Alternativos. (iii) Ordenación de Medios Internacionales, así como
mantener durante toda la ejecución del contrato los porcentajes de descuentos ofertados a Canal Capital y
a los clientes, los cuales deberán ser aplicados de acuerdo con los servicios descritos en la propuesta
presentada. 4. Mantener durante toda la ejecución del contrato el porcentaje del 0% para el pago a
terceros, de acuerdo con la cotización presentada. 5. Sugerir cambios o ajustes en los planes de medios de
acuerdo con el comportamiento de los diferentes medios de comunicación y de los análisis de estudios de
medios. 6. Ejecutar campañas de divulgación en medios de comunicación, que cumpla con los objetivos
planteados por cada uno de los clientes de Canal Capital. 7. Atender las observaciones o sugerencias que
realice el supervisor en cuanto estén dentro del alcance del contrato y sean pertinentes para su ejecución
8. Suministrar los estudios pertinentes como soporte a planeación de campañas y soportes de informes. 9.
Informar semanalmente al Canal sobre el desempeño de las campañas que se encuentren activas de los
clientes. 10. Ordenar y realizar seguimiento de la ejecución de campañas en los diferentes medios
aprobados por el cliente y/o el Canal. 11. Realizar directamente los pagos a los medios de comunicación
sobre las campañas ordenadas y efectivamente ejecutadas. 12. Poner a disposición de CAPITAL un equipo
de trabajo que atienda los requerimientos que se presenten en desarrollo del contrato según las necesidades
de los clientes o del Canal, dentro del cual se deberá asignar un ejecutivo de cuenta, quien estará en
contacto directo con el supervisor o quien este determine. 13. Proveer el servicio técnico, humano y logístico
y cualquier otro de acuerdo con los requerimientos específicos de cada proyecto en particular para el cual
se esté prestando el servicio. 14. Entregar a los medios de comunicación el material o piezas de divulgación
o promoción de las diferentes campañas que se ejecuten en el momento. 15. Liquidar los valores de los
espacios publicitarios negociados, conforme al flow inicial aprobado de la emisión de las piezas, realizando
la comparación correspondiente con el real ejecutado de la campaña final. 16. Reponer la pauta que sea
omitida en el(os) medios(s) contratado(s) por alguna situación que presente, previa información y
autorización de Canal Capital. 17. Entregar soporte documental y/o certificados de pauta del proveedor de
las campañas que así requiera el supervisor y que demuestren la correcta ejecución del contrato. En todo
caso, deberá incluir los print de las piezas publicadas. 18. Realizar las demás actividades que resulten
necesarias y esenciales para el cumplimiento del objeto contractual.</v>
          </cell>
          <cell r="AJ488" t="str">
            <v>DIRECTA</v>
          </cell>
          <cell r="AK488" t="str">
            <v>REQUIERE LIQUIDACION</v>
          </cell>
          <cell r="AL488" t="str">
            <v>SI</v>
          </cell>
          <cell r="AM488" t="str">
            <v>GERENTE GENERAL</v>
          </cell>
          <cell r="AN488" t="str">
            <v>FRANCISO SANDOVAL</v>
          </cell>
          <cell r="AO488" t="str">
            <v xml:space="preserve">1547 /  / </v>
          </cell>
          <cell r="AP488" t="str">
            <v xml:space="preserve">42450208 /  / </v>
          </cell>
          <cell r="AQ488" t="str">
            <v xml:space="preserve">Servicios prestados a las empresas y servicios de producción /  / </v>
          </cell>
          <cell r="AR488" t="str">
            <v xml:space="preserve">1475 /  / </v>
          </cell>
          <cell r="AS488">
            <v>1547</v>
          </cell>
          <cell r="AT488">
            <v>42450208</v>
          </cell>
          <cell r="AU488" t="str">
            <v>Servicios prestados a las empresas y servicios de producción</v>
          </cell>
          <cell r="AV488" t="str">
            <v xml:space="preserve"> </v>
          </cell>
          <cell r="AW488">
            <v>1475</v>
          </cell>
          <cell r="AX488">
            <v>45610</v>
          </cell>
          <cell r="AY488">
            <v>600000000</v>
          </cell>
          <cell r="BC488" t="str">
            <v xml:space="preserve"> </v>
          </cell>
          <cell r="CX488">
            <v>45657</v>
          </cell>
          <cell r="CY488">
            <v>600000000</v>
          </cell>
        </row>
        <row r="489">
          <cell r="A489" t="str">
            <v>0486-2024</v>
          </cell>
          <cell r="B489" t="e">
            <v>#N/A</v>
          </cell>
          <cell r="C489" t="str">
            <v>CC</v>
          </cell>
          <cell r="D489">
            <v>1021662270</v>
          </cell>
          <cell r="E489">
            <v>1</v>
          </cell>
          <cell r="F489">
            <v>1</v>
          </cell>
          <cell r="G489">
            <v>1</v>
          </cell>
          <cell r="H489" t="str">
            <v>ANDRES RICARDO LAVERDE PEDRAZA</v>
          </cell>
          <cell r="I489" t="str">
            <v>Crr 8 # 27a sur -12 Apartamento 4-402</v>
          </cell>
          <cell r="J489" t="str">
            <v>Andres.laverde1217@gmail.com</v>
          </cell>
          <cell r="M489" t="str">
            <v>CO1.PCCNTR.7022502</v>
          </cell>
          <cell r="N489" t="str">
            <v>CPT-514-2024</v>
          </cell>
          <cell r="O489" t="str">
            <v>https://community.secop.gov.co/Public/Tendering/OpportunityDetail/Index?noticeUID=CO1.NTC.7044909&amp;isFromPublicArea=True&amp;isModal=False</v>
          </cell>
          <cell r="P489" t="str">
            <v>APOYO A LA GESTIÓN PROFESIONAL</v>
          </cell>
          <cell r="Q489" t="str">
            <v>BACHILLER</v>
          </cell>
          <cell r="R489" t="str">
            <v>MASCULINO</v>
          </cell>
          <cell r="S489" t="str">
            <v>N/A</v>
          </cell>
          <cell r="T489" t="str">
            <v>CONTRATO DE PRESTACION DE SERVICIOS</v>
          </cell>
          <cell r="U489">
            <v>45610</v>
          </cell>
          <cell r="V489">
            <v>45611</v>
          </cell>
          <cell r="W489">
            <v>45641</v>
          </cell>
          <cell r="X489" t="str">
            <v>JOSE MIGUEL AYALA DURAN</v>
          </cell>
          <cell r="Y489" t="str">
            <v>PROFESIONAL ESPECIALIZADO GRADO 3 DEL ÁREA TÉCNICA</v>
          </cell>
          <cell r="Z489">
            <v>74186482</v>
          </cell>
          <cell r="AA489">
            <v>4</v>
          </cell>
          <cell r="AB489">
            <v>7</v>
          </cell>
          <cell r="AC489" t="str">
            <v>DO-665 DO-666 Proveer de manera autónoma e independiente, los servicios de asistencia
y soporte técnico en las diferentes actividades de producción, post-producción y emisión que requiera el área
técnica de Canal Capital, en el marco del plan de inversión de 2024, financiado a través de la Resolución N° 076
de 2024 expedida por el Fondo Único de Tecnologías de la Información y las Comunicaciones (FUTIC)</v>
          </cell>
          <cell r="AD489">
            <v>31</v>
          </cell>
          <cell r="AE489">
            <v>0</v>
          </cell>
          <cell r="AF489">
            <v>31</v>
          </cell>
          <cell r="AG489">
            <v>2376667</v>
          </cell>
          <cell r="AH489">
            <v>2300000</v>
          </cell>
          <cell r="AI489" t="str">
            <v>1. Apoyar y dar soporte técnico sobre la
infraestructura de televisión (software y equipos), a los diferentes usuarios (productores, operadores, periodistas
y equipo programación). 2. Apoyar a los ingenieros del área con la realización y/o actualización de los planos
técnicos de toda la infraestructura tecnológica del Canal. 3. Acompañar en la ejecución de los planes de
contingencia que garanticen la continuidad de la operación. 4. Recibir las señales externas de audio y video que
sean enviadas como contribuciones para los diferentes programas que se producen en vivo o pregrabados,
coordinando el envío con la persona que envía el contenido y realizando la grabación, monitoreo y control de
calidad. 5. Diligenciar diariamente el formulario denominado “bitácora área Técnica” en el cual se registran los
nombres de los contenidos recibidos, las actividades realizadas y/o novedades técnicas presentadas durante el
desarrollo de sus actividades diarias. 6. Apoyar las diferentes actividades de mantenimiento preventivo y/o
correctivo de hardware y software de acuerdo con el cronograma establecido en el Área Técnica de Canal
Capital. 7. Cumplir con las actividades establecidas en la programación realizada por el área técnica las cuales se
encuentran encaminadas a la ejecución de las obligaciones y del objeto contractual. 8. Asistir y apoyar en las
tareas gestionadas por el equipo de ingenieros de Canal Capital. 9. Realizar las demás actividades que resulten
necesarias y esenciales para el cumplimiento del objeto contractual.</v>
          </cell>
          <cell r="AJ489" t="str">
            <v>DIRECTA</v>
          </cell>
          <cell r="AK489" t="str">
            <v>NO REQUIERE</v>
          </cell>
          <cell r="AL489" t="str">
            <v>NO</v>
          </cell>
          <cell r="AM489" t="str">
            <v>DIRECTOR OPERATIVO</v>
          </cell>
          <cell r="AN489" t="str">
            <v>BLANCA ALEXIS TOCAREMA GARZON</v>
          </cell>
          <cell r="AO489" t="str">
            <v xml:space="preserve">1553 /  / </v>
          </cell>
          <cell r="AP489" t="str">
            <v xml:space="preserve">423011723022024010101000 /  / </v>
          </cell>
          <cell r="AQ489" t="str">
            <v xml:space="preserve">Incremento de capacidad instalada para l - NA /  / </v>
          </cell>
          <cell r="AR489" t="str">
            <v xml:space="preserve">1481 /  / </v>
          </cell>
          <cell r="AS489">
            <v>1553</v>
          </cell>
          <cell r="AT489" t="str">
            <v>423011723022024010101000</v>
          </cell>
          <cell r="AU489" t="str">
            <v>Incremento de capacidad instalada para l - NA</v>
          </cell>
          <cell r="AV489" t="str">
            <v>7505 FUTIC</v>
          </cell>
          <cell r="AW489">
            <v>1481</v>
          </cell>
          <cell r="AX489">
            <v>45611</v>
          </cell>
          <cell r="AY489">
            <v>1226667</v>
          </cell>
          <cell r="BC489" t="str">
            <v xml:space="preserve"> </v>
          </cell>
          <cell r="CX489">
            <v>45641</v>
          </cell>
          <cell r="CY489">
            <v>2376667</v>
          </cell>
        </row>
        <row r="490">
          <cell r="A490" t="str">
            <v>0487-2024</v>
          </cell>
          <cell r="B490" t="e">
            <v>#N/A</v>
          </cell>
          <cell r="C490" t="str">
            <v>CC</v>
          </cell>
          <cell r="D490">
            <v>1032433891</v>
          </cell>
          <cell r="E490">
            <v>1</v>
          </cell>
          <cell r="F490">
            <v>1</v>
          </cell>
          <cell r="G490">
            <v>10</v>
          </cell>
          <cell r="H490" t="str">
            <v>DIEGO MAURICIO RIVERA PERDOMO</v>
          </cell>
          <cell r="I490" t="str">
            <v>Carrera 8 #40b-15 LC2</v>
          </cell>
          <cell r="J490" t="str">
            <v>diegomauricioriveraperdomo@gmail.com</v>
          </cell>
          <cell r="M490" t="str">
            <v>CO1.PCCNTR.7022432</v>
          </cell>
          <cell r="N490" t="str">
            <v>CPT-515-2024</v>
          </cell>
          <cell r="O490" t="str">
            <v>https://community.secop.gov.co/Public/Tendering/OpportunityDetail/Index?noticeUID=CO1.NTC.7045037&amp;isFromPublicArea=True&amp;isModal=False</v>
          </cell>
          <cell r="P490" t="str">
            <v>PROFESIONAL</v>
          </cell>
          <cell r="Q490" t="str">
            <v>PROFESIONAL</v>
          </cell>
          <cell r="R490" t="str">
            <v>MASCULINO</v>
          </cell>
          <cell r="S490" t="str">
            <v>NO</v>
          </cell>
          <cell r="T490" t="str">
            <v>CONTRATO DE PRESTACION DE SERVICIOS</v>
          </cell>
          <cell r="U490">
            <v>45610</v>
          </cell>
          <cell r="V490">
            <v>45611</v>
          </cell>
          <cell r="W490">
            <v>45656</v>
          </cell>
          <cell r="X490" t="str">
            <v>JOSE MIGUEL AYALA DURAN</v>
          </cell>
          <cell r="Y490" t="str">
            <v>PROFESIONAL ESPECIALIZADO GRADO 3 DEL ÁREA TÉCNICA</v>
          </cell>
          <cell r="Z490">
            <v>74186482</v>
          </cell>
          <cell r="AA490">
            <v>4</v>
          </cell>
          <cell r="AB490">
            <v>7</v>
          </cell>
          <cell r="AC490" t="str">
            <v>DO-669 DO-668 DO-667 Proveer, de manera autónoma e independiente, los servicios
profesionales de Ingeniería para la infraestructura técnica de televisión que garantice la producción,
postproducción y emisión, de contenidos de Canal Capital, en el marco del plan de inversión de 2024, financiado
a través de la Resolución N° 076 de 2024 expedida por el Fondo Único de Tecnologías de la Información y las
Comunicaciones (FUTIC)</v>
          </cell>
          <cell r="AD490">
            <v>16</v>
          </cell>
          <cell r="AE490">
            <v>1</v>
          </cell>
          <cell r="AF490">
            <v>46</v>
          </cell>
          <cell r="AG490">
            <v>8533000</v>
          </cell>
          <cell r="AH490">
            <v>5565000</v>
          </cell>
          <cell r="AI490" t="str">
            <v>1. Emitir conceptos técnicos relacionados con
el diseño, la planimetría y la distribución de la infraestructura técnica a utilizarse por las unidades de producción
en los diferentes eventos dentro y fuera del Canal Capital. 2. Acompañar de manera presencial y/o remota la
operación con el fin de mantener la funcionalidad de la infraestructura para la ejecución de las actividades de
generación y difusión multiplataforma de contenidos. 3. Diligenciar oportunamente el formulario denominado
“bitácora área Técnica” en el cual se registran las actividades realizadas (esta permitirá tener reporte de:
procedimientos y ajustes técnicos llevados a cabo para dar solución a las novedades técnicas y/u operativas), así
mismo, informar al equipo de ingeniería del área sobre los procesos de producción, programación y emisión. 4.
Propender por el correcto funcionamiento de toda la infraestructura técnica requerida para la producción y emisión
de contenidos en los diferentes eventos dentro y fuera de Canal Capital. 5. Propender por el buen uso y cuidado
de los diferentes equipos que hacen parte de la infraestructura técnica utilizada por Canal Capital para la realización
y producción de contenidos audiovisuales. 6. Dar soporte y articular técnicamente al equipo de producción, el
equipo operativo, periodístico y demás colaboradores de Canal Capital, manteniendo una comunicación asertiva,
para la correcta operación y cuidado de los equipos. 7. Establecer, articular y optimizar los flujos de trabajo entre
las diferentes áreas convergentes a la producción y emisión de contenidos. 8. Realizar oportunamente los
mantenimientos preventivos y documentarlos de acuerdo al cronograma estipulado por el área, así mismo, cuando
se requiera realizar los mantenimientos correctivos sobre la infraestructura técnica con que cuenta el Canal. En
caso de que los mantenimientos le correspondan a empresas contratistas y/o proveedores del Canal, deberá
realizar el acompañamiento respectivo y generar reporte de los mismos. 9. Diseñar y documentar planes de
contingencia sobre la infraestructura tecnológica utilizada para la emisión, producción y postproducción de
contenidos audiovisuales, que garanticen la continuidad de la operación de Canal Capital, minimizando los tiempos
de falla. 10. Proponer iniciativas de mejora continua sobre los procesos y la infraestructura tecnológica de Canal
Capital distribuida en las Unidades Móviles y la sede de la Calle 26 de Canal Capital, cuando haya lugar. 11. Apoyar
en la elaboración y/o diligenciamiento y/o actualización de documentos, procesos del área, Manuales operativos,
manuales técnicos, informes de diagnóstico técnico, análisis de la infraestructura técnica, hojas de vida de equipos,
reportes fuera del aire, planes de contingencia, planos técnicos. 12. Documentar y socializar las mejores prácticas
en desarrollo del objeto contractual, las cuales deben ser utilizadas por las diferentes áreas tales como,
producción, operación técnica, proyecto periodístico y las que lo requieran para la utilización de los diferentes
equipos, sistemas o plataformas que hacen parte de los procesos técnicos para la producción y emisión de
contenidos audiovisuales en sus diferentes plataformas de difusión. 13. Apoyar a la supervisión de los contratos
suscritos por el Área en los casos que sea requerido. 14. Apoyar en la elaboración y estructuración de los diferentes
anexos técnicos de procesos y /o proyectos sobre la infraestructura del Canal, en los casos que sea requerido por
el supervisor del contrato. 15. Cumplir con las actividades establecidas en la programación realizada por el área
técnica las cuales se encuentran encaminadas a la ejecución de las obligaciones y del objeto contractual. 16.
Realizar las demás actividades que resulten necesarias y esenciales para el cumplimiento del objeto contractual.</v>
          </cell>
          <cell r="AJ490" t="str">
            <v>DIRECTA</v>
          </cell>
          <cell r="AK490" t="str">
            <v>NO REQUIERE</v>
          </cell>
          <cell r="AL490" t="str">
            <v>NO</v>
          </cell>
          <cell r="AM490" t="str">
            <v>DIRECTOR OPERATIVO</v>
          </cell>
          <cell r="AN490" t="str">
            <v>BLANCA ALEXIS TOCAREMA GARZON</v>
          </cell>
          <cell r="AO490" t="str">
            <v xml:space="preserve">1555 /  / </v>
          </cell>
          <cell r="AP490" t="str">
            <v xml:space="preserve">423011723022024010101000 /  / </v>
          </cell>
          <cell r="AQ490" t="str">
            <v xml:space="preserve">Incremento de capacidad instalada para l - NA /  / </v>
          </cell>
          <cell r="AR490" t="str">
            <v xml:space="preserve">1479 /  / </v>
          </cell>
          <cell r="AS490">
            <v>1555</v>
          </cell>
          <cell r="AT490" t="str">
            <v>423011723022024010101000</v>
          </cell>
          <cell r="AU490" t="str">
            <v>Incremento de capacidad instalada para l - NA</v>
          </cell>
          <cell r="AV490" t="str">
            <v>7505 FUTIC</v>
          </cell>
          <cell r="AW490">
            <v>1479</v>
          </cell>
          <cell r="AX490">
            <v>45611</v>
          </cell>
          <cell r="AY490">
            <v>2968000</v>
          </cell>
          <cell r="BC490" t="str">
            <v xml:space="preserve"> </v>
          </cell>
          <cell r="CX490">
            <v>45656</v>
          </cell>
          <cell r="CY490">
            <v>8533000</v>
          </cell>
        </row>
        <row r="491">
          <cell r="A491" t="str">
            <v>0488-2024</v>
          </cell>
          <cell r="B491" t="e">
            <v>#N/A</v>
          </cell>
          <cell r="C491" t="str">
            <v>CC</v>
          </cell>
          <cell r="D491">
            <v>79965985</v>
          </cell>
          <cell r="E491">
            <v>3</v>
          </cell>
          <cell r="F491">
            <v>8</v>
          </cell>
          <cell r="G491">
            <v>3</v>
          </cell>
          <cell r="H491" t="str">
            <v>DIEGO FERNANDO VALENCIA DELGADO</v>
          </cell>
          <cell r="I491" t="str">
            <v>CL 12 A 71 B 61 AP 302</v>
          </cell>
          <cell r="J491" t="str">
            <v>diegofernandovalencia@gmail.com</v>
          </cell>
          <cell r="M491" t="str">
            <v>CO1.PCCNTR.7030368</v>
          </cell>
          <cell r="N491" t="str">
            <v>CPT-516-2024</v>
          </cell>
          <cell r="O491" t="str">
            <v>https://community.secop.gov.co/Public/Tendering/OpportunityDetail/Index?noticeUID=CO1.NTC.7055955&amp;isFromPublicArea=True&amp;isModal=False</v>
          </cell>
          <cell r="P491" t="str">
            <v>PROFESIONAL</v>
          </cell>
          <cell r="Q491" t="str">
            <v>PROFESIONAL</v>
          </cell>
          <cell r="R491" t="str">
            <v>MASCULINO</v>
          </cell>
          <cell r="S491" t="str">
            <v>NO</v>
          </cell>
          <cell r="T491" t="str">
            <v>CONTRATO DE PRESTACION DE SERVICIOS</v>
          </cell>
          <cell r="U491">
            <v>45611</v>
          </cell>
          <cell r="V491">
            <v>45611</v>
          </cell>
          <cell r="W491">
            <v>45671</v>
          </cell>
          <cell r="X491" t="str">
            <v>ALBA JANETTE GOMEZ ARIAS</v>
          </cell>
          <cell r="Y491" t="str">
            <v>PROFESIONAL ESPECIALIZADA DE PRODUCCIÓN GRADO 3</v>
          </cell>
          <cell r="Z491">
            <v>51904355</v>
          </cell>
          <cell r="AA491">
            <v>5</v>
          </cell>
          <cell r="AB491">
            <v>6</v>
          </cell>
          <cell r="AC491" t="str">
            <v xml:space="preserve"> DO-658 Proveer, de manera autónoma e independiente, los servicios profesionales para la investigación y elaboración de guiones requeridos para la realización de proyectos audiovisuales de Canal Capital </v>
          </cell>
          <cell r="AD491">
            <v>0</v>
          </cell>
          <cell r="AE491">
            <v>2</v>
          </cell>
          <cell r="AF491">
            <v>60</v>
          </cell>
          <cell r="AG491">
            <v>11400000</v>
          </cell>
          <cell r="AH491">
            <v>5700000</v>
          </cell>
          <cell r="AI491" t="str">
            <v>1. Proponer temáticas, personajes que
correspondan al contenido y necesidades de los contenidos a producir y a las estrategias de comunicación del
canal, de acuerdo con el enfoque editorial del proyecto. 2. Escribir las reseñas y/o fichas de investigación de cada
uno de los contenidos, con su respectivo enfoque, propuesta de invitados, material audiovisual o archivo, etc. 3.
Hacer seguimiento y verificar que las temáticas y enfoques propuestos dentro de las reseñas de investigación
correspondan a los temas planteados y el enfoque dado a cada uno. 4. Presentar los perfiles de los invitados que
por temáticas participarán en las producciones audiovisuales y formatos. 5. Desarrollar la estructura y escaletas
de los capítulos solicitados. 6. Escribir los libretos, guiones, innes, voz en off, y /o textos para las producciones
audiovisuales y formatos según se requiera. 7. Desarrollar las correcciones o cambios sugeridos por el equipo
editorial del proyecto audiovisual. 8. Cumplir con el cronograma para realización de los proyectos audiovisuales.
9. Mantener comunicación con el equipo editorial y de producción de contenidos para cumplir con las especificaciones de los productos y solucionar inquietudes sobre el enfoque de las piezas. 10. Asistir a las
reuniones de coordinación para la correcta ejecución del contrato. 11. Realizar las demás actividades que resulten
necesarias y esenciales para el cumplimiento del objeto contractual.</v>
          </cell>
          <cell r="AJ491" t="str">
            <v>DIRECTA</v>
          </cell>
          <cell r="AK491" t="str">
            <v>NO REQUIERE</v>
          </cell>
          <cell r="AL491" t="str">
            <v>NO</v>
          </cell>
          <cell r="AM491" t="str">
            <v>DIRECTOR OPERATIVO</v>
          </cell>
          <cell r="AN491" t="str">
            <v>CAROLINA NIÑO CLAVIJO</v>
          </cell>
          <cell r="AO491" t="str">
            <v xml:space="preserve">1541 /  / </v>
          </cell>
          <cell r="AP491" t="str">
            <v xml:space="preserve">42450209 /  / </v>
          </cell>
          <cell r="AQ491" t="str">
            <v xml:space="preserve">Servicios para la comunidad, sociales y personales /  / </v>
          </cell>
          <cell r="AR491" t="str">
            <v xml:space="preserve">1488 /  / </v>
          </cell>
          <cell r="AS491">
            <v>1541</v>
          </cell>
          <cell r="AT491">
            <v>42450209</v>
          </cell>
          <cell r="AU491" t="str">
            <v>Servicios para la comunidad, sociales y personales</v>
          </cell>
          <cell r="AV491" t="str">
            <v xml:space="preserve"> </v>
          </cell>
          <cell r="AW491">
            <v>1488</v>
          </cell>
          <cell r="AX491">
            <v>45611</v>
          </cell>
          <cell r="AY491">
            <v>11400000</v>
          </cell>
          <cell r="BC491" t="str">
            <v xml:space="preserve"> </v>
          </cell>
          <cell r="CX491">
            <v>45671</v>
          </cell>
          <cell r="CY491">
            <v>11400000</v>
          </cell>
        </row>
        <row r="492">
          <cell r="A492" t="str">
            <v>0489-2024</v>
          </cell>
          <cell r="B492" t="e">
            <v>#N/A</v>
          </cell>
          <cell r="C492" t="str">
            <v>NIT</v>
          </cell>
          <cell r="D492">
            <v>830057393</v>
          </cell>
          <cell r="E492">
            <v>5</v>
          </cell>
          <cell r="F492">
            <v>6</v>
          </cell>
          <cell r="G492">
            <v>5</v>
          </cell>
          <cell r="H492" t="str">
            <v>BABILLA CINE S.A.S.</v>
          </cell>
          <cell r="I492" t="str">
            <v>CRA 4 n. 79 B-36 APT 201</v>
          </cell>
          <cell r="J492" t="str">
            <v>contabilidad@babillacine.com</v>
          </cell>
          <cell r="M492" t="str">
            <v>CO1.PCCNTR.7040118</v>
          </cell>
          <cell r="N492" t="str">
            <v>CPT-517-2024</v>
          </cell>
          <cell r="O492" t="str">
            <v>https://community.secop.gov.co/Public/Tendering/OpportunityDetail/Index?noticeUID=CO1.NTC.7068730&amp;isFromPublicArea=True&amp;isModal=False</v>
          </cell>
          <cell r="P492" t="str">
            <v>N/A</v>
          </cell>
          <cell r="Q492" t="str">
            <v>N/A</v>
          </cell>
          <cell r="R492" t="str">
            <v>PERSONA JURIDICA</v>
          </cell>
          <cell r="S492" t="str">
            <v>N/A</v>
          </cell>
          <cell r="T492" t="str">
            <v>CONTRATO DE LINCENCIA DE EXHIBICION DE OBRA AUDIOVISUAL</v>
          </cell>
          <cell r="U492">
            <v>45615</v>
          </cell>
          <cell r="V492">
            <v>45624</v>
          </cell>
          <cell r="W492">
            <v>46169</v>
          </cell>
          <cell r="X492" t="str">
            <v>GUSTAVO DE BEDOUT BERMUDEZ</v>
          </cell>
          <cell r="Y492" t="str">
            <v>PROFESIONAL ESPECIALIZADO GRADO 03 DE PROGRAMACIÓN</v>
          </cell>
          <cell r="Z492">
            <v>79523391</v>
          </cell>
          <cell r="AA492">
            <v>7</v>
          </cell>
          <cell r="AB492">
            <v>4</v>
          </cell>
          <cell r="AC492" t="str">
            <v>DO-437 Suministrar las licencias de uso de obras audiovisuales de titularidad del proveedor o en representación del titular, de acuerdo con el Anexo Técnico, para su reproducción y comunicación
pública.</v>
          </cell>
          <cell r="AD492">
            <v>0</v>
          </cell>
          <cell r="AE492">
            <v>18</v>
          </cell>
          <cell r="AF492">
            <v>540</v>
          </cell>
          <cell r="AG492">
            <v>23800000</v>
          </cell>
          <cell r="AH492" t="str">
            <v>N/A</v>
          </cell>
          <cell r="AI492" t="str">
            <v>1. Licenciar a CANAL CAPITAL la reproducción y comunicación pública de los contenidos en su canal principal y
su señal streaming en simultáneo, de acuerdo con la propuesta comercial presentada, las condiciones técnicas
relacionadas en el anexo técnico y el número de emisiones establecidos para cada título. Las emisiones a
través de la página web de Capital tendrán geobloqueo, para que solo sean vistas en territorio colombiano.
2. Proveer a Canal Capital el material audiovisual licenciado con los parámetros técnicos establecidos en el anexo
técnico a través de disco duro, drive o cualquier medio de transferencia digital con los parámetros técnicos
establecidos.
3. Entregar el contenido doblado o subtitulado al español neutro, si su idioma original es otro.
4. Proveer la licencia de uso de la obra audiovisual y del material promocional de los contenidos adquiridos para
las plataformas análogas y digitales a que haya lugar según el anexo técnico.
5. Entregar la ficha técnica, de cada película, tráiler y demás materiales o insumos para la promoción de las
obras audiovisuales para comunicación pública mediante emisión y para la puesta a disposición a través de
los canales digitales permitidos.
6. Asumir los costos que puedan generarse en el marco del cumplimiento del objeto contractual.
7. Garantizar que es el titular de los derechos sobre el contenido licenciado o, en su defecto, que se encuentra
autorizado por el titular para otorgar la presente licencia; para ello, deberá adjuntar el documento idóneo que
permita comprobar su calidad de titular del derecho o que cuenta con las facultades legales para actuar a
nombre del titular, el cual debe estar vigente durante toda la ejecuciòn del contrato.
8. Garantizar que el contenido licenciado cuenta con todas las autorizaciones y/o cesiones de derechos de autor
y conexos, uso de imágen, propiedad industrial y demás asociadas al uso del material audiovisual licenciado,
incluida la sincronización musical. En ese sentido, el proveedor declara indemne a Canal Capital frente a
cualquier reclamación o exigencia de pago proveniente de terceros, autoridades administrativas o judiciales,
titulares de derechos o sociedades de gestión colectiva y/o individual que los representen.
9. Autorizar a Canal Capital el uso gratuito de fragmentos publicitarios, imágenes o distintivos del material,
comunicación por internet u otros medios y para realizar la producción de piezas promocionales audiovisuales
o impresas con fines exclusivos de promoción del canal y su programación.
10. Realizar las demás actividades que resulten necesarias y esenciales para el cumplimiento del objeto contractual</v>
          </cell>
          <cell r="AJ492" t="str">
            <v>DIRECTA</v>
          </cell>
          <cell r="AK492" t="str">
            <v>REQUIERE LIQUIDACION</v>
          </cell>
          <cell r="AL492" t="str">
            <v>SI</v>
          </cell>
          <cell r="AM492" t="str">
            <v>DIRECTOR OPERATIVO</v>
          </cell>
          <cell r="AN492" t="str">
            <v>LUZ IXAYANA RAMIREZ CRISTANCHO</v>
          </cell>
          <cell r="AO492" t="str">
            <v xml:space="preserve">1530 /  / </v>
          </cell>
          <cell r="AP492" t="str">
            <v xml:space="preserve">42450209 /  / </v>
          </cell>
          <cell r="AQ492" t="str">
            <v xml:space="preserve">Servicios para la comunidad, sociales y personales /  / </v>
          </cell>
          <cell r="AR492" t="str">
            <v xml:space="preserve">1503 /  / </v>
          </cell>
          <cell r="AS492">
            <v>1530</v>
          </cell>
          <cell r="AT492">
            <v>42450209</v>
          </cell>
          <cell r="AU492" t="str">
            <v>Servicios para la comunidad, sociales y personales</v>
          </cell>
          <cell r="AV492" t="str">
            <v xml:space="preserve"> </v>
          </cell>
          <cell r="AW492">
            <v>1503</v>
          </cell>
          <cell r="AX492">
            <v>45616</v>
          </cell>
          <cell r="AY492">
            <v>23800000</v>
          </cell>
          <cell r="BC492" t="str">
            <v xml:space="preserve"> </v>
          </cell>
          <cell r="CX492">
            <v>46169</v>
          </cell>
          <cell r="CY492">
            <v>23800000</v>
          </cell>
        </row>
        <row r="493">
          <cell r="A493" t="str">
            <v>0490-2024</v>
          </cell>
          <cell r="B493" t="e">
            <v>#N/A</v>
          </cell>
          <cell r="C493" t="str">
            <v>NIT</v>
          </cell>
          <cell r="D493">
            <v>860030212</v>
          </cell>
          <cell r="E493">
            <v>8</v>
          </cell>
          <cell r="F493">
            <v>3</v>
          </cell>
          <cell r="G493">
            <v>8</v>
          </cell>
          <cell r="H493" t="str">
            <v>FUNDACIÓN PARA EL DESARROLLO UNIVERSITARIO</v>
          </cell>
          <cell r="I493" t="str">
            <v>CR 4 22 61 OF 104 MD 1</v>
          </cell>
          <cell r="J493" t="str">
            <v>fundacion.desarrollo@utadeo.edu.co</v>
          </cell>
          <cell r="M493" t="str">
            <v>CO1.PCCNTR.7042102</v>
          </cell>
          <cell r="N493" t="str">
            <v>CPT-518-2024</v>
          </cell>
          <cell r="O493" t="str">
            <v>https://community.secop.gov.co/Public/Tendering/OpportunityDetail/Index?noticeUID=CO1.NTC.7070843&amp;isFromPublicArea=True&amp;isModal=False</v>
          </cell>
          <cell r="P493" t="str">
            <v>N/A</v>
          </cell>
          <cell r="Q493" t="str">
            <v>N/A</v>
          </cell>
          <cell r="R493" t="str">
            <v>PERSONA JURIDICA</v>
          </cell>
          <cell r="S493" t="str">
            <v>N/A</v>
          </cell>
          <cell r="T493" t="str">
            <v>CONTRATO DE PRESTACION DE SERVICIOS</v>
          </cell>
          <cell r="U493">
            <v>45615</v>
          </cell>
          <cell r="V493">
            <v>45616</v>
          </cell>
          <cell r="W493">
            <v>45657</v>
          </cell>
          <cell r="X493" t="str">
            <v>PAULA ANDREA FONSECA ORTIZ</v>
          </cell>
          <cell r="Y493" t="str">
            <v>PROFESIONAL 1 DEL ÁREA DE VENTAS Y MERCADEO</v>
          </cell>
          <cell r="Z493">
            <v>1136884820</v>
          </cell>
          <cell r="AA493">
            <v>0</v>
          </cell>
          <cell r="AB493">
            <v>0</v>
          </cell>
          <cell r="AC493" t="str">
            <v xml:space="preserve"> PE-126 Prestar servicios de producción, emisión y difusión de estrategias de comunicación a través de la radio y sus plataformas digitales, tanto a nivel local y/o nacional, para apoyar la promoción la promoción de las distintas actividades lideradas por la Secretaría de Cultura Recreación y Deporte, en virtud del contrato interadministrativo No 137 suscrito entre Canal Capital y Secretaría Distrital de Cultura, Recreación y Deporte. ALCANCE DEL OBJETO: Las estrategias de comunicación incluirán, entre otros: cuñas, menciones, pautas, mensajes, artículos, programas y activaciones de comunicación que estén alineadas con el objeto y contribuyan al cumplimiento de los objetivos establecidos en los requerimientos.</v>
          </cell>
          <cell r="AD493">
            <v>12</v>
          </cell>
          <cell r="AE493">
            <v>1</v>
          </cell>
          <cell r="AF493">
            <v>42</v>
          </cell>
          <cell r="AG493">
            <v>37500000</v>
          </cell>
          <cell r="AH493" t="str">
            <v>N/A</v>
          </cell>
          <cell r="AI493" t="str">
            <v>1. Demostrar la ejecución efectiva de la pauta contratada
de acuerdo a la orden de servicio correspondiente. 2. Presentar informes detallados sobre la ejecución de las actividades
contratadas a más tardar cinco (5) días hábiles después de la finalización de la pauta, adjuntando la certificación de la misma,
junto con los informes de medición digital y los enlaces de las cuñas emitidas y/o capturas de pantalla de las publicaciones
realizadas. 3. Producir y emitir cápsulas informativas de hasta un minuto de duración, cumpliendo con los lineamientos
acordados según solicitud de servicio y conforme a la propuesta ofertada. 4. Publicar los post en las redes sociales de la
emisora, ya sea en Instagram o Fan Page, en cumplimiento con la estrategia requerida según la solicitud de servicio y conforme
a la propuesta ofertada. 5. Emitir las cuñas publicitarias de hasta treinta (30) segundos de duración, de acuerdo con el plan
de medios pactado y el flow aprobado por capital, conforme a la propuesta ofertada. 6. Organizar, coordinar realizar y emitir
mínimo una entrevista con vocero de la Secretaría de Cultura Recreación y Deporte , según los términos y fechas acordados
de las solicitudes de servicio y conforme a la propuesta ofertada. 7. Facturar conforme a los plazos estipulados en el contrato
y en las condiciones establecidas por la entidad. 8. Asistir a las reuniones programadas por el supervisor del contrato, con el
fin de asegurar el correcto seguimiento y cumplimiento de las obligaciones contractuales. 9. Informar de manera oportuna al
supervisor del contrato sobre cualquier novedad, inconveniente o sugerencia que pueda afectar positiva o negativamente el
desarrollo del objeto contractual. 10. Desarrollar todas aquellas actividades necesarias y esenciales para el cumplimiento
adecuado del objeto contractual, de acuerdo con las instrucciones impartidas por Canal Capital. 11. Reponer la pauta en un
100% de lo ordenado en los casos en que, por error del contratista, no se haya pautado conforme a las condiciones
especificadas en la solicitud de servicio previa información y autorización de Canal Capital.</v>
          </cell>
          <cell r="AJ493" t="str">
            <v>DIRECTA</v>
          </cell>
          <cell r="AK493" t="str">
            <v>REQUIERE LIQUIDACION</v>
          </cell>
          <cell r="AL493" t="str">
            <v>SI</v>
          </cell>
          <cell r="AM493" t="str">
            <v>SECRETARIA GENERAL</v>
          </cell>
          <cell r="AN493" t="str">
            <v>JAVIER ROLANDO DELGADO FLORES</v>
          </cell>
          <cell r="AO493" t="str">
            <v xml:space="preserve">1613 /  / </v>
          </cell>
          <cell r="AP493" t="str">
            <v xml:space="preserve">42450208 /  / </v>
          </cell>
          <cell r="AQ493" t="str">
            <v xml:space="preserve">Servicios prestados a las empresas y servicios de producción /  / </v>
          </cell>
          <cell r="AR493" t="str">
            <v xml:space="preserve">1504 /  / </v>
          </cell>
          <cell r="AS493">
            <v>1613</v>
          </cell>
          <cell r="AT493">
            <v>42450208</v>
          </cell>
          <cell r="AU493" t="str">
            <v>Servicios prestados a las empresas y servicios de producción</v>
          </cell>
          <cell r="AV493" t="str">
            <v xml:space="preserve"> </v>
          </cell>
          <cell r="AW493">
            <v>1504</v>
          </cell>
          <cell r="AX493">
            <v>45616</v>
          </cell>
          <cell r="AY493">
            <v>37500000</v>
          </cell>
          <cell r="BC493" t="str">
            <v xml:space="preserve"> </v>
          </cell>
          <cell r="CX493">
            <v>45657</v>
          </cell>
          <cell r="CY493">
            <v>37500000</v>
          </cell>
        </row>
        <row r="494">
          <cell r="A494" t="str">
            <v>0491-2024</v>
          </cell>
          <cell r="B494" t="e">
            <v>#N/A</v>
          </cell>
          <cell r="C494" t="str">
            <v>NIT</v>
          </cell>
          <cell r="D494">
            <v>900929206</v>
          </cell>
          <cell r="E494">
            <v>8</v>
          </cell>
          <cell r="F494">
            <v>3</v>
          </cell>
          <cell r="G494">
            <v>8</v>
          </cell>
          <cell r="H494" t="str">
            <v>INVERSIONES RAHMAN S A S</v>
          </cell>
          <cell r="I494" t="str">
            <v xml:space="preserve">CRA 24 N 45 C 17 </v>
          </cell>
          <cell r="J494" t="str">
            <v>gerencia@farukshop.com</v>
          </cell>
          <cell r="K494" t="str">
            <v xml:space="preserve">FARUK ABDER RAHMAN </v>
          </cell>
          <cell r="L494">
            <v>1032431547</v>
          </cell>
          <cell r="M494" t="str">
            <v>CO1.PCCNTR.7044903</v>
          </cell>
          <cell r="N494" t="str">
            <v>CPT-519-2024</v>
          </cell>
          <cell r="O494" t="str">
            <v>https://community.secop.gov.co/Public/Tendering/OpportunityDetail/Index?noticeUID=CO1.NTC.7074796&amp;isFromPublicArea=True&amp;isModal=False</v>
          </cell>
          <cell r="P494" t="str">
            <v>N/A</v>
          </cell>
          <cell r="Q494" t="str">
            <v>N/A</v>
          </cell>
          <cell r="R494" t="str">
            <v>PERSONA JURIDICA</v>
          </cell>
          <cell r="S494" t="str">
            <v>N/A</v>
          </cell>
          <cell r="T494" t="str">
            <v>CONTRATO DE PRESTACION DE SERVICIOS</v>
          </cell>
          <cell r="U494">
            <v>45616</v>
          </cell>
          <cell r="V494">
            <v>45618</v>
          </cell>
          <cell r="W494">
            <v>45747</v>
          </cell>
          <cell r="X494" t="str">
            <v>PAULA ANDREA FONSECA ORTIZ</v>
          </cell>
          <cell r="Y494" t="str">
            <v>PROFESIONAL 1 DEL ÁREA DE VENTAS Y MERCADEO</v>
          </cell>
          <cell r="Z494">
            <v>1136884820</v>
          </cell>
          <cell r="AA494">
            <v>0</v>
          </cell>
          <cell r="AB494">
            <v>0</v>
          </cell>
          <cell r="AC494" t="str">
            <v xml:space="preserve">PE-112 Proveer los bienes y servicios necesarios para la implementación, ejecución y desarrollo de las acciones estratégicas de comunicación que se deriven del cumplimiento del objeto social de Canal Capital. </v>
          </cell>
          <cell r="AD494">
            <v>10</v>
          </cell>
          <cell r="AE494">
            <v>4</v>
          </cell>
          <cell r="AF494">
            <v>130</v>
          </cell>
          <cell r="AG494">
            <v>700000000</v>
          </cell>
          <cell r="AH494" t="str">
            <v>N/A</v>
          </cell>
          <cell r="AI494" t="str">
            <v>1. Prestar los bienes y servicios objeto
del contrato a partir de la formulación de estrategias para el desarrollo, apoyo y ejecución de las
actividades, eventos, reuniones y en general, todos y cada uno de los requerimientos de servicio
solicitados por el supervisor del contrato, que resulten necesarias para garantizar la correcta ejecución
del objeto del contrato. 2. Cumplir con las especificaciones técnicas y demás condiciones señaladas para
los bienes y servicios contenidos en el ANEXO TÉCNICO el cual hace parte integral del contrato. 3.
Atender los requerimientos en el modo, tiempo y lugar indicados por el supervisor del contrato, en el
marco del desarrollo de cada una de las actividades que se solicite. 4. Suministrar los bienes y servicios
requeridos por el supervisor del contrato, realizando la entrega oportuna dentro del término señalado por
el Canal, de todo el material que sea solicitado en el marco de la ejecución del contrato, con su respectiva
factura y garantía en los casos en los que aplique. 5. Suministrar todos los bienes y servicios que le sean
requeridos por el supervisor, de acuerdo con las necesidades de la Entidad. En caso de que los bienes o
servicios no estén en la lista del anexo técnico, el operador deberá presentar al canal por correo
electrónico su cotización que será comparable en un estudio de mercado realizado por el CANAL y los
precios deberán estar dentro del mercado y deberán garantizar la calidad de los bienes y servicios allí
contenidos. La trazabilidad de dichas cotizaciones debe ser entregada al supervisor del contrato quien se encargará de archivarlas de forma ordenada en los soportes de ejecución contractual. Los bienes y
servicios cotizados por el CONTRATISTA en el marco del estudio de mercado requerido y cuyos precios
resulten más favorables para el CANAL CAPITAL, se incorporarán a la Oferta comercial que hace parte
integral del presente contrato y sobre ellos no será necesario surtir nuevos estudios de mercado. 6. Poner
a disposición del Canal las cotizaciones que le sean requeridas por el supervisor del contrato sin que esto
se constituya como una obligación de contratación u orden de compra por parte del Canal. 7. Cuando el
Canal considere que los precios de los bienes y servicios listados en la Oferta comercial se encuentren
por encima de los precios del mercado, podrá solicitarle al operador - previa presentación de un estudio
de mercado realizado por el CANAL- adquirir el bien y/o servicio requerido conforme a la mejor oferta de
dicho estudio, para lo cual CAPITAL pagará al contratista el porcentaje de comisión de servicio establecido
en su oferta comercial. En el mismo sentido se procederá para aquellos bienes no listados en dicho anexo
y cuyo precio cotizado por el operador sea superior al arrojado por el mercado. 8. Responder y asumir la
responsabilidad total por todos los daños que ocurra a los bienes del objeto contractual, así como por la
pérdida, o daño de los elementos que sean suministrados antes, durante y después después de la
realización del evento. 9. Disponer del personal administrativo, técnico y operativo idóneo para atender
los requerimientos relacionados con el objeto del contrato, junto con los elementos de seguridad
necesarios para llevar a cabo la actividad requerida, en la fecha y hora que solicite previamente el Canal.
En todo caso, el personal deberá encontrarse certificado en alturas cuando sea necesario y deberá contar
con la certificación del pago de parafiscales del personal incluyendo ARL. 10. Proveer el servicio de
técnicos, productores logísticos, personal de apoyo y cualquier otro de acuerdo con los requerimientos
específicos de cada proyecto en particular para el cual se esté prestando el servicio de operación logística.
El talento requerido por días debe contar con la aprobación de CAPITAL, en caso de ser facturado por un
valor inferior o superior al descrito en la oferta económica debe ser justificado oportunamente mediante
comunicación cruzada, aprobada por la supervisión del contrato e incluida en las observaciones del
informe de actividades y servicios anexa en cada certificación de pago. Este personal será cancelado con
cargo al presupuesto que se apruebe por el supervisor del contrato. 11. Realizar la asesoría técnica en
materia de diseño, requerimientos técnicos, ambientación, planeación, coordinación, operación, logística
de las reuniones, eventos y demás actividades requeridas por la entidad. 12. Presentar cronogramas de
trabajo, siempre que sean requeridos, estableciendo tiempos de preproducción, montaje, producción,
realización, desmontaje y entregas en el marco de los eventos, foros, reuniones y demás que sean
requeridos por CAPITAL. 13. Mantener el 8% como porcentaje de intermediación por pago a terceros o
intermediación en los casos que el supervisor lo solicite sin limitación alguna. 14. Realizar el
correspondiente porcentaje de descuento del 6,8% en todos los bienes y/o servicios prestados durante
la ejecución del contrato. 15. Garantizar que los materiales y mobiliario empleados para el montaje y
desmontaje de los eventos que así lo requieran, cumplan con las normas de seguridad, funcionalidad y
se encuentren en perfecto estado y limpios. 16. Realizar el montaje y desmontaje de todos los bienes y
elementos que se requieran conforme los servicios solicitados. 17. Realizar el aseo del lugar donde se
llevará a cabo el evento para su posterior entrega una vez finalice el mismo. 18. Garantizar que los
servicios de transporte que se contraten para los diferentes eventos cumplan con las normas legales que
rigen la materia. 19. Cumplir las disposiciones de imagen requeridas por el supervisor del contrato en
especial para la producción, montaje de piezas y material gráfico a utilizar en todos y cada uno de los eventos programados. 20. Suministrar los bienes y servicios logísticos que demande el montaje, la
producción y desmontaje de stands en foros, ferias, eventos, reuniones, eventos virtuales, transmisiones
y demás que sean solicitados y proveer los recursos y servicios necesarios en caso de que se requiera
desarrollar dos o más actividades de manera simultánea, sin afectar su capacidad de respuesta y los
tiempos previstos para la realización del evento. 21. Suministrar el mobiliario, material POP o de
identificación institucional, alimentos, bebidas no alcohólicas y refrigerios, en las cantidades y
especificaciones solicitadas por Canal Capital, previa muestra y aprobación por parte del supervisor del
contrato, los cuales deberán ser entregados bajo estrictos estándares de calidad. 22. Tramitar los
permisos, las autorizaciones y demás que sean necesarios para llevar a cabo las actividades solicitadas y
entregarlos mínimo tres (3) días antes a la realización del evento. Como soporte de las gestiones
desarrolladas, el contratista deberá entregar carpeta digital y física de todos los permisos tramitados y
los conceptos emitidos favorables y desfavorables (en el caso de conceptos desfavorables se deberá
entregar el histórico del trámite hasta lograr el concepto favorable). 23. Hacer la entrega del archivo
fuente de los productos realizados en formato digital, sin restricción alguna de tiempo o capacidad de
edición, o las demás restricciones que apliquen para dicho tipo de archivos, en concordancia con los fines
y/o necesidades que sean dispuestas, se requiere entrega en medio digital a través de discos duros o
dispositivos que permita almacenar la información para acompañar la carpeta del contrato. 24. Garantizar
la producción de impresos, acordes con la naturaleza del servicio, volantes, afiches, cartillas, calendarios,
pancartas, folletos, memorias y demás; respetando las limitaciones ordenadas por la ley y realizando la
respectiva presentación de la sherpa debidamente aprobada. 25. Poner a disposición del Canal Capital
los bienes y servicios requeridos para la implementación de las estrategias de comunicación, promoción
de eventos y demás actividades. 26. Otorgar un tratamiento adecuado acorde a la normatividad vigente,
a los residuos y basuras generados en la realización de cada evento haciendo uso de elementos amigables
con el medio ambiente. 27. Cubrir los gastos de transporte, combustible y demás gastos y costos que
implique la prestación del servicio o entrega del bien que demande la ejecución del objeto del contrato.
28. Garantizar el correcto funcionamiento de todos los elementos requeridos para la ejecución de los
eventos. 29. Garantizar la disponibilidad de las locaciones para el día en el que se llevarán a cabo los
eventos. 30. Garantizar que la manipulación de los alimentos y el transporte se efectúen conforme a las
normas sanitarias y cuenten con la calidad requerida por Canal Capital. 31. Cumplir con los tiempos de
entrega establecidos y los servicios solicitados por el supervisor del Contrato, independientemente de la
distancia y de las condiciones del lugar de los eventos, salvo que por razones imprevisibles de fuerza
mayor o caso fortuito debidamente certificado por autoridad competente se haga imposible atender esta
obligación. 32. Entregar los bienes y servicios solicitados única y exclusivamente al supervisor del
contrato, en tal virtud las entregas realizadas a personas naturales o jurídicas distintas al supervisor se
constituirán como un incumplimiento en las obligaciones del contrato y serán objeto de aplicación de las
correspondientes cláusulas sancionatorias que se consignan en el presente contrato. 33. Contar con el
personal idóneo que atienda desde el proveedor a Capital cada una de las solicitudes requeridas en los
tiempos establecidos. 34. Presentar un informe máximo dos (2) días después del evento que contenga
como mínimo: (i) soporte fotográfico en diez (10) tomas de momentos estratégicos previamente
acordados con el supervisor del contrato, (ii) una grabación en formato de video que documente la
ejecución del requerimiento para los casos de solicitudes relacionadas con actividades de ATL, BTL y TTL y (iii) registro de asistencia en caso que así se solicite por parte del supervisor. En todo caso, el registro
fotográfico y de video debe incluir fecha y hora. 35. Dar cumplimiento estricto a las normas en materia
de propiedad industrial, derecho de autor y protección de datos personales, de conformidad con la
legislación colombiana, dejando indemne a Capital de cualquier reclamación, siempre que aplique. 36.
Reconocer que por efecto del contrato son cedidos en favor de Canal Capital, todos los derechos
patrimoniales de autor sobre las creaciones intelectuales derivadas de la ejecución del mismo, por todo
el término de protección legal, para todos los países el mundo, para todas las plataformas analógicas y
digitales y sin limitación alguna. 37. Entregar los debidos soportes (facturas) correspondientes a los
bienes en compra para garantizar el debido proceso de ingreso a almacén y deben reportar el estado del
proceso en sus informes cada vez que se requiera. 38. Utilizar todos los medios a su alcance para
garantizar respeto a la obligación de secreto y confidencialidad sobre cualquier información conocida
perteneciente al Canal y sus clientes durante la ejecución del contrato y una vez terminada su ejecución,
sin que medie un límite de tiempo para prescripción de la obligación de confidencialidad por parte del
contratista. 39. Cumplir con todas las medidas de seguridad necesarias, que cubran tanto al personal
que interviene en la atención como a los asistentes al evento y consumidores de los bienes provistos para
su desarrollo. 40. Asistir a las reuniones a que sea citado y designado por parte de Canal Capital, en
virtud y aplicación del principio de coordinación. 41. Informar al supervisor del contrato las novedades,
inconvenientes o sugerencias que se generen en sus actividades y que puedan afectar negativa o
positivamente el normal desarrollo del objeto contractual. 42. Realizar las demás actividades relacionadas
con el objeto contractual que serán asignadas por el supervisor del contrato, hasta la finalización de la
ejecución del mismo. 43. En relación con el suministro de elementos de aseo y cafetería, es necesario
que se utilicen insumos biodegradables o de bajo impacto ambiental (vasos de cartón parafinados y no
de icopor, los productos de papel, como servilletas, toallas de manos, entre otros deben ser fabricados
con residuos agroindustriales, papel reciclado, o madera proveniente de fuentes forestales sostenibles,
no emplear mezcladores plásticos), por lo tanto es necesario que se relacionen aquellos elementos que
cumplen dichas características en su catálogo de productos. 44. Garantizar que siempre que se requiera,
dentro de los alimentos suministrados se incluirán productos orgánicos, que fomenten las agro redes y
la creación de alternativas económicas en toda la ciudad haciendo hincapié en la zona rural, para dar
cumplimiento al Acuerdo 540 de 2013. 45. Suministrar los soportes de la Revisión Técnico Mecánica y de
gases vigente realizada en lugares certificados por la autoridad ambiental y remitir copia de dicha revisión.
NOTA: El CONTRATISTA reconoce y acepta que CAPITAL no se obliga a solicitar un número mínimo de
bienes y/o servicios ni a ejecutar la totalidad de los recursos del contrato.</v>
          </cell>
          <cell r="AJ494" t="str">
            <v>DIRECTA</v>
          </cell>
          <cell r="AK494" t="str">
            <v>REQUIERE LIQUIDACION</v>
          </cell>
          <cell r="AL494" t="str">
            <v>SI</v>
          </cell>
          <cell r="AM494" t="str">
            <v>SECRETARIA GENERAL</v>
          </cell>
          <cell r="AN494" t="str">
            <v>JAVIER ROLANDO DELGADO FLORES</v>
          </cell>
          <cell r="AO494" t="str">
            <v xml:space="preserve">1548 /  / </v>
          </cell>
          <cell r="AP494" t="str">
            <v xml:space="preserve">42450208 /  / </v>
          </cell>
          <cell r="AQ494" t="str">
            <v xml:space="preserve">Servicios prestados a las empresas y servicios de producción /  / </v>
          </cell>
          <cell r="AR494" t="str">
            <v xml:space="preserve">1505 /  / </v>
          </cell>
          <cell r="AS494">
            <v>1548</v>
          </cell>
          <cell r="AT494">
            <v>42450208</v>
          </cell>
          <cell r="AU494" t="str">
            <v>Servicios prestados a las empresas y servicios de producción</v>
          </cell>
          <cell r="AV494" t="str">
            <v xml:space="preserve"> </v>
          </cell>
          <cell r="AW494">
            <v>1505</v>
          </cell>
          <cell r="AX494">
            <v>45616</v>
          </cell>
          <cell r="AY494">
            <v>700000000</v>
          </cell>
          <cell r="BC494" t="str">
            <v xml:space="preserve"> </v>
          </cell>
          <cell r="CX494">
            <v>45747</v>
          </cell>
          <cell r="CY494">
            <v>700000000</v>
          </cell>
        </row>
        <row r="495">
          <cell r="A495" t="str">
            <v>0492-2024</v>
          </cell>
          <cell r="B495" t="e">
            <v>#N/A</v>
          </cell>
          <cell r="C495" t="str">
            <v>CC</v>
          </cell>
          <cell r="D495">
            <v>53037725</v>
          </cell>
          <cell r="E495">
            <v>7</v>
          </cell>
          <cell r="F495">
            <v>4</v>
          </cell>
          <cell r="G495">
            <v>7</v>
          </cell>
          <cell r="H495" t="str">
            <v>DIANA CAROLINA BECERRA ALFARO</v>
          </cell>
          <cell r="I495" t="str">
            <v>KR 58 C 153 08</v>
          </cell>
          <cell r="J495" t="str">
            <v>carolinab48@gmail.com</v>
          </cell>
          <cell r="M495" t="str">
            <v>CO1.PCCNTR.7047314</v>
          </cell>
          <cell r="N495" t="str">
            <v>CPT-520-2024</v>
          </cell>
          <cell r="O495" t="str">
            <v>https://community.secop.gov.co/Public/Tendering/OpportunityDetail/Index?noticeUID=CO1.NTC.7077848&amp;isFromPublicArea=True&amp;isModal=False</v>
          </cell>
          <cell r="P495" t="str">
            <v>APOYO A LA GESTIÓN PROFESIONAL</v>
          </cell>
          <cell r="Q495" t="str">
            <v>TECNICO</v>
          </cell>
          <cell r="R495" t="str">
            <v>FEMENINO</v>
          </cell>
          <cell r="S495" t="str">
            <v>NO</v>
          </cell>
          <cell r="T495" t="str">
            <v>CONTRATO DE PRESTACION DE SERVICIOS</v>
          </cell>
          <cell r="U495">
            <v>45616</v>
          </cell>
          <cell r="V495">
            <v>45621</v>
          </cell>
          <cell r="W495">
            <v>45681</v>
          </cell>
          <cell r="X495" t="str">
            <v>PAULA ANDREA FONSECA ORTIZ</v>
          </cell>
          <cell r="Y495" t="str">
            <v>PROFESIONAL 1 DEL ÁREA DE VENTAS Y MERCADEO</v>
          </cell>
          <cell r="Z495">
            <v>1136884820</v>
          </cell>
          <cell r="AA495">
            <v>0</v>
          </cell>
          <cell r="AB495">
            <v>0</v>
          </cell>
          <cell r="AC495" t="str">
            <v xml:space="preserve"> PE-118 Proveer de manera autónoma e independiente, los servicios de apoyo en las actividades de producción de las estrategias operativas del área de Ventas y Mercadeo de Canal Capital. </v>
          </cell>
          <cell r="AD495">
            <v>0</v>
          </cell>
          <cell r="AE495">
            <v>2</v>
          </cell>
          <cell r="AF495">
            <v>60</v>
          </cell>
          <cell r="AG495">
            <v>10000000</v>
          </cell>
          <cell r="AH495">
            <v>5000000</v>
          </cell>
          <cell r="AI495" t="str">
            <v>1. Atender las solicitudes de las entidades/clientes de Canal Capital, gestionando los procesos que correspondan con los proveedores del canal. 2. ⁠Asegurar la logística administrativa, técnica y operativa necesarias para llevar a cabo la ejecución exitosa de eventos y actividades conforme a las necesidades del Canal y de sus clientes. 3. Apoyar a los productores ejecutivos en las necesidades operativas y logísticas que surjan durante el desarrollo de las actividades. 4. Revisar y corroborar la correcta entrega/ejecución de todos los elementos, productos, bienes y servicios solicitados por los proveedores, realizando trabajo de campo y visitas técnicas, en los escenarios de los eventos, y verificando que se cumplan los requisitos predeterminados. 5. ⁠Elaborar informes detallados dentro de los 3 días siguientes a la prestación del servicio, que den cuenta de las evidencias recabadas, (registro de video, fotográfico y actas de entrega), apoyando la correcta ejecución de los requerimientos de las entidades/clientes. 6. Gestionar y revisar con diligencia y oportunidad, la documentación de soporte para pagos a proveedores, asegurando que de cuenta de la totalidad de soportes que documenten de manera clara y precisa el desarrollo de los eventos. 7. Participar en las reuniones necesarias para la correcta ejecución del servicio, haciendo seguimiento a las actividades de producción. 8. Realizar las demás actividades que resulten necesarias y esenciales para el cumplimiento del objeto contractual.</v>
          </cell>
          <cell r="AJ495" t="str">
            <v>DIRECTA</v>
          </cell>
          <cell r="AK495" t="str">
            <v>NO REQUIERE</v>
          </cell>
          <cell r="AL495" t="str">
            <v>NO</v>
          </cell>
          <cell r="AM495" t="str">
            <v>SECRETARIA GENERAL</v>
          </cell>
          <cell r="AN495" t="str">
            <v>JAVIER ROLANDO DELGADO FLORES</v>
          </cell>
          <cell r="AO495" t="str">
            <v xml:space="preserve">1606 /  / </v>
          </cell>
          <cell r="AP495" t="str">
            <v xml:space="preserve">42450208 /  / </v>
          </cell>
          <cell r="AQ495" t="str">
            <v xml:space="preserve">Servicios prestados a las empresas y servicios de producción /  / </v>
          </cell>
          <cell r="AR495" t="str">
            <v xml:space="preserve">1508 /  / </v>
          </cell>
          <cell r="AS495">
            <v>1606</v>
          </cell>
          <cell r="AT495">
            <v>42450208</v>
          </cell>
          <cell r="AU495" t="str">
            <v>Servicios prestados a las empresas y servicios de producción</v>
          </cell>
          <cell r="AV495" t="str">
            <v xml:space="preserve"> </v>
          </cell>
          <cell r="AW495">
            <v>1508</v>
          </cell>
          <cell r="AX495">
            <v>45616</v>
          </cell>
          <cell r="AY495">
            <v>10000000</v>
          </cell>
          <cell r="BC495" t="str">
            <v xml:space="preserve"> </v>
          </cell>
          <cell r="CX495">
            <v>45681</v>
          </cell>
          <cell r="CY495">
            <v>10000000</v>
          </cell>
        </row>
        <row r="496">
          <cell r="A496" t="str">
            <v>0493-2024</v>
          </cell>
          <cell r="B496" t="e">
            <v>#N/A</v>
          </cell>
          <cell r="C496" t="str">
            <v>CC</v>
          </cell>
          <cell r="D496">
            <v>79797932</v>
          </cell>
          <cell r="E496">
            <v>4</v>
          </cell>
          <cell r="F496">
            <v>7</v>
          </cell>
          <cell r="G496">
            <v>4</v>
          </cell>
          <cell r="H496" t="str">
            <v>ANDRÉS CHAVARRO CEPEDA</v>
          </cell>
          <cell r="I496" t="str">
            <v>KR 89 A BIS 8 A 25</v>
          </cell>
          <cell r="J496" t="str">
            <v>andres.chavarro@hotmail.com</v>
          </cell>
          <cell r="M496" t="str">
            <v>CO1.PCCNTR.7046826</v>
          </cell>
          <cell r="N496" t="str">
            <v>CPT-521-2024</v>
          </cell>
          <cell r="O496" t="str">
            <v>https://community.secop.gov.co/Public/Tendering/OpportunityDetail/Index?noticeUID=CO1.NTC.7077097&amp;isFromPublicArea=True&amp;isModal=False</v>
          </cell>
          <cell r="P496" t="str">
            <v>PROFESIONAL</v>
          </cell>
          <cell r="Q496" t="str">
            <v>PROFESIONAL</v>
          </cell>
          <cell r="R496" t="str">
            <v>MASCULINO</v>
          </cell>
          <cell r="S496" t="str">
            <v>NO</v>
          </cell>
          <cell r="T496" t="str">
            <v>CONTRATO DE PRESTACION DE SERVICIOS</v>
          </cell>
          <cell r="U496">
            <v>45616</v>
          </cell>
          <cell r="V496">
            <v>45621</v>
          </cell>
          <cell r="W496">
            <v>45681</v>
          </cell>
          <cell r="X496" t="str">
            <v>PAULA ANDREA FONSECA ORTIZ</v>
          </cell>
          <cell r="Y496" t="str">
            <v>PROFESIONAL 1 DEL ÁREA DE VENTAS Y MERCADEO</v>
          </cell>
          <cell r="Z496">
            <v>1136884820</v>
          </cell>
          <cell r="AA496">
            <v>0</v>
          </cell>
          <cell r="AB496">
            <v>0</v>
          </cell>
          <cell r="AC496" t="str">
            <v xml:space="preserve"> PE-116 Proveer de manera autónoma e independiente, los servicios de apoyo en las actividades de producción de las estrategias operativas del área de Ventas y Mercadeo de Canal Capital. </v>
          </cell>
          <cell r="AD496">
            <v>0</v>
          </cell>
          <cell r="AE496">
            <v>2</v>
          </cell>
          <cell r="AF496">
            <v>60</v>
          </cell>
          <cell r="AG496">
            <v>10000000</v>
          </cell>
          <cell r="AH496">
            <v>5000000</v>
          </cell>
          <cell r="AI496" t="str">
            <v>1. Atender las solicitudes de las entidades/clientes de Canal Capital, gestionando los procesos que correspondan con los proveedores del canal. 2. ⁠Asegurar la logística administrativa, técnica y operativa necesarias para llevar a cabo la ejecución exitosa de eventos y actividades conforme a las necesidades del Canal y de sus clientes. 3. Apoyar a los productores ejecutivos en las necesidades operativas y logísticas que surjan durante el desarrollo de las actividades. 4. Revisar y corroborar la correcta entrega/ejecución de todos los elementos, productos, bienes y servicios solicitados por los proveedores, realizando trabajo de campo y visitas técnicas, en los escenarios de los eventos, y verificando que se cumplan los requisitos predeterminados. 5. Elaborar informes detallados dentro de los 3 días siguientes a la prestación del servicio, que den cuenta de las evidencias recabadas, (registro de video, fotográfico y actas de entrega), apoyando la correcta ejecución de los requerimientos de las entidades/clientes. 6. Gestionar y revisar con diligencia y oportunidad, la documentación de soporte para pagos a proveedores, asegurando que dé cuenta de la totalidad de soportes que documenten de manera clara y precisa el desarrollo de los eventos. 7. Participar en las reuniones necesarias para la correcta ejecución del servicio, haciendo seguimiento a las actividades de producción</v>
          </cell>
          <cell r="AJ496" t="str">
            <v>DIRECTA</v>
          </cell>
          <cell r="AK496" t="str">
            <v>NO REQUIERE</v>
          </cell>
          <cell r="AL496" t="str">
            <v>NO</v>
          </cell>
          <cell r="AM496" t="str">
            <v>SECRETARIA GENERAL</v>
          </cell>
          <cell r="AN496" t="str">
            <v>FRANCISO SANDOVAL</v>
          </cell>
          <cell r="AO496" t="str">
            <v xml:space="preserve">1604 /  / </v>
          </cell>
          <cell r="AP496" t="str">
            <v xml:space="preserve">42450208 /  / </v>
          </cell>
          <cell r="AQ496" t="str">
            <v xml:space="preserve">Servicios prestados a las empresas y servicios de producción /  / </v>
          </cell>
          <cell r="AR496" t="str">
            <v xml:space="preserve">1507 /  / </v>
          </cell>
          <cell r="AS496">
            <v>1604</v>
          </cell>
          <cell r="AT496">
            <v>42450208</v>
          </cell>
          <cell r="AU496" t="str">
            <v>Servicios prestados a las empresas y servicios de producción</v>
          </cell>
          <cell r="AV496" t="str">
            <v xml:space="preserve"> </v>
          </cell>
          <cell r="AW496">
            <v>1507</v>
          </cell>
          <cell r="AX496">
            <v>45616</v>
          </cell>
          <cell r="AY496">
            <v>10000000</v>
          </cell>
          <cell r="BC496" t="str">
            <v xml:space="preserve"> </v>
          </cell>
          <cell r="CX496">
            <v>45681</v>
          </cell>
          <cell r="CY496">
            <v>10000000</v>
          </cell>
        </row>
        <row r="497">
          <cell r="A497" t="str">
            <v>0494-2024</v>
          </cell>
          <cell r="B497" t="e">
            <v>#N/A</v>
          </cell>
          <cell r="C497" t="str">
            <v>CC</v>
          </cell>
          <cell r="D497">
            <v>52802099</v>
          </cell>
          <cell r="E497">
            <v>1</v>
          </cell>
          <cell r="F497">
            <v>1</v>
          </cell>
          <cell r="G497">
            <v>1</v>
          </cell>
          <cell r="H497" t="str">
            <v>DORIS CONSUELO TORRES ROJAS</v>
          </cell>
          <cell r="I497" t="str">
            <v>CL 132 A 153 71</v>
          </cell>
          <cell r="J497" t="str">
            <v>dorotty3000@gmail.com</v>
          </cell>
          <cell r="M497" t="str">
            <v>CO1.PCCNTR.7048873</v>
          </cell>
          <cell r="N497" t="str">
            <v>CPT-523-2024</v>
          </cell>
          <cell r="O497" t="str">
            <v>https://community.secop.gov.co/Public/Tendering/OpportunityDetail/Index?noticeUID=CO1.NTC.7080282&amp;isFromPublicArea=True&amp;isModal=False</v>
          </cell>
          <cell r="P497" t="str">
            <v>APOYO A LA GESTIÓN PROFESIONAL</v>
          </cell>
          <cell r="Q497" t="str">
            <v>BACHILLER</v>
          </cell>
          <cell r="R497" t="str">
            <v>FEMENINO</v>
          </cell>
          <cell r="S497" t="str">
            <v>NO</v>
          </cell>
          <cell r="T497" t="str">
            <v>CONTRATO DE PRESTACION DE SERVICIOS</v>
          </cell>
          <cell r="U497">
            <v>45616</v>
          </cell>
          <cell r="V497">
            <v>45629</v>
          </cell>
          <cell r="W497">
            <v>45718</v>
          </cell>
          <cell r="X497" t="str">
            <v>PAULA ANDREA FONSECA ORTIZ</v>
          </cell>
          <cell r="Y497" t="str">
            <v>PROFESIONAL 1 DEL ÁREA DE VENTAS Y MERCADEO</v>
          </cell>
          <cell r="Z497">
            <v>1136884820</v>
          </cell>
          <cell r="AA497">
            <v>0</v>
          </cell>
          <cell r="AB497">
            <v>0</v>
          </cell>
          <cell r="AC497" t="str">
            <v xml:space="preserve"> PE-121 Proveer, de manera autónoma e independiente, los servicios de apoyo a la gestión administrativa de los proyectos del área de ventas y mercadeo de Canal. </v>
          </cell>
          <cell r="AD497">
            <v>0</v>
          </cell>
          <cell r="AE497">
            <v>3</v>
          </cell>
          <cell r="AF497">
            <v>90</v>
          </cell>
          <cell r="AG497">
            <v>10500000</v>
          </cell>
          <cell r="AH497">
            <v>3500000</v>
          </cell>
          <cell r="AI497" t="str">
            <v>1. Brindar apoyo en los procesos de la facturación generada en el marco de los contratos u ofertas comerciales suscritos por el Canal relacionado con el área de ventas y mercadeo. 2. Apoyar el proceso de revisión de soportes, control y registro de solicitudes de servicio correspondientes a la ejecución de contratos derivados de los contratos interadministrativos suscritos por el Canal, bajo la supervisión del área de ventas y mercadeo. 3. Apoyar en la revisión de certificaciones, órdenes de servicio, memorandos y demás documentos. 4. Revisar lo relacionado con las cuentas de cobro, facturas, informes de los contratistas y proveedores supervisados por Ventas y Mercadeo 5. Elaborar certificaciones de pago y cierres contractuales de los contratistas y proveedores supervisados por Ventas y Mercadeo. 6. Tramitar lo relacionado con las cuentas de cobro, facturas, certificaciones de pago, informes de actividades y cierres contractuales de los contratistas y proveedores supervisados por Ventas y Mercadeo. 7. Participar en las reuniones que sean necesarias para la prestación del servicio. 8. Realizar las demás actividades que resulten necesarias y esenciales para el cumplimiento del objeto contractual.</v>
          </cell>
          <cell r="AJ497" t="str">
            <v>DIRECTA</v>
          </cell>
          <cell r="AK497" t="str">
            <v>NO REQUIERE</v>
          </cell>
          <cell r="AL497" t="str">
            <v>NO</v>
          </cell>
          <cell r="AM497" t="str">
            <v>SECRETARIA GENERAL</v>
          </cell>
          <cell r="AN497" t="str">
            <v>JAVIER ROLANDO DELGADO FLORES</v>
          </cell>
          <cell r="AO497" t="str">
            <v xml:space="preserve">1609 /  / </v>
          </cell>
          <cell r="AP497" t="str">
            <v xml:space="preserve">42450208 /  / </v>
          </cell>
          <cell r="AQ497" t="str">
            <v xml:space="preserve">Servicios prestados a las empresas y servicios de producción /  / </v>
          </cell>
          <cell r="AR497" t="str">
            <v xml:space="preserve">1514 /  / </v>
          </cell>
          <cell r="AS497">
            <v>1609</v>
          </cell>
          <cell r="AT497">
            <v>42450208</v>
          </cell>
          <cell r="AU497" t="str">
            <v>Servicios prestados a las empresas y servicios de producción</v>
          </cell>
          <cell r="AV497" t="str">
            <v xml:space="preserve"> </v>
          </cell>
          <cell r="AW497">
            <v>1514</v>
          </cell>
          <cell r="AX497">
            <v>45617</v>
          </cell>
          <cell r="AY497">
            <v>10500000</v>
          </cell>
          <cell r="BC497" t="str">
            <v xml:space="preserve"> </v>
          </cell>
          <cell r="CX497">
            <v>45718</v>
          </cell>
          <cell r="CY497">
            <v>10500000</v>
          </cell>
        </row>
        <row r="498">
          <cell r="A498" t="str">
            <v>0495-2024</v>
          </cell>
          <cell r="B498" t="e">
            <v>#N/A</v>
          </cell>
          <cell r="C498" t="str">
            <v>CC</v>
          </cell>
          <cell r="D498">
            <v>7730234</v>
          </cell>
          <cell r="E498">
            <v>7</v>
          </cell>
          <cell r="F498">
            <v>4</v>
          </cell>
          <cell r="G498">
            <v>7</v>
          </cell>
          <cell r="H498" t="str">
            <v>JULIAN ANDRES GOMEZ REYES</v>
          </cell>
          <cell r="I498" t="str">
            <v>Carrera 27A # 43 - 14 apt 302</v>
          </cell>
          <cell r="J498" t="str">
            <v>juliangomezreyes@gmail.com</v>
          </cell>
          <cell r="M498" t="str">
            <v>CO1.PCCNTR.7049085</v>
          </cell>
          <cell r="N498" t="str">
            <v>CPT-524-2024</v>
          </cell>
          <cell r="O498" t="str">
            <v>https://community.secop.gov.co/Public/Tendering/OpportunityDetail/Index?noticeUID=CO1.NTC.7080802&amp;isFromPublicArea=True&amp;isModal=False</v>
          </cell>
          <cell r="P498" t="str">
            <v>PROFESIONAL</v>
          </cell>
          <cell r="Q498" t="str">
            <v>PROFESIONAL</v>
          </cell>
          <cell r="R498" t="str">
            <v>MASCULINO</v>
          </cell>
          <cell r="S498" t="str">
            <v>NO</v>
          </cell>
          <cell r="T498" t="str">
            <v>CONTRATO DE PRESTACION DE SERVICIOS</v>
          </cell>
          <cell r="U498">
            <v>45616</v>
          </cell>
          <cell r="V498">
            <v>45617</v>
          </cell>
          <cell r="W498">
            <v>45657</v>
          </cell>
          <cell r="X498" t="str">
            <v>PAULA ANDREA FONSECA ORTIZ</v>
          </cell>
          <cell r="Y498" t="str">
            <v>PROFESIONAL 1 DEL ÁREA DE VENTAS Y MERCADEO</v>
          </cell>
          <cell r="Z498">
            <v>1136884820</v>
          </cell>
          <cell r="AA498">
            <v>0</v>
          </cell>
          <cell r="AB498">
            <v>0</v>
          </cell>
          <cell r="AC498" t="str">
            <v xml:space="preserve"> PE-131 Proveer de manera autónoma e independiente los servicios profesionales para las actividades de dirección general para la preproducción, producción y postproducción del documental “LOS 50 AÑOS DE LA CICLOVÍA” o como llegue a denominarse del contrato (4072-2024) numeración externa y (CI-009-2024) numeración interna, suscrito con IDRD.” </v>
          </cell>
          <cell r="AD498">
            <v>11</v>
          </cell>
          <cell r="AE498">
            <v>1</v>
          </cell>
          <cell r="AF498">
            <v>41</v>
          </cell>
          <cell r="AG498">
            <v>12000000</v>
          </cell>
          <cell r="AH498">
            <v>12000000</v>
          </cell>
          <cell r="AI498" t="str">
            <v>1. Proporcionar sus capacidades artísticas, intelectuales y creativas al documental, así como las experiencia en la prestación de los servicios profesionales que se requieran en el desarrollo de sus actividades de Dirección general de la obra documental “LOS 50 AÑOS DE LA CICLOVÍA“ o cómo llegué a denominarse, siguiendo las determinaciones y lineamientos de CANAL CAPITAL. 2. Dar lectura, atender y enriquecer la propuesta creativa inicial, la escaleta del guión, el desglose de archivo audiovisual, con el fin de asegurar la correcta definición y desarrollo del producto audiovisual. 3. Guiar y armonizar el equipo de trabajo, en conjunto con la productora creativa y la productora ejecutiva del Canal Asignadas al proyecto. 4. Orientar, revisar y aprobar el diseño gráfico, la música y material de archivo que será utilizado en el documental. 5. Orientar con lineamientos de montaje al jefe de edición y garantizar que los mismos concuerden con los guiones de edición. 6. Revisar y aprobar las ediciones finales, el montaje y musicalización definitivos. 7. Cumplir con los compromisos adquiridos en las reuniones de trabajo, en las fechas y plazos pactados, de tal manera que le permitan al productor y demás miembros del equipo proyectar cronogramas de preproducción, producción y postproducción y entrega final. 8. Cumplir el objeto del contrato única y exclusivamente dentro del plazo pactado para ello y responder por el buen desarrollo del trabajo conjunto del departamento de producción. 9. Apoyar con la entrega de materiales o documentación que sea requerida, para cumplir con el listado de entregables de la obra audiovisual. 10. Las demás actividades y obligaciones, directamente relacionadas con la naturaleza del presente contrato.</v>
          </cell>
          <cell r="AJ498" t="str">
            <v>DIRECTA</v>
          </cell>
          <cell r="AK498" t="str">
            <v>NO REQUIERE</v>
          </cell>
          <cell r="AL498" t="str">
            <v>NO</v>
          </cell>
          <cell r="AM498" t="str">
            <v>SECRETARIA GENERAL</v>
          </cell>
          <cell r="AN498" t="str">
            <v>JAVIER ROLANDO DELGADO FLORES</v>
          </cell>
          <cell r="AO498" t="str">
            <v xml:space="preserve">1664 /  / </v>
          </cell>
          <cell r="AP498" t="str">
            <v xml:space="preserve">42450208 /  / </v>
          </cell>
          <cell r="AQ498" t="str">
            <v xml:space="preserve">Servicios prestados a las empresas y servicios de producción /  / </v>
          </cell>
          <cell r="AR498" t="str">
            <v xml:space="preserve">1515 /  / </v>
          </cell>
          <cell r="AS498">
            <v>1664</v>
          </cell>
          <cell r="AT498">
            <v>42450208</v>
          </cell>
          <cell r="AU498" t="str">
            <v>Servicios prestados a las empresas y servicios de producción</v>
          </cell>
          <cell r="AV498" t="str">
            <v xml:space="preserve"> </v>
          </cell>
          <cell r="AW498">
            <v>1515</v>
          </cell>
          <cell r="AX498">
            <v>45617</v>
          </cell>
          <cell r="AY498">
            <v>12000000</v>
          </cell>
          <cell r="BC498" t="str">
            <v xml:space="preserve"> </v>
          </cell>
          <cell r="CX498">
            <v>45657</v>
          </cell>
          <cell r="CY498">
            <v>12000000</v>
          </cell>
        </row>
        <row r="499">
          <cell r="A499" t="str">
            <v>0496-2024</v>
          </cell>
          <cell r="B499" t="e">
            <v>#N/A</v>
          </cell>
          <cell r="C499" t="str">
            <v>CC</v>
          </cell>
          <cell r="D499">
            <v>53063364</v>
          </cell>
          <cell r="E499">
            <v>2</v>
          </cell>
          <cell r="F499">
            <v>9</v>
          </cell>
          <cell r="G499">
            <v>2</v>
          </cell>
          <cell r="H499" t="str">
            <v>CLAUDIA LILIANA GUTIÉRREZ ALONSO</v>
          </cell>
          <cell r="I499" t="str">
            <v>KR 10 54 29</v>
          </cell>
          <cell r="J499" t="str">
            <v>claugut.cg@gmail.com</v>
          </cell>
          <cell r="M499" t="str">
            <v>CO1.PCCNTR.7050481</v>
          </cell>
          <cell r="N499" t="str">
            <v>CPT-525-2024</v>
          </cell>
          <cell r="O499" t="str">
            <v>https://community.secop.gov.co/Public/Tendering/OpportunityDetail/Index?noticeUID=CO1.NTC.7082730&amp;isFromPublicArea=True&amp;isModal=False</v>
          </cell>
          <cell r="P499" t="str">
            <v>APOYO A LA GESTIÓN PROFESIONAL</v>
          </cell>
          <cell r="Q499" t="str">
            <v>PROFESIONAL</v>
          </cell>
          <cell r="R499" t="str">
            <v>FEMENINO</v>
          </cell>
          <cell r="S499" t="str">
            <v>NO</v>
          </cell>
          <cell r="T499" t="str">
            <v>CONTRATO DE PRESTACION DE SERVICIOS</v>
          </cell>
          <cell r="U499">
            <v>45616</v>
          </cell>
          <cell r="V499">
            <v>45621</v>
          </cell>
          <cell r="W499">
            <v>45681</v>
          </cell>
          <cell r="X499" t="str">
            <v>PAULA ANDREA FONSECA ORTIZ</v>
          </cell>
          <cell r="Y499" t="str">
            <v>PROFESIONAL 1 DEL ÁREA DE VENTAS Y MERCADEO</v>
          </cell>
          <cell r="Z499">
            <v>1136884820</v>
          </cell>
          <cell r="AA499">
            <v>0</v>
          </cell>
          <cell r="AB499">
            <v>0</v>
          </cell>
          <cell r="AC499" t="str">
            <v xml:space="preserve"> PE-119 Proveer de manera autónoma e independiente, los servicios de apoyo en las actividades de producción de las estrategias operativas del área de Ventas y Mercadeo de Canal Capital. </v>
          </cell>
          <cell r="AD499">
            <v>0</v>
          </cell>
          <cell r="AE499">
            <v>2</v>
          </cell>
          <cell r="AF499">
            <v>60</v>
          </cell>
          <cell r="AG499">
            <v>10000000</v>
          </cell>
          <cell r="AH499">
            <v>5000000</v>
          </cell>
          <cell r="AI499" t="str">
            <v>1. Atender las solicitudes de las entidades/clientes de Canal Capital, gestionando los procesos que correspondan con los proveedores del canal. 2. Asegurar la logística administrativa, técnica y operativa necesaria para llevar a cabo la ejecución exitosa de eventos y actividades conforme a las necesidades del Canal y de sus clientes. 3. Apoyar a los productores ejecutivos en las necesidades operativas y logísticas que surjan durante el desarrollo de las actividades. 4. Revisar y corroborar la correcta entrega/ejecución de todos los elementos, productos, bienes y servicios solicitados por los proveedores, realizando trabajo de campo y visitas técnicas, en los escenarios de los eventos, y verificando que se cumplan los requisitos predeterminados. 5. Elaborar informes detallados dentro de los 3 días siguientes a la prestación del servicio, que den cuenta de las evidencias recabadas, (registro de video, fotográfico y actas de entrega), apoyando la correcta ejecución de los requerimientos de las entidades/clientes. 6. Gestionar y revisar con diligencia y oportunidad, la documentación de soporte para pagos a proveedores, asegurando que de cuenta de la totalidad de soportes que documenten de manera clara y precisa el desarrollo de los eventos. 7. Participar en las reuniones necesarias para la correcta ejecución del servicio, haciendo seguimiento a las actividades de producción. 8. Realizar las demás actividades que resulten necesarias y esenciales para el cumplimiento del objeto contractual.</v>
          </cell>
          <cell r="AJ499" t="str">
            <v>DIRECTA</v>
          </cell>
          <cell r="AK499" t="str">
            <v>NO REQUIERE</v>
          </cell>
          <cell r="AL499" t="str">
            <v>NO</v>
          </cell>
          <cell r="AM499" t="str">
            <v>SECRETARIA GENERAL</v>
          </cell>
          <cell r="AN499" t="str">
            <v>ANDRES PEÑA ARENAS</v>
          </cell>
          <cell r="AO499" t="str">
            <v xml:space="preserve">1607 /  / </v>
          </cell>
          <cell r="AP499" t="str">
            <v xml:space="preserve">42450208 /  / </v>
          </cell>
          <cell r="AQ499" t="str">
            <v xml:space="preserve">Servicios prestados a las empresas y servicios de producción /  / </v>
          </cell>
          <cell r="AR499" t="str">
            <v xml:space="preserve">1516 /  / </v>
          </cell>
          <cell r="AS499">
            <v>1607</v>
          </cell>
          <cell r="AT499">
            <v>42450208</v>
          </cell>
          <cell r="AU499" t="str">
            <v>Servicios prestados a las empresas y servicios de producción</v>
          </cell>
          <cell r="AV499" t="str">
            <v xml:space="preserve"> </v>
          </cell>
          <cell r="AW499">
            <v>1516</v>
          </cell>
          <cell r="AX499">
            <v>45617</v>
          </cell>
          <cell r="AY499">
            <v>10000000</v>
          </cell>
          <cell r="BC499" t="str">
            <v xml:space="preserve"> </v>
          </cell>
          <cell r="CX499">
            <v>45681</v>
          </cell>
          <cell r="CY499">
            <v>10000000</v>
          </cell>
        </row>
        <row r="500">
          <cell r="A500" t="str">
            <v>0497-2024</v>
          </cell>
          <cell r="B500" t="e">
            <v>#N/A</v>
          </cell>
          <cell r="C500" t="str">
            <v>CC</v>
          </cell>
          <cell r="D500">
            <v>65778057</v>
          </cell>
          <cell r="E500">
            <v>6</v>
          </cell>
          <cell r="F500">
            <v>5</v>
          </cell>
          <cell r="G500">
            <v>6</v>
          </cell>
          <cell r="H500" t="str">
            <v>DIANA MARCELA VARGAS LÓPEZ</v>
          </cell>
          <cell r="I500" t="str">
            <v>KR 73 B 8 46</v>
          </cell>
          <cell r="J500" t="str">
            <v>marcialavar@gmail.com</v>
          </cell>
          <cell r="M500" t="str">
            <v>CO1.PCCNTR.7053401</v>
          </cell>
          <cell r="N500" t="str">
            <v>CPT-526-2024</v>
          </cell>
          <cell r="O500" t="str">
            <v>https://community.secop.gov.co/Public/Tendering/OpportunityDetail/Index?noticeUID=CO1.NTC.7085910&amp;isFromPublicArea=True&amp;isModal=False</v>
          </cell>
          <cell r="P500" t="str">
            <v>APOYO A LA GESTIÓN PROFESIONAL</v>
          </cell>
          <cell r="Q500" t="str">
            <v>PROFESIONAL</v>
          </cell>
          <cell r="R500" t="str">
            <v>FEMENINO</v>
          </cell>
          <cell r="S500" t="str">
            <v>NO</v>
          </cell>
          <cell r="T500" t="str">
            <v>CONTRATO DE PRESTACION DE SERVICIOS</v>
          </cell>
          <cell r="U500">
            <v>45617</v>
          </cell>
          <cell r="V500">
            <v>45629</v>
          </cell>
          <cell r="W500">
            <v>45718</v>
          </cell>
          <cell r="X500" t="str">
            <v>PAULA ANDREA FONSECA ORTIZ</v>
          </cell>
          <cell r="Y500" t="str">
            <v>PROFESIONAL 1 DEL ÁREA DE VENTAS Y MERCADEO</v>
          </cell>
          <cell r="Z500">
            <v>1136884820</v>
          </cell>
          <cell r="AA500">
            <v>0</v>
          </cell>
          <cell r="AB500">
            <v>0</v>
          </cell>
          <cell r="AC500" t="str">
            <v xml:space="preserve"> PE-122 Proveer, de manera autónoma e independiente, los servicios de apoyo a la gestión administrativa de los proyectos del área de ventas y mercadeo de Canal. </v>
          </cell>
          <cell r="AD500">
            <v>0</v>
          </cell>
          <cell r="AE500">
            <v>3</v>
          </cell>
          <cell r="AF500">
            <v>90</v>
          </cell>
          <cell r="AG500">
            <v>10500000</v>
          </cell>
          <cell r="AH500">
            <v>3500000</v>
          </cell>
          <cell r="AI500" t="str">
            <v>1. Brindar apoyo en los procesos de la facturación generada en el marco de los contratos u ofertas comerciales suscritos por el Canal relacionado con el área de ventas y mercadeo. 2. Apoyar el proceso de revisión de soportes, control y registro de solicitudes de servicio correspondientes a la ejecución de contratos derivados de los contratos interadministrativos suscritos por el Canal, bajo la supervisión del área de ventas y mercadeo. 3. Apoyar en la revisión de certificaciones, órdenes de servicio, memorandos y demás documentos. 4. Revisar lo relacionado con las cuentas de cobro, facturas, informes de los contratistas y proveedores supervisados por Ventas y Mercadeo. 5. Elaborar certificaciones de pago y cierres contractuales de los contratistas y proveedores supervisados por Ventas y Mercadeo. 6. Tramitar lo relacionado con las cuentas de cobro, facturas, certificaciones de pago, informes de actividades y cierres contractuales de los contratistas y proveedores supervisados por Ventas y Mercadeo. 7. Participar en las reuniones que sean necesarias para la prestación del servicio. 8. Realizar las demás actividades que resulten necesarias y esenciales para el cumplimiento del objeto contractual.</v>
          </cell>
          <cell r="AJ500" t="str">
            <v>DIRECTA</v>
          </cell>
          <cell r="AK500" t="str">
            <v>NO REQUIERE</v>
          </cell>
          <cell r="AL500" t="str">
            <v>NO</v>
          </cell>
          <cell r="AM500" t="str">
            <v>SECRETARIA GENERAL</v>
          </cell>
          <cell r="AN500" t="str">
            <v>FRANCISO SANDOVAL</v>
          </cell>
          <cell r="AO500" t="str">
            <v xml:space="preserve">1610 /  / </v>
          </cell>
          <cell r="AP500" t="str">
            <v xml:space="preserve">42450208 /  / </v>
          </cell>
          <cell r="AQ500" t="str">
            <v xml:space="preserve">Servicios prestados a las empresas y servicios de producción /  / </v>
          </cell>
          <cell r="AR500" t="str">
            <v xml:space="preserve">1523 /  / </v>
          </cell>
          <cell r="AS500">
            <v>1610</v>
          </cell>
          <cell r="AT500">
            <v>42450208</v>
          </cell>
          <cell r="AU500" t="str">
            <v>Servicios prestados a las empresas y servicios de producción</v>
          </cell>
          <cell r="AV500" t="str">
            <v xml:space="preserve"> </v>
          </cell>
          <cell r="AW500">
            <v>1523</v>
          </cell>
          <cell r="AX500">
            <v>45617</v>
          </cell>
          <cell r="AY500">
            <v>10500000</v>
          </cell>
          <cell r="BC500" t="str">
            <v xml:space="preserve"> </v>
          </cell>
          <cell r="CX500">
            <v>45718</v>
          </cell>
          <cell r="CY500">
            <v>10500000</v>
          </cell>
        </row>
        <row r="501">
          <cell r="A501" t="str">
            <v>0498-2024</v>
          </cell>
          <cell r="B501" t="e">
            <v>#N/A</v>
          </cell>
          <cell r="C501" t="str">
            <v>CC</v>
          </cell>
          <cell r="D501">
            <v>1015428775</v>
          </cell>
          <cell r="E501">
            <v>8</v>
          </cell>
          <cell r="F501">
            <v>3</v>
          </cell>
          <cell r="G501">
            <v>8</v>
          </cell>
          <cell r="H501" t="str">
            <v>NIKOLL DANIELA TORRES DÍAZ</v>
          </cell>
          <cell r="I501" t="str">
            <v>KR 113 83 A 61 BL 6 AP 402</v>
          </cell>
          <cell r="J501" t="str">
            <v>danielatodi1@gmail.com</v>
          </cell>
          <cell r="M501" t="str">
            <v>CO1.PCCNTR.7060157</v>
          </cell>
          <cell r="N501" t="str">
            <v>CPT-527-2024</v>
          </cell>
          <cell r="O501" t="str">
            <v>https://community.secop.gov.co/Public/Tendering/OpportunityDetail/Index?noticeUID=CO1.NTC.7095163&amp;isFromPublicArea=True&amp;isModal=False</v>
          </cell>
          <cell r="P501" t="str">
            <v>PROFESIONAL</v>
          </cell>
          <cell r="Q501" t="str">
            <v>ESPECIALIZACIÓN UNIVERSITARIA</v>
          </cell>
          <cell r="R501" t="str">
            <v>FEMENINO</v>
          </cell>
          <cell r="S501" t="str">
            <v>NO</v>
          </cell>
          <cell r="T501" t="str">
            <v>CONTRATO DE PRESTACION DE SERVICIOS</v>
          </cell>
          <cell r="U501">
            <v>45618</v>
          </cell>
          <cell r="V501">
            <v>45621</v>
          </cell>
          <cell r="W501">
            <v>45650</v>
          </cell>
          <cell r="X501" t="str">
            <v>SANDRA PAOLA MONTILLA MORALES</v>
          </cell>
          <cell r="Y501" t="str">
            <v xml:space="preserve">PROFESIONAL ESPECIALIZADO DE RECURSOS HUMANOS GRADO 2 </v>
          </cell>
          <cell r="Z501">
            <v>52259970</v>
          </cell>
          <cell r="AA501">
            <v>1</v>
          </cell>
          <cell r="AB501">
            <v>10</v>
          </cell>
          <cell r="AC501" t="str">
            <v xml:space="preserve"> SA-485 Proveer, de manera autónoma e independiente, los servicios profesionales requeridos para la asesoría, ejecución y desarrollo del programa de riesgo psicosocial de Canal Capital</v>
          </cell>
          <cell r="AD501">
            <v>0</v>
          </cell>
          <cell r="AE501">
            <v>1</v>
          </cell>
          <cell r="AF501">
            <v>30</v>
          </cell>
          <cell r="AG501">
            <v>3465000</v>
          </cell>
          <cell r="AH501">
            <v>3465000</v>
          </cell>
          <cell r="AI501" t="str">
            <v>1. Brindar apoyo en la planeación, coordinación y ejecución de las actividades correspondientes del programa de riesgo psicosocial.
2. Apoyar técnicamente la implementación del Programa de Vigilancia Epidemiológica de Riesgo Psicosocial.
3. Atender situaciones de orientación psicológica, primeros auxilios psicológicos y/o asesoría del programa psicosocial en el marco de la promoción de la salud mental, que se puedan presentar durante la ejecución del contrato.
4. Desarrollar las acciones requeridas para la evaluación e intervención del clima laboral en los colaboradores del Canal.
5. Desarrollar las acciones de intervención definidas por el comité de convivencia laboral para atención de denuncias relacionadas con presuntos hechos de acoso laboral y/o sexual.
6. Coordinar y ejecutar las acciones y/o actividades definidas al interior de la entidad en los diferentes planes y programas del área de Recursos Humanos relacionadas con la inclusión, diversidad y equidad de género.
7. Atender los requerimientos, instrucciones y/o recomendaciones dadas por la Supervisión del contrato, en virtud del principio de coordinación.
8. Realizar las demás actividades que resulten necesarias y esenciales para el cumplimiento del objeto contractual.</v>
          </cell>
          <cell r="AJ501" t="str">
            <v>DIRECTA</v>
          </cell>
          <cell r="AK501" t="str">
            <v>NO REQUIERE</v>
          </cell>
          <cell r="AL501" t="str">
            <v>NO</v>
          </cell>
          <cell r="AM501" t="str">
            <v>SECRETARIA GENERAL</v>
          </cell>
          <cell r="AN501" t="str">
            <v>EDWIN ROLANDO SANCHEZ PORRAS</v>
          </cell>
          <cell r="AO501" t="str">
            <v xml:space="preserve">1634 /  / </v>
          </cell>
          <cell r="AP501" t="str">
            <v xml:space="preserve">42120202008 /  / </v>
          </cell>
          <cell r="AQ501" t="str">
            <v xml:space="preserve">Servicios prestados a las empresas y servicios de producción /  / </v>
          </cell>
          <cell r="AR501" t="str">
            <v xml:space="preserve">1541 /  / </v>
          </cell>
          <cell r="AS501">
            <v>1634</v>
          </cell>
          <cell r="AT501">
            <v>42120202008</v>
          </cell>
          <cell r="AU501" t="str">
            <v>Servicios prestados a las empresas y servicios de producción</v>
          </cell>
          <cell r="AV501" t="str">
            <v xml:space="preserve"> </v>
          </cell>
          <cell r="AW501">
            <v>1541</v>
          </cell>
          <cell r="AX501">
            <v>45621</v>
          </cell>
          <cell r="AY501">
            <v>3465000</v>
          </cell>
          <cell r="BC501" t="str">
            <v xml:space="preserve"> </v>
          </cell>
          <cell r="CX501">
            <v>45650</v>
          </cell>
          <cell r="CY501">
            <v>3465000</v>
          </cell>
        </row>
        <row r="502">
          <cell r="A502" t="str">
            <v>0499-2024</v>
          </cell>
          <cell r="B502" t="e">
            <v>#N/A</v>
          </cell>
          <cell r="C502" t="str">
            <v>CC</v>
          </cell>
          <cell r="D502">
            <v>42074864</v>
          </cell>
          <cell r="E502">
            <v>4</v>
          </cell>
          <cell r="F502">
            <v>7</v>
          </cell>
          <cell r="G502">
            <v>4</v>
          </cell>
          <cell r="H502" t="str">
            <v>GLORIA PATRICIA BLANDON CASTAÑO</v>
          </cell>
          <cell r="I502" t="str">
            <v>CL 48 28-33</v>
          </cell>
          <cell r="J502" t="str">
            <v>gloriapatriciabc@hotmail.com</v>
          </cell>
          <cell r="M502" t="str">
            <v>CO1.PCCNTR.7056170</v>
          </cell>
          <cell r="N502" t="str">
            <v>CPT-528-2024</v>
          </cell>
          <cell r="O502" t="str">
            <v>https://community.secop.gov.co/Public/Tendering/OpportunityDetail/Index?noticeUID=CO1.NTC.7090432&amp;isFromPublicArea=True&amp;isModal=False</v>
          </cell>
          <cell r="P502" t="str">
            <v>PROFESIONAL</v>
          </cell>
          <cell r="Q502" t="str">
            <v>ESPECIALIZACIÓN UNIVERSITARIA</v>
          </cell>
          <cell r="R502" t="str">
            <v>FEMENINO</v>
          </cell>
          <cell r="S502" t="str">
            <v>NO</v>
          </cell>
          <cell r="T502" t="str">
            <v>CONTRATO DE PRESTACION DE SERVICIOS</v>
          </cell>
          <cell r="U502">
            <v>45618</v>
          </cell>
          <cell r="V502">
            <v>45621</v>
          </cell>
          <cell r="W502">
            <v>45681</v>
          </cell>
          <cell r="X502" t="str">
            <v>MIGUEL ANTONIO CAPADOR SANCHEZ</v>
          </cell>
          <cell r="Y502" t="str">
            <v>JEFE OFICINA CONTROL DISCIPLINARIO INTERNO</v>
          </cell>
          <cell r="Z502">
            <v>19497711</v>
          </cell>
          <cell r="AA502">
            <v>0</v>
          </cell>
          <cell r="AB502">
            <v>0</v>
          </cell>
          <cell r="AC502" t="str">
            <v xml:space="preserve"> SG-104 Proveer, de manera autónoma e independiente, sus servicios profesionales para el apoyo a la gestión  disciplinaria en la etapa de instrucción y, el desarrollo  y seguimiento de las actividades relacionadas con el Sistema de Administración de Riesgos de Lavado de Activos y Financiación del Terrorismo SARLAFT y el Plan de cumplimiento normativo de Canal Capital en el marco del Decreto Distrital 610 de 2022 que adoptó el Modelo de Gestión Jurídica Anticorrupción MGJA.</v>
          </cell>
          <cell r="AD502">
            <v>0</v>
          </cell>
          <cell r="AE502">
            <v>2</v>
          </cell>
          <cell r="AF502">
            <v>60</v>
          </cell>
          <cell r="AG502">
            <v>10000000</v>
          </cell>
          <cell r="AH502">
            <v>5000000</v>
          </cell>
          <cell r="AI502" t="str">
            <v>1. Atender las solicitudes de las entidades/clientes de Canal Capital, gestionando los procesos que correspondan con los proveedores del canal. 2. ⁠Asegurar la logística administrativa, técnica y operativa necesarias para llevar a cabo la ejecución exitosa de eventos y actividades conforme a las necesidades del Canal y de sus clientes. 3. Apoyar a los productores ejecutivos en las necesidades operativas y logísticas que surjan durante el desarrollo de las actividades. 4. Revisar y corroborar la correcta entrega/ejecución de todos los elementos, productos, bienes y servicios solicitados por los proveedores, realizando trabajo de campo y visitas técnicas, en los escenarios de los eventos, y verificando que se cumplan los requisitos predeterminados. 5. Elaborar informes detallados dentro de los 3 días siguientes a la prestación del servicio, que den cuenta de las evidencias recabadas, (registro de video, fotográfico y actas de entrega), apoyando la correcta ejecución de los requerimientos de las entidades/clientes. 6. Gestionar y revisar con diligencia y oportunidad, la documentación de soporte para pagos a proveedores, asegurando que dé cuenta de la totalidad de soportes que documenten de manera clara y precisa el desarrollo de los eventos. 7. Participar en las reuniones necesarias para la correcta ejecución del servicio, haciendo seguimiento a las actividades de producción. 8.</v>
          </cell>
          <cell r="AJ502" t="str">
            <v>DIRECTA</v>
          </cell>
          <cell r="AK502" t="str">
            <v>NO REQUIERE</v>
          </cell>
          <cell r="AL502" t="str">
            <v>NO</v>
          </cell>
          <cell r="AM502" t="str">
            <v>SECRETARIA GENERAL</v>
          </cell>
          <cell r="AN502" t="str">
            <v>CAROLINA NIÑO CLAVIJO</v>
          </cell>
          <cell r="AO502" t="str">
            <v xml:space="preserve">1636 /  / </v>
          </cell>
          <cell r="AP502" t="str">
            <v xml:space="preserve">42450208 /  / </v>
          </cell>
          <cell r="AQ502" t="str">
            <v xml:space="preserve">Servicios prestados a las empresas y servicios de producción /  / </v>
          </cell>
          <cell r="AR502" t="str">
            <v xml:space="preserve">1533 /  / </v>
          </cell>
          <cell r="AS502">
            <v>1636</v>
          </cell>
          <cell r="AT502">
            <v>42450208</v>
          </cell>
          <cell r="AU502" t="str">
            <v>Servicios prestados a las empresas y servicios de producción</v>
          </cell>
          <cell r="AV502" t="str">
            <v xml:space="preserve"> </v>
          </cell>
          <cell r="AW502">
            <v>1533</v>
          </cell>
          <cell r="AX502">
            <v>45618</v>
          </cell>
          <cell r="AY502">
            <v>10000000</v>
          </cell>
          <cell r="BC502" t="str">
            <v xml:space="preserve"> </v>
          </cell>
          <cell r="CX502">
            <v>45681</v>
          </cell>
          <cell r="CY502">
            <v>10000000</v>
          </cell>
        </row>
        <row r="503">
          <cell r="A503" t="str">
            <v>0500-2024</v>
          </cell>
          <cell r="B503" t="e">
            <v>#N/A</v>
          </cell>
          <cell r="C503" t="str">
            <v>CC</v>
          </cell>
          <cell r="D503">
            <v>1023900084</v>
          </cell>
          <cell r="E503">
            <v>6</v>
          </cell>
          <cell r="F503">
            <v>5</v>
          </cell>
          <cell r="G503">
            <v>6</v>
          </cell>
          <cell r="H503" t="str">
            <v>MARYI JOHANNA ROMERO TINJACA</v>
          </cell>
          <cell r="I503" t="str">
            <v>CL 137 85 76</v>
          </cell>
          <cell r="J503" t="str">
            <v>joha.romero.t@gmail.com</v>
          </cell>
          <cell r="M503" t="str">
            <v>CO1.PCCNTR.7057485</v>
          </cell>
          <cell r="N503" t="str">
            <v>CPT-529-2024</v>
          </cell>
          <cell r="O503" t="str">
            <v>https://community.secop.gov.co/Public/Tendering/OpportunityDetail/Index?noticeUID=CO1.NTC.7092168&amp;isFromPublicArea=True&amp;isModal=False</v>
          </cell>
          <cell r="P503" t="str">
            <v>APOYO A LA GESTIÓN PROFESIONAL</v>
          </cell>
          <cell r="Q503" t="str">
            <v>TECNOLOGO</v>
          </cell>
          <cell r="R503" t="str">
            <v>FEMENINO</v>
          </cell>
          <cell r="S503" t="str">
            <v>NO</v>
          </cell>
          <cell r="T503" t="str">
            <v>CONTRATO DE PRESTACION DE SERVICIOS</v>
          </cell>
          <cell r="U503">
            <v>45618</v>
          </cell>
          <cell r="V503">
            <v>45621</v>
          </cell>
          <cell r="W503">
            <v>45681</v>
          </cell>
          <cell r="X503" t="str">
            <v>PAULA ANDREA FONSECA ORTIZ</v>
          </cell>
          <cell r="Y503" t="str">
            <v>PROFESIONAL 1 DEL ÁREA DE VENTAS Y MERCADEO</v>
          </cell>
          <cell r="Z503">
            <v>1136884820</v>
          </cell>
          <cell r="AA503">
            <v>0</v>
          </cell>
          <cell r="AB503">
            <v>0</v>
          </cell>
          <cell r="AC503" t="str">
            <v xml:space="preserve"> PE-117 Proveer de manera autónoma e independiente, los servicios de apoyo en las actividades de producción de las estrategias operativas del área de Ventas y Mercadeo de Canal Capital. </v>
          </cell>
          <cell r="AD503">
            <v>0</v>
          </cell>
          <cell r="AE503">
            <v>2</v>
          </cell>
          <cell r="AF503">
            <v>60</v>
          </cell>
          <cell r="AG503">
            <v>10000000</v>
          </cell>
          <cell r="AH503">
            <v>5000000</v>
          </cell>
          <cell r="AI503" t="str">
            <v>1. atender las solicitudes de las entidades/clientes de canal capital, gestionando los procesos que correspondan con los proveedores del canal. 2. ⁠asegurar la logística administrativa, técnica y operativa necesarias para llevar a cabo la ejecución exitosa de eventos y actividades conforme a las necesidades del canal y de sus clientes. 3. apoyar a los productores ejecutivos en las necesidades operativas y logísticas que surjan durante el desarrollo de las actividades. 4. revisar y corroborar la correcta entrega/ejecución de todos los elementos, productos, bienes y servicios solicitados por los proveedores, realizando trabajo de campo y visitas técnicas, en los escenarios de los eventos, y verificando que se cumplan los requisitos predeterminados. 5. elaborar informes detallados dentro de los 3 días siguientes a la prestación del servicio, que den cuenta de las evidencias recabadas, (registro de video, fotográfico y actas de entrega), apoyando la correcta ejecución de los requerimientos de las entidades/clientes. 6. gestionar y revisar con diligencia y oportunidad, la documentación de soporte para pagos a proveedores, asegurando que dé cuenta de la totalidad de soportes que documenten de manera clara y precisa el desarrollo de los eventos. 7. participar en las reuniones necesarias para la correcta ejecución del servicio, haciendo seguimiento a las actividades de producción. 8. realizar las demas actividades que resulten necesarias y escenciales para el cumplimiento del objeto contractual</v>
          </cell>
          <cell r="AJ503" t="str">
            <v>DIRECTA</v>
          </cell>
          <cell r="AK503" t="str">
            <v>NO REQUIERE</v>
          </cell>
          <cell r="AL503" t="str">
            <v>NO</v>
          </cell>
          <cell r="AM503" t="str">
            <v>SECRETARIA GENERAL</v>
          </cell>
          <cell r="AN503" t="str">
            <v>FRANCISO SANDOVAL</v>
          </cell>
          <cell r="AO503" t="str">
            <v xml:space="preserve">1605 /  / </v>
          </cell>
          <cell r="AP503" t="str">
            <v xml:space="preserve">42450208 /  / </v>
          </cell>
          <cell r="AQ503" t="str">
            <v xml:space="preserve">Servicios prestados a las empresas y servicios de producción /  / </v>
          </cell>
          <cell r="AR503" t="str">
            <v xml:space="preserve">1534 /  / </v>
          </cell>
          <cell r="AS503">
            <v>1605</v>
          </cell>
          <cell r="AT503">
            <v>42450208</v>
          </cell>
          <cell r="AU503" t="str">
            <v>Servicios prestados a las empresas y servicios de producción</v>
          </cell>
          <cell r="AV503" t="str">
            <v xml:space="preserve"> </v>
          </cell>
          <cell r="AW503">
            <v>1534</v>
          </cell>
          <cell r="AX503">
            <v>45618</v>
          </cell>
          <cell r="AY503">
            <v>10000000</v>
          </cell>
          <cell r="BC503" t="str">
            <v xml:space="preserve"> </v>
          </cell>
          <cell r="CX503">
            <v>45681</v>
          </cell>
          <cell r="CY503">
            <v>10000000</v>
          </cell>
        </row>
        <row r="504">
          <cell r="A504" t="str">
            <v>0501-2024</v>
          </cell>
          <cell r="B504" t="e">
            <v>#N/A</v>
          </cell>
          <cell r="C504" t="str">
            <v>CC</v>
          </cell>
          <cell r="D504">
            <v>1000706022</v>
          </cell>
          <cell r="E504">
            <v>7</v>
          </cell>
          <cell r="F504">
            <v>4</v>
          </cell>
          <cell r="G504">
            <v>7</v>
          </cell>
          <cell r="H504" t="str">
            <v>CRISTIAN FERNEY PÉREZ BERMÚDEZ</v>
          </cell>
          <cell r="I504" t="str">
            <v>KR 73 A 47 24</v>
          </cell>
          <cell r="J504" t="str">
            <v>cristianfperez@gmail.com</v>
          </cell>
          <cell r="M504" t="str">
            <v>CO1.PCCNTR.7062066</v>
          </cell>
          <cell r="N504" t="str">
            <v>CPT-530-2024</v>
          </cell>
          <cell r="O504" t="str">
            <v>https://community.secop.gov.co/Public/Tendering/OpportunityDetail/Index?noticeUID=CO1.NTC.7097398&amp;isFromPublicArea=True&amp;isModal=False</v>
          </cell>
          <cell r="P504" t="str">
            <v>APOYO A LA GESTIÓN PROFESIONAL</v>
          </cell>
          <cell r="Q504" t="str">
            <v>TECNICO</v>
          </cell>
          <cell r="R504" t="str">
            <v>MASCULINO</v>
          </cell>
          <cell r="S504" t="str">
            <v>NO</v>
          </cell>
          <cell r="T504" t="str">
            <v>CONTRATO DE PRESTACION DE SERVICIOS</v>
          </cell>
          <cell r="U504">
            <v>45622</v>
          </cell>
          <cell r="V504">
            <v>45623</v>
          </cell>
          <cell r="W504">
            <v>45683</v>
          </cell>
          <cell r="X504" t="str">
            <v>PAULA ANDREA FONSECA ORTIZ</v>
          </cell>
          <cell r="Y504" t="str">
            <v>PROFESIONAL 1 DEL ÁREA DE VENTAS Y MERCADEO</v>
          </cell>
          <cell r="Z504">
            <v>1136884820</v>
          </cell>
          <cell r="AA504">
            <v>0</v>
          </cell>
          <cell r="AB504">
            <v>0</v>
          </cell>
          <cell r="AC504" t="str">
            <v xml:space="preserve"> PE-120 Proveer de manera autónoma e independiente, los servicios de apoyo en las actividades de producción de las estrategias operativas del área de Ventas y Mercadeo de Canal Capital. </v>
          </cell>
          <cell r="AD504">
            <v>0</v>
          </cell>
          <cell r="AE504">
            <v>2</v>
          </cell>
          <cell r="AF504">
            <v>60</v>
          </cell>
          <cell r="AG504">
            <v>10000000</v>
          </cell>
          <cell r="AH504">
            <v>5000000</v>
          </cell>
          <cell r="AI504" t="str">
            <v>1. Atender las solicitudes de las entidades/clientes de Canal Capital, gestionando los procesos que correspondan con los proveedores del canal. 2. Asegurar la logística administrativa, técnica y operativa necesaria para llevar a cabo la ejecución exitosa de eventos y actividades conforme a las necesidades del Canal y de sus clientes. 3. Apoyar a los productores ejecutivos en las necesidades operativas y logísticas que surjan durante el desarrollo de las actividades. 4. Revisar y corroborar la correcta entrega/ejecución de todos los elementos, productos, bienes y servicios solicitados por los proveedores, realizando trabajo de campo y visitas técnicas, en los escenarios de los eventos, y verificando que se cumplan los requisitos predeterminados. 5. Elaborar informes detallados dentro de los 3 días siguientes a la prestación del servicio, que den cuenta de las evidencias recabadas, (registro de video, fotográfico y actas de entrega), apoyando la correcta ejecución de los requerimientos de las entidades/clientes. 6. Gestionar y revisar con diligencia y oportunidad, la documentación de soporte para pagos a proveedores, asegurando que de cuenta de la totalidad de soportes que documenten de manera clara y precisa el desarrollo de los eventos. 7. Participar en las reuniones necesarias para la correcta ejecución del servicio, haciendo seguimiento a las actividades de producción. 8. Realizar las demás actividades que resulten necesarias y esenciales para el cumplimiento del objeto contractual.</v>
          </cell>
          <cell r="AJ504" t="str">
            <v>DIRECTA</v>
          </cell>
          <cell r="AK504" t="str">
            <v>NO REQUIERE</v>
          </cell>
          <cell r="AL504" t="str">
            <v>NO</v>
          </cell>
          <cell r="AM504" t="str">
            <v>GERENTE GENERAL</v>
          </cell>
          <cell r="AN504" t="str">
            <v>ANDRES PEÑA ARENAS</v>
          </cell>
          <cell r="AO504" t="str">
            <v xml:space="preserve">1608 /  / </v>
          </cell>
          <cell r="AP504" t="str">
            <v xml:space="preserve">42450208 /  / </v>
          </cell>
          <cell r="AQ504" t="str">
            <v xml:space="preserve">Servicios prestados a las empresas y servicios de producción /  / </v>
          </cell>
          <cell r="AR504" t="str">
            <v xml:space="preserve">1565 /  / </v>
          </cell>
          <cell r="AS504">
            <v>1608</v>
          </cell>
          <cell r="AT504">
            <v>42450208</v>
          </cell>
          <cell r="AU504" t="str">
            <v>Servicios prestados a las empresas y servicios de producción</v>
          </cell>
          <cell r="AV504" t="str">
            <v xml:space="preserve"> </v>
          </cell>
          <cell r="AW504">
            <v>1565</v>
          </cell>
          <cell r="AX504">
            <v>45623</v>
          </cell>
          <cell r="AY504">
            <v>10000000</v>
          </cell>
          <cell r="BC504" t="str">
            <v xml:space="preserve"> </v>
          </cell>
          <cell r="CX504">
            <v>45683</v>
          </cell>
          <cell r="CY504">
            <v>10000000</v>
          </cell>
        </row>
        <row r="505">
          <cell r="A505" t="str">
            <v>0502-2024</v>
          </cell>
          <cell r="B505" t="e">
            <v>#N/A</v>
          </cell>
          <cell r="C505" t="str">
            <v>CC</v>
          </cell>
          <cell r="D505">
            <v>1018467549</v>
          </cell>
          <cell r="E505">
            <v>9</v>
          </cell>
          <cell r="F505">
            <v>2</v>
          </cell>
          <cell r="G505">
            <v>9</v>
          </cell>
          <cell r="H505" t="str">
            <v>LEIDY JOHANA RODRÍGUEZ GARCÍA</v>
          </cell>
          <cell r="I505" t="str">
            <v>KR 39 D 5 A 52 TO 1 AP 2208</v>
          </cell>
          <cell r="J505" t="str">
            <v>johanarodriguezcs@gmail.com</v>
          </cell>
          <cell r="M505" t="str">
            <v>CO1.PCCNTR.7062233</v>
          </cell>
          <cell r="N505" t="str">
            <v>CPT-531-2024</v>
          </cell>
          <cell r="O505" t="str">
            <v>https://community.secop.gov.co/Public/Tendering/OpportunityDetail/Index?noticeUID=CO1.NTC.7098305&amp;isFromPublicArea=True&amp;isModal=False</v>
          </cell>
          <cell r="P505" t="str">
            <v>APOYO A LA GESTIÓN PROFESIONAL</v>
          </cell>
          <cell r="Q505" t="str">
            <v>ESPECIALIZACIÓN UNIVERSITARIA</v>
          </cell>
          <cell r="R505" t="str">
            <v>FEMENINO</v>
          </cell>
          <cell r="S505" t="str">
            <v>NO</v>
          </cell>
          <cell r="T505" t="str">
            <v>CONTRATO DE PRESTACION DE SERVICIOS</v>
          </cell>
          <cell r="U505">
            <v>45622</v>
          </cell>
          <cell r="V505">
            <v>45623</v>
          </cell>
          <cell r="W505">
            <v>45652</v>
          </cell>
          <cell r="X505" t="str">
            <v>PAULA ANDREA FONSECA ORTIZ</v>
          </cell>
          <cell r="Y505" t="str">
            <v>PROFESIONAL 1 DEL ÁREA DE VENTAS Y MERCADEO</v>
          </cell>
          <cell r="Z505">
            <v>1136884820</v>
          </cell>
          <cell r="AA505">
            <v>0</v>
          </cell>
          <cell r="AB505">
            <v>0</v>
          </cell>
          <cell r="AC505" t="str">
            <v xml:space="preserve">PE-133 Proveer, de manera autónoma e independiente, los servicios de apoyo administrativo en los procesos ATL del área de Ventas y Mercadeo de Canal Capital. </v>
          </cell>
          <cell r="AD505">
            <v>0</v>
          </cell>
          <cell r="AE505">
            <v>1</v>
          </cell>
          <cell r="AF505">
            <v>30</v>
          </cell>
          <cell r="AG505">
            <v>4000000</v>
          </cell>
          <cell r="AH505">
            <v>4000000</v>
          </cell>
          <cell r="AI505" t="str">
            <v xml:space="preserve"> 1. Apoyar con la revisión, almacenamiento, control y seguimiento de la documentación y materiales que se generen durante la ejecución de los contratos interadministrativos ATL, así como de la contratación derivada de ellos , según sea requerido, conforme a las solicitudes del profesional de ventas y mercadeo. 2. Apoyar la elaboración de las solicitudes de servicio, órdenes de pauta, informes, actas de entrega y demás documentos ATL, que se requieran de acuerdo con los lineamientos del área de Ventas y Mercadeo. 3. Brindar apoyo en los procesos de facturación generados en el marco de los contratos ATL suscritos por el Canal. 4. Llevar el registro, trámite y almacenamiento de entregables, releases, autorizaciones y formatos que se requieran dentro del desarrollo de cada uno de los proyectos ATL en los que se requiera de su apoyo. 5. Apoyar y colaborar con la elaboración de cotizaciones y propuestas que presenta el área de ventas y mercadeo del Canal, asegurando el seguimiento y control a las mismas, así como mantener actualizada la herramienta de control correspondiente. 6. Participar en las reuniones que sean necesarias para la prestación del servicio y ejecución contractual de los proyectos en curso. 7. Brindar apoyo ATL en los procesos, actividades y documentación administrativos, jurídicos y financieros del área de Ventas y Mercadeo. 8. Realizar las demás actividades que resulten necesarias y esenciales para el cumplimiento del objeto contractual.</v>
          </cell>
          <cell r="AJ505" t="str">
            <v>DIRECTA</v>
          </cell>
          <cell r="AK505" t="str">
            <v>NO REQUIERE</v>
          </cell>
          <cell r="AL505" t="str">
            <v>NO</v>
          </cell>
          <cell r="AM505" t="str">
            <v>GERENTE GENERAL</v>
          </cell>
          <cell r="AN505" t="str">
            <v>ANDRES PEÑA ARENAS</v>
          </cell>
          <cell r="AO505" t="str">
            <v xml:space="preserve">1670 /  / </v>
          </cell>
          <cell r="AP505" t="str">
            <v xml:space="preserve">42450208 /  / </v>
          </cell>
          <cell r="AQ505" t="str">
            <v xml:space="preserve">Servicios prestados a las empresas y servicios de producción /  / </v>
          </cell>
          <cell r="AR505" t="str">
            <v xml:space="preserve">1564 /  / </v>
          </cell>
          <cell r="AS505">
            <v>1670</v>
          </cell>
          <cell r="AT505">
            <v>42450208</v>
          </cell>
          <cell r="AU505" t="str">
            <v>Servicios prestados a las empresas y servicios de producción</v>
          </cell>
          <cell r="AV505" t="str">
            <v xml:space="preserve"> </v>
          </cell>
          <cell r="AW505">
            <v>1564</v>
          </cell>
          <cell r="AX505">
            <v>45623</v>
          </cell>
          <cell r="AY505">
            <v>4000000</v>
          </cell>
          <cell r="BC505" t="str">
            <v xml:space="preserve"> </v>
          </cell>
          <cell r="CX505">
            <v>45652</v>
          </cell>
          <cell r="CY505">
            <v>4000000</v>
          </cell>
        </row>
        <row r="506">
          <cell r="A506" t="str">
            <v>0503-2024</v>
          </cell>
          <cell r="B506" t="e">
            <v>#N/A</v>
          </cell>
          <cell r="C506" t="str">
            <v>ANULADO</v>
          </cell>
          <cell r="D506" t="str">
            <v>ANULADO</v>
          </cell>
          <cell r="E506" t="str">
            <v>ANULADO</v>
          </cell>
          <cell r="F506" t="str">
            <v>ANULADO</v>
          </cell>
          <cell r="G506" t="str">
            <v>ANULADO</v>
          </cell>
          <cell r="H506" t="str">
            <v>ANULADO</v>
          </cell>
          <cell r="I506" t="str">
            <v>ANULADO</v>
          </cell>
          <cell r="J506" t="str">
            <v>ANULADO</v>
          </cell>
          <cell r="K506" t="str">
            <v>ANULADO</v>
          </cell>
          <cell r="L506" t="str">
            <v>ANULADO</v>
          </cell>
          <cell r="M506" t="str">
            <v>ANULADO</v>
          </cell>
          <cell r="N506" t="str">
            <v>ANULADO</v>
          </cell>
          <cell r="O506" t="str">
            <v>ANULADO</v>
          </cell>
          <cell r="P506" t="str">
            <v>ANULADO</v>
          </cell>
          <cell r="Q506" t="str">
            <v>ANULADO</v>
          </cell>
          <cell r="R506" t="str">
            <v>ANULADO</v>
          </cell>
          <cell r="S506" t="str">
            <v>ANULADO</v>
          </cell>
          <cell r="T506" t="str">
            <v>ANULADO</v>
          </cell>
          <cell r="U506" t="str">
            <v>ANULADO</v>
          </cell>
          <cell r="V506" t="str">
            <v>ANULADO</v>
          </cell>
          <cell r="W506" t="str">
            <v>ANULADO</v>
          </cell>
          <cell r="X506" t="str">
            <v>ANULADO</v>
          </cell>
          <cell r="Y506" t="str">
            <v>ANULADO</v>
          </cell>
          <cell r="Z506" t="str">
            <v>ANULADO</v>
          </cell>
          <cell r="AA506" t="str">
            <v>ANULADO</v>
          </cell>
          <cell r="AB506" t="str">
            <v>ANULADO</v>
          </cell>
          <cell r="AC506" t="str">
            <v>ANULADO</v>
          </cell>
          <cell r="AD506" t="str">
            <v>ANULADO</v>
          </cell>
          <cell r="AE506" t="str">
            <v>ANULADO</v>
          </cell>
          <cell r="AF506" t="str">
            <v>ANULADO</v>
          </cell>
          <cell r="AG506" t="str">
            <v>ANULADO</v>
          </cell>
          <cell r="AH506" t="str">
            <v>ANULADO</v>
          </cell>
          <cell r="AI506" t="str">
            <v>ANULADO</v>
          </cell>
          <cell r="AJ506" t="str">
            <v>ANULADO</v>
          </cell>
          <cell r="AK506" t="str">
            <v>ANULADO</v>
          </cell>
          <cell r="AL506" t="str">
            <v>ANULADO</v>
          </cell>
          <cell r="AM506" t="str">
            <v>ANULADO</v>
          </cell>
          <cell r="AN506" t="str">
            <v>ANULADO</v>
          </cell>
          <cell r="AO506" t="str">
            <v>ANULADO</v>
          </cell>
          <cell r="AP506" t="str">
            <v>ANULADO</v>
          </cell>
          <cell r="AQ506" t="str">
            <v>ANULADO</v>
          </cell>
          <cell r="AR506" t="str">
            <v>ANULADO</v>
          </cell>
          <cell r="AS506" t="str">
            <v>ANULADO</v>
          </cell>
          <cell r="AT506" t="str">
            <v>ANULADO</v>
          </cell>
          <cell r="AU506" t="str">
            <v>ANULADO</v>
          </cell>
          <cell r="AV506" t="str">
            <v>ANULADO</v>
          </cell>
          <cell r="AW506" t="str">
            <v>ANULADO</v>
          </cell>
          <cell r="AX506" t="str">
            <v>ANULADO</v>
          </cell>
          <cell r="AY506" t="str">
            <v>ANULADO</v>
          </cell>
          <cell r="AZ506" t="str">
            <v>ANULADO</v>
          </cell>
          <cell r="BA506" t="str">
            <v>ANULADO</v>
          </cell>
          <cell r="BB506" t="str">
            <v>ANULADO</v>
          </cell>
          <cell r="BC506" t="str">
            <v>ANULADO</v>
          </cell>
          <cell r="BD506" t="str">
            <v>ANULADO</v>
          </cell>
          <cell r="BE506" t="str">
            <v>ANULADO</v>
          </cell>
          <cell r="BF506" t="str">
            <v>ANULADO</v>
          </cell>
          <cell r="BG506" t="str">
            <v>ANULADO</v>
          </cell>
          <cell r="BH506" t="str">
            <v>ANULADO</v>
          </cell>
          <cell r="BI506" t="str">
            <v>ANULADO</v>
          </cell>
          <cell r="BJ506" t="str">
            <v>ANULADO</v>
          </cell>
          <cell r="BK506" t="str">
            <v>ANULADO</v>
          </cell>
          <cell r="BL506" t="str">
            <v>ANULADO</v>
          </cell>
          <cell r="BM506" t="str">
            <v>ANULADO</v>
          </cell>
          <cell r="BN506" t="str">
            <v>ANULADO</v>
          </cell>
          <cell r="BO506" t="str">
            <v>ANULADO</v>
          </cell>
          <cell r="BP506" t="str">
            <v>ANULADO</v>
          </cell>
          <cell r="BQ506" t="str">
            <v>ANULADO</v>
          </cell>
          <cell r="BR506" t="str">
            <v>ANULADO</v>
          </cell>
          <cell r="BS506" t="str">
            <v>ANULADO</v>
          </cell>
          <cell r="BT506" t="str">
            <v>ANULADO</v>
          </cell>
          <cell r="BU506" t="str">
            <v>ANULADO</v>
          </cell>
          <cell r="BV506" t="str">
            <v>ANULADO</v>
          </cell>
          <cell r="BW506" t="str">
            <v>ANULADO</v>
          </cell>
          <cell r="BX506" t="str">
            <v>ANULADO</v>
          </cell>
          <cell r="BY506" t="str">
            <v>ANULADO</v>
          </cell>
          <cell r="BZ506" t="str">
            <v>ANULADO</v>
          </cell>
          <cell r="CA506" t="str">
            <v>ANULADO</v>
          </cell>
          <cell r="CB506" t="str">
            <v>ANULADO</v>
          </cell>
          <cell r="CC506" t="str">
            <v>ANULADO</v>
          </cell>
          <cell r="CD506" t="str">
            <v>ANULADO</v>
          </cell>
          <cell r="CE506" t="str">
            <v>ANULADO</v>
          </cell>
          <cell r="CF506" t="str">
            <v>ANULADO</v>
          </cell>
          <cell r="CG506" t="str">
            <v>ANULADO</v>
          </cell>
          <cell r="CH506" t="str">
            <v>ANULADO</v>
          </cell>
          <cell r="CI506" t="str">
            <v>ANULADO</v>
          </cell>
          <cell r="CJ506" t="str">
            <v>ANULADO</v>
          </cell>
          <cell r="CK506" t="str">
            <v>ANULADO</v>
          </cell>
          <cell r="CL506" t="str">
            <v>ANULADO</v>
          </cell>
          <cell r="CM506" t="str">
            <v>ANULADO</v>
          </cell>
          <cell r="CS506" t="str">
            <v>ANULADO</v>
          </cell>
          <cell r="CT506" t="str">
            <v>ANULADO</v>
          </cell>
          <cell r="CU506" t="str">
            <v>ANULADO</v>
          </cell>
          <cell r="CV506" t="str">
            <v>ANULADO</v>
          </cell>
          <cell r="CW506" t="str">
            <v>ANULADO</v>
          </cell>
          <cell r="CX506" t="str">
            <v>ANULADO</v>
          </cell>
          <cell r="CY506" t="str">
            <v>ANULADO</v>
          </cell>
        </row>
        <row r="507">
          <cell r="A507" t="str">
            <v>0504-2024</v>
          </cell>
          <cell r="B507" t="e">
            <v>#N/A</v>
          </cell>
          <cell r="C507" t="str">
            <v>CC</v>
          </cell>
          <cell r="D507">
            <v>52199615</v>
          </cell>
          <cell r="E507">
            <v>8</v>
          </cell>
          <cell r="F507">
            <v>3</v>
          </cell>
          <cell r="G507">
            <v>8</v>
          </cell>
          <cell r="H507" t="str">
            <v>GLORIA MARCELA RUBIANO LEYVA</v>
          </cell>
          <cell r="I507" t="str">
            <v>CL 6 B 79 C 81</v>
          </cell>
          <cell r="J507" t="str">
            <v>marcelarub@hotmail.es</v>
          </cell>
          <cell r="M507" t="str">
            <v>CO1.PCCNTR.7069009</v>
          </cell>
          <cell r="N507" t="str">
            <v>CPT-533-2024</v>
          </cell>
          <cell r="O507" t="str">
            <v>https://community.secop.gov.co/Public/Tendering/OpportunityDetail/Index?noticeUID=CO1.NTC.7106197&amp;isFromPublicArea=True&amp;isModal=False</v>
          </cell>
          <cell r="P507" t="str">
            <v>APOYO A LA GESTIÓN PROFESIONAL</v>
          </cell>
          <cell r="Q507" t="str">
            <v>TECNICO</v>
          </cell>
          <cell r="R507" t="str">
            <v>FEMENINO</v>
          </cell>
          <cell r="S507" t="str">
            <v>NO</v>
          </cell>
          <cell r="T507" t="str">
            <v>CONTRATO DE PRESTACION DE SERVICIOS</v>
          </cell>
          <cell r="U507">
            <v>45622</v>
          </cell>
          <cell r="V507">
            <v>45629</v>
          </cell>
          <cell r="W507">
            <v>45718</v>
          </cell>
          <cell r="X507" t="str">
            <v>PAULA ANDREA FONSECA ORTIZ</v>
          </cell>
          <cell r="Y507" t="str">
            <v>PROFESIONAL 1 DEL ÁREA DE VENTAS Y MERCADEO</v>
          </cell>
          <cell r="Z507">
            <v>1136884820</v>
          </cell>
          <cell r="AA507">
            <v>0</v>
          </cell>
          <cell r="AB507">
            <v>0</v>
          </cell>
          <cell r="AC507" t="str">
            <v xml:space="preserve"> PE-124 Proveer, de manera autónoma e independiente, los servicios de apoyo a la gestión administrativa de los proyectos del área de ventas y mercadeo de Canal. </v>
          </cell>
          <cell r="AD507">
            <v>0</v>
          </cell>
          <cell r="AE507">
            <v>3</v>
          </cell>
          <cell r="AF507">
            <v>90</v>
          </cell>
          <cell r="AG507">
            <v>10500000</v>
          </cell>
          <cell r="AH507">
            <v>3500000</v>
          </cell>
          <cell r="AI507" t="str">
            <v>1. Brindar apoyo en los procesos de la facturación generada en el marco de los contratos u ofertas comerciales suscritos por el Canal relacionado con el área de ventas y mercadeo. 2. Apoyar el proceso de revisión de soportes, control y registro de solicitudes de servicio correspondientes a la ejecución de contratos derivados de los contratos interadministrativos suscritos por el Canal, bajo la supervisión del área de ventas y mercadeo. 3. Apoyar en la revisión de certificaciones, órdenes de servicio, memorandos y demás documentos. 4. Revisar lo relacionado con las cuentas de cobro, facturas, informes de los contratistas y proveedores supervisados por Ventas y Mercadeo 5. Elaborar certificaciones de pago y cierres contractuales de los contratistas y proveedores supervisados por Ventas y Mercadeo. 6. Tramitar lo relacionado con las cuentas de cobro, facturas, certificaciones de pago, informes de actividades y cierres contractuales de los contratistas y proveedores supervisados por Ventas y Mercadeo. 7. Participar en las reuniones que sean necesarias para la prestación del servicio. 8. Realizar las demás actividades que resulten necesarias y esenciales para el cumplimiento del objeto contractual.</v>
          </cell>
          <cell r="AJ507" t="str">
            <v>DIRECTA</v>
          </cell>
          <cell r="AK507" t="str">
            <v>NO REQUIERE</v>
          </cell>
          <cell r="AL507" t="str">
            <v>NO</v>
          </cell>
          <cell r="AM507" t="str">
            <v>GERENTE GENERAL</v>
          </cell>
          <cell r="AN507" t="str">
            <v>JAVIER ROLANDO DELGADO FLORES</v>
          </cell>
          <cell r="AO507" t="str">
            <v xml:space="preserve">1612 /  / </v>
          </cell>
          <cell r="AP507" t="str">
            <v xml:space="preserve">42450208 /  / </v>
          </cell>
          <cell r="AQ507" t="str">
            <v xml:space="preserve">Servicios prestados a las empresas y servicios de producción /  / </v>
          </cell>
          <cell r="AR507" t="str">
            <v xml:space="preserve">1561 /  / </v>
          </cell>
          <cell r="AS507">
            <v>1612</v>
          </cell>
          <cell r="AT507">
            <v>42450208</v>
          </cell>
          <cell r="AU507" t="str">
            <v>Servicios prestados a las empresas y servicios de producción</v>
          </cell>
          <cell r="AV507" t="str">
            <v xml:space="preserve"> </v>
          </cell>
          <cell r="AW507">
            <v>1561</v>
          </cell>
          <cell r="AX507">
            <v>45623</v>
          </cell>
          <cell r="AY507">
            <v>10500000</v>
          </cell>
          <cell r="BC507" t="str">
            <v xml:space="preserve"> </v>
          </cell>
          <cell r="CX507">
            <v>45718</v>
          </cell>
          <cell r="CY507">
            <v>10500000</v>
          </cell>
        </row>
        <row r="508">
          <cell r="A508" t="str">
            <v>0505-2024</v>
          </cell>
          <cell r="B508" t="e">
            <v>#N/A</v>
          </cell>
          <cell r="C508" t="str">
            <v>NIT</v>
          </cell>
          <cell r="D508">
            <v>901258988</v>
          </cell>
          <cell r="E508">
            <v>3</v>
          </cell>
          <cell r="F508">
            <v>8</v>
          </cell>
          <cell r="G508">
            <v>3</v>
          </cell>
          <cell r="H508" t="str">
            <v>ALMA LUNA S.A.S</v>
          </cell>
          <cell r="I508" t="str">
            <v>Cl 135 7 41 To 1 Ap 904</v>
          </cell>
          <cell r="J508" t="str">
            <v>asesoriasjspinzon@hotmail.com</v>
          </cell>
          <cell r="K508" t="str">
            <v>Margarita Maria Ortega</v>
          </cell>
          <cell r="L508">
            <v>31475845</v>
          </cell>
          <cell r="M508" t="str">
            <v>CO1.PCCNTR.7070826</v>
          </cell>
          <cell r="N508" t="str">
            <v>CPT-534-2024</v>
          </cell>
          <cell r="O508" t="str">
            <v>https://community.secop.gov.co/Public/Tendering/OpportunityDetail/Index?noticeUID=CO1.NTC.7108395&amp;isFromPublicArea=True&amp;isModal=False</v>
          </cell>
          <cell r="P508" t="str">
            <v>N/A</v>
          </cell>
          <cell r="Q508" t="str">
            <v>N/A</v>
          </cell>
          <cell r="R508" t="str">
            <v>PERSONA JURIDICA</v>
          </cell>
          <cell r="S508" t="str">
            <v>N/A</v>
          </cell>
          <cell r="T508" t="str">
            <v>CONTRATO DE PRESTACION DE SERVICIOS</v>
          </cell>
          <cell r="U508">
            <v>45622</v>
          </cell>
          <cell r="V508">
            <v>45622</v>
          </cell>
          <cell r="W508">
            <v>45657</v>
          </cell>
          <cell r="X508" t="str">
            <v>ALBA JANETTE GOMEZ ARIAS</v>
          </cell>
          <cell r="Y508" t="str">
            <v>PROFESIONAL ESPECIALIZADA DE PRODUCCIÓN GRADO 3</v>
          </cell>
          <cell r="Z508">
            <v>51904355</v>
          </cell>
          <cell r="AA508">
            <v>5</v>
          </cell>
          <cell r="AB508">
            <v>6</v>
          </cell>
          <cell r="AC508" t="str">
            <v xml:space="preserve"> DO-660 Proveer los servicios para la conducción del producto audiovisual Videocast o como llegue a denominarse del Proyecto Periodístico convergente de Canal Capital, a través de MARGARITA MARIA ORTEGA CADAVID en el marco de la representación artística que ejerce de la misma </v>
          </cell>
          <cell r="AD508">
            <v>6</v>
          </cell>
          <cell r="AE508">
            <v>1</v>
          </cell>
          <cell r="AF508">
            <v>36</v>
          </cell>
          <cell r="AG508">
            <v>22000000</v>
          </cell>
          <cell r="AH508" t="str">
            <v>N/A</v>
          </cell>
          <cell r="AI508" t="str">
            <v>1. Realizar las actividades correspondientes a la presentación del Videocast del proyecto periodístico de Capital. 2. Proponer temas y enfoques periodísticos para ser tratados en el Videocast del proyecto periodístico de Capital. 3. Asistir a los consejos de redacción y producción para la correcta ejecución del objeto contractual. 4. Apoyar en la construcción y aprobación de la continuidad y los libretos verificando la calidad de redacción, estilo, tono que corresponda al enfoque editorial del proyecto. 5. Hacer uso adecuado del lenguaje en la redacción de los textos. 6. Hacer entrega del cronograma con las fechas de grabación sugeridas una vez se de inicio al contrato al área de producción, para acordar entre las partes los tiempos de grabación. 7. Participar activamente en la preproducción de los contenidos que harán parte del Videocast del proyecto periodístico con el propósito de garantizar un conocimiento completo y adecuado de los temas que serán tratados en las emisiones. 8. Participar en las campañas de mercadeo que tengan como propósito promocionar y/o circular los contenidos asignados y que requieran el uso de su imagen / voz. 9. Asistir al set o locación de grabación, con el tiempo de antelación necesario para cumplir con la preproducción, de acuerdo con el cronograma de fechas de grabación acordado entre las partes. 10. Asistir a las reuniones necesarias para la correcta ejecución del contrato. 11. Realizar las demás actividades que resulten necesarias y esenciales para el cumplimiento del objeto contractual.</v>
          </cell>
          <cell r="AJ508" t="str">
            <v>DIRECTA</v>
          </cell>
          <cell r="AK508" t="str">
            <v>NO REQUIERE</v>
          </cell>
          <cell r="AL508" t="str">
            <v>NO</v>
          </cell>
          <cell r="AM508" t="str">
            <v>DIRECTOR OPERATIVO</v>
          </cell>
          <cell r="AN508" t="str">
            <v>LEIDY JULIETH CARRANZA SUAREZ</v>
          </cell>
          <cell r="AO508" t="str">
            <v xml:space="preserve">1543 /  / </v>
          </cell>
          <cell r="AP508" t="str">
            <v xml:space="preserve">42450209 /  / </v>
          </cell>
          <cell r="AQ508" t="str">
            <v xml:space="preserve">Servicios para la comunidad, sociales y personales /  / </v>
          </cell>
          <cell r="AR508" t="str">
            <v xml:space="preserve">1548 /  / </v>
          </cell>
          <cell r="AS508">
            <v>1543</v>
          </cell>
          <cell r="AT508">
            <v>42450209</v>
          </cell>
          <cell r="AU508" t="str">
            <v>Servicios para la comunidad, sociales y personales</v>
          </cell>
          <cell r="AV508" t="str">
            <v xml:space="preserve"> </v>
          </cell>
          <cell r="AW508">
            <v>1548</v>
          </cell>
          <cell r="AX508">
            <v>45622</v>
          </cell>
          <cell r="AY508">
            <v>22000000</v>
          </cell>
          <cell r="BC508" t="str">
            <v xml:space="preserve"> </v>
          </cell>
          <cell r="CX508">
            <v>45657</v>
          </cell>
          <cell r="CY508">
            <v>22000000</v>
          </cell>
        </row>
        <row r="509">
          <cell r="A509" t="str">
            <v>0506-2024</v>
          </cell>
          <cell r="B509" t="e">
            <v>#N/A</v>
          </cell>
          <cell r="C509" t="str">
            <v>CC</v>
          </cell>
          <cell r="D509">
            <v>1067857166</v>
          </cell>
          <cell r="E509">
            <v>4</v>
          </cell>
          <cell r="F509">
            <v>7</v>
          </cell>
          <cell r="G509">
            <v>4</v>
          </cell>
          <cell r="H509" t="str">
            <v>ANTONELLA DE ORO SUÁREZ</v>
          </cell>
          <cell r="I509" t="str">
            <v>KR 7 64 50</v>
          </cell>
          <cell r="J509" t="str">
            <v>antonell250@gmail.com</v>
          </cell>
          <cell r="M509" t="str">
            <v>CO1.PCCNTR.7072421</v>
          </cell>
          <cell r="N509" t="str">
            <v>CPT-535-2024</v>
          </cell>
          <cell r="O509" t="str">
            <v>https://community.secop.gov.co/Public/Tendering/OpportunityDetail/Index?noticeUID=CO1.NTC.7110173&amp;isFromPublicArea=True&amp;isModal=False</v>
          </cell>
          <cell r="P509" t="str">
            <v>APOYO A LA GESTIÓN PROFESIONAL</v>
          </cell>
          <cell r="Q509" t="str">
            <v>TECNOLOGO</v>
          </cell>
          <cell r="R509" t="str">
            <v>FEMENINO</v>
          </cell>
          <cell r="S509" t="str">
            <v>NO</v>
          </cell>
          <cell r="T509" t="str">
            <v>CONTRATO DE PRESTACION DE SERVICIOS</v>
          </cell>
          <cell r="U509">
            <v>45622</v>
          </cell>
          <cell r="V509">
            <v>45623</v>
          </cell>
          <cell r="W509">
            <v>45714</v>
          </cell>
          <cell r="X509" t="str">
            <v>PAULA ANDREA FONSECA ORTIZ</v>
          </cell>
          <cell r="Y509" t="str">
            <v>PROFESIONAL 1 DEL ÁREA DE VENTAS Y MERCADEO</v>
          </cell>
          <cell r="Z509">
            <v>1136884820</v>
          </cell>
          <cell r="AA509">
            <v>0</v>
          </cell>
          <cell r="AB509">
            <v>0</v>
          </cell>
          <cell r="AC509" t="str">
            <v xml:space="preserve"> PE-123 Proveer, de manera autónoma e independiente, los servicios de apoyo a la gestión administrativa de los proyectos del área de ventas y mercadeo de Canal. </v>
          </cell>
          <cell r="AD509">
            <v>0</v>
          </cell>
          <cell r="AE509">
            <v>3</v>
          </cell>
          <cell r="AF509">
            <v>90</v>
          </cell>
          <cell r="AG509">
            <v>10500000</v>
          </cell>
          <cell r="AH509">
            <v>3500000</v>
          </cell>
          <cell r="AI509" t="str">
            <v>1. Brindar apoyo en los procesos de la facturación generada en el marco de los contratos u ofertas comerciales suscritos por el Canal relacionado con el área de ventas y mercadeo. 2. Apoyar el proceso de revisión de soportes, control y registro de solicitudes de servicio correspondientes a la ejecución de contratos derivados de los contratos interadministrativos suscritos por el Canal, bajo la supervisión del área de ventas y mercadeo. 3. Apoyar en la revisión de certificaciones, órdenes de servicio, memorandos y demás documentos. 4. Revisar lo relacionado con las cuentas de cobro, facturas, informes de los contratistas y proveedores supervisados por Ventas y Mercadeo. 5. Elaborar certificaciones de pago y cierres contractuales de los contratistas y proveedores supervisados por Ventas y Mercadeo. 6. Tramitar lo relacionado con las cuentas de cobro, facturas, certificaciones de pago, informes de actividades y cierres contractuales de los contratistas y proveedores supervisados por Ventas y Mercadeo. 7. Participar en las reuniones que sean necesarias para la prestación del servicio. 8. Realizar las demás actividades que resulten necesarias y esenciales para el cumplimiento del objeto contractual.</v>
          </cell>
          <cell r="AJ509" t="str">
            <v>DIRECTA</v>
          </cell>
          <cell r="AK509" t="str">
            <v>NO REQUIERE</v>
          </cell>
          <cell r="AL509" t="str">
            <v>NO</v>
          </cell>
          <cell r="AM509" t="str">
            <v>GERENTE GENERAL</v>
          </cell>
          <cell r="AN509" t="str">
            <v>ANDRES PEÑA ARENAS</v>
          </cell>
          <cell r="AO509" t="str">
            <v xml:space="preserve">1611 /  / </v>
          </cell>
          <cell r="AP509" t="str">
            <v xml:space="preserve">42450208 /  / </v>
          </cell>
          <cell r="AQ509" t="str">
            <v xml:space="preserve">Servicios prestados a las empresas y servicios de producción /  / </v>
          </cell>
          <cell r="AR509" t="str">
            <v xml:space="preserve">1563 /  / </v>
          </cell>
          <cell r="AS509">
            <v>1611</v>
          </cell>
          <cell r="AT509">
            <v>42450208</v>
          </cell>
          <cell r="AU509" t="str">
            <v>Servicios prestados a las empresas y servicios de producción</v>
          </cell>
          <cell r="AV509" t="str">
            <v xml:space="preserve"> </v>
          </cell>
          <cell r="AW509">
            <v>1563</v>
          </cell>
          <cell r="AX509">
            <v>45623</v>
          </cell>
          <cell r="AY509">
            <v>10500000</v>
          </cell>
          <cell r="BC509" t="str">
            <v xml:space="preserve"> </v>
          </cell>
          <cell r="CX509">
            <v>45714</v>
          </cell>
          <cell r="CY509">
            <v>10500000</v>
          </cell>
        </row>
        <row r="510">
          <cell r="A510" t="str">
            <v>0507-2024</v>
          </cell>
          <cell r="B510" t="str">
            <v>17 17. Contrato de Prestación de Servicios</v>
          </cell>
          <cell r="C510" t="str">
            <v>CC</v>
          </cell>
          <cell r="D510">
            <v>1010241801</v>
          </cell>
          <cell r="E510">
            <v>7</v>
          </cell>
          <cell r="F510">
            <v>4</v>
          </cell>
          <cell r="G510">
            <v>7</v>
          </cell>
          <cell r="H510" t="str">
            <v>ANGELICA MARIA CHAPARRO CORSI</v>
          </cell>
          <cell r="I510" t="str">
            <v>DG 74 BIS 20 B 38</v>
          </cell>
          <cell r="J510" t="str">
            <v>angelicalcorsiperiodista@gmail.com</v>
          </cell>
          <cell r="M510" t="str">
            <v>CO1.PCCNTR.7071313</v>
          </cell>
          <cell r="N510" t="str">
            <v>CPT-536-2024</v>
          </cell>
          <cell r="O510" t="str">
            <v>https://community.secop.gov.co/Public/Tendering/OpportunityDetail/Index?noticeUID=CO1.NTC.7109522&amp;isFromPublicArea=True&amp;isModal=False</v>
          </cell>
          <cell r="P510" t="str">
            <v>PROFESIONAL</v>
          </cell>
          <cell r="Q510" t="str">
            <v>PROFESIONAL</v>
          </cell>
          <cell r="R510" t="str">
            <v>FEMENINO</v>
          </cell>
          <cell r="S510" t="str">
            <v>NO</v>
          </cell>
          <cell r="T510" t="str">
            <v>CONTRATO DE PRESTACION DE SERVICIOS</v>
          </cell>
          <cell r="U510">
            <v>45622</v>
          </cell>
          <cell r="V510">
            <v>45623</v>
          </cell>
          <cell r="W510">
            <v>45688</v>
          </cell>
          <cell r="X510" t="str">
            <v>ALBA JANETTE GOMEZ ARIAS</v>
          </cell>
          <cell r="Y510" t="str">
            <v>PROFESIONAL ESPECIALIZADA DE PRODUCCIÓN GRADO 3</v>
          </cell>
          <cell r="Z510">
            <v>51904355</v>
          </cell>
          <cell r="AA510">
            <v>5</v>
          </cell>
          <cell r="AB510">
            <v>6</v>
          </cell>
          <cell r="AC510" t="str">
            <v xml:space="preserve"> DO-731 Proveer, de manera autónoma e independiente, los servicios profesionales requeridos para la realización de materiales escritos, visuales o multimedia para el Proyecto periodístico convergente y los especiales noticiosos de Canal Capital. </v>
          </cell>
          <cell r="AD510">
            <v>5</v>
          </cell>
          <cell r="AE510">
            <v>2</v>
          </cell>
          <cell r="AF510">
            <v>65</v>
          </cell>
          <cell r="AG510">
            <v>12182016</v>
          </cell>
          <cell r="AH510">
            <v>5710320</v>
          </cell>
          <cell r="AI510" t="str">
            <v>1. Asistir, en virtud del principio de coordinación, a los consejos de redacción determinados por la dirección del proyecto. 2. Proponer en los consejos de redacción diarios, un mínimo de cinco (5) temas por día provenientes de las fuentes designadas, así como el seguimiento correspondiente. 3. Atender las actividades periodísticas y/o de producción conforme a las indicaciones dadas en el consejo de redacción. 4. Elaborar material escrito, visual o multimedia de acuerdo con las temáticas que se desarrollen en los consejos de redacción. 5. Proponer formatos de producción por cada tema asignado acorde al propósito convergente del proyecto y sus públicos objetivos. 6. Incluir como fuente periodística los datos abiertos (públicos y privados) de la Bogotá región, así como, el uso del periodismo de datos como metodología de investigación y producción de la totalidad o parte de los contenidos gestionados. 7. Apoyar al equipo de producción durante la preproducción, producción y postproducción de los contenidos asignados diariamente. 8. Apoyar en la redacción de textos para las introducciones de los contenidos producidos diariamente en coherencia con las plataformas y públicos objetivos determinados en los comités de redacción. 9. Organizar la información periodística para realizar contenidos de temas diversos, incluso si no se relaciona con las fuentes regularmente designadas. 10. Apoyar el diseño y acoger las recomendaciones estéticas y en general de “formato” indicadas por los realizadores del proyecto, así como, de los líderes editoriales y de estrategia convergente del mismo. 11. Realizar las actividades propias de presentación de secciones, temas, contenidos u otros especiales desde el estudio o locaciones indicadas por los líderes de emisión / circulación de los distintos componentes del proyecto convergente. 12. Atender y acoger las recomendaciones de uso de tecnología para la grabación, postproducción y circulación de los contenidos diariamente asignados. 13. Realizar las demás actividades que resulten necesarias y esenciales para el cumplimiento del objeto contractual.</v>
          </cell>
          <cell r="AJ510" t="str">
            <v>DIRECTA</v>
          </cell>
          <cell r="AK510" t="str">
            <v>NO REQUIERE</v>
          </cell>
          <cell r="AL510" t="str">
            <v>NO</v>
          </cell>
          <cell r="AM510" t="str">
            <v>DIRECTOR OPERATIVO</v>
          </cell>
          <cell r="AN510" t="str">
            <v>BLANCA ALEXIS TOCAREMA GARZON</v>
          </cell>
          <cell r="AO510" t="str">
            <v xml:space="preserve">1642 /  / </v>
          </cell>
          <cell r="AP510" t="str">
            <v xml:space="preserve">42450209 /  / </v>
          </cell>
          <cell r="AQ510" t="str">
            <v xml:space="preserve">Servicios para la comunidad, sociales y personales /  / </v>
          </cell>
          <cell r="AR510" t="str">
            <v xml:space="preserve">1552 /  / </v>
          </cell>
          <cell r="AS510">
            <v>1642</v>
          </cell>
          <cell r="AT510">
            <v>42450209</v>
          </cell>
          <cell r="AU510" t="str">
            <v>Servicios para la comunidad, sociales y personales</v>
          </cell>
          <cell r="AV510" t="str">
            <v xml:space="preserve"> </v>
          </cell>
          <cell r="AW510">
            <v>1552</v>
          </cell>
          <cell r="AX510">
            <v>45622</v>
          </cell>
          <cell r="AY510">
            <v>12182016</v>
          </cell>
          <cell r="BC510" t="str">
            <v xml:space="preserve"> </v>
          </cell>
          <cell r="CX510">
            <v>45688</v>
          </cell>
          <cell r="CY510">
            <v>12182016</v>
          </cell>
        </row>
        <row r="511">
          <cell r="A511" t="str">
            <v>0508-2024</v>
          </cell>
          <cell r="B511" t="str">
            <v>17 17. Contrato de Prestación de Servicios</v>
          </cell>
          <cell r="C511" t="str">
            <v>NIT</v>
          </cell>
          <cell r="D511">
            <v>900141068</v>
          </cell>
          <cell r="E511">
            <v>1</v>
          </cell>
          <cell r="F511">
            <v>1</v>
          </cell>
          <cell r="G511">
            <v>1</v>
          </cell>
          <cell r="H511" t="str">
            <v>DIECISÉIS 9 FILMS S.A.S.</v>
          </cell>
          <cell r="I511" t="str">
            <v>KR 28 43 19 AP 301</v>
          </cell>
          <cell r="J511" t="str">
            <v>lgaravito@dieciseis9.com</v>
          </cell>
          <cell r="K511" t="str">
            <v>LUIS ALBERTO GARAVITO BELTRAN</v>
          </cell>
          <cell r="L511">
            <v>13479931</v>
          </cell>
          <cell r="M511" t="str">
            <v>CO1.PCCNTR.7070994</v>
          </cell>
          <cell r="N511" t="str">
            <v>CPT-537-2024</v>
          </cell>
          <cell r="O511" t="str">
            <v>https://community.secop.gov.co/Public/Tendering/OpportunityDetail/Index?noticeUID=CO1.NTC.7109508&amp;isFromPublicArea=True&amp;isModal=False</v>
          </cell>
          <cell r="P511" t="str">
            <v>N/A</v>
          </cell>
          <cell r="Q511" t="str">
            <v>N/A</v>
          </cell>
          <cell r="R511" t="str">
            <v>PERSONA JURIDICA</v>
          </cell>
          <cell r="S511" t="str">
            <v>N/A</v>
          </cell>
          <cell r="T511" t="str">
            <v>CONTRATO DE PRESTACION DE SERVICIOS</v>
          </cell>
          <cell r="U511">
            <v>45622</v>
          </cell>
          <cell r="V511">
            <v>45622</v>
          </cell>
          <cell r="W511">
            <v>45656</v>
          </cell>
          <cell r="X511" t="str">
            <v>PAULA ANDREA FONSECA ORTIZ</v>
          </cell>
          <cell r="Y511" t="str">
            <v>PROFESIONAL 1 DEL ÁREA DE VENTAS Y MERCADEO</v>
          </cell>
          <cell r="Z511">
            <v>1136884820</v>
          </cell>
          <cell r="AA511">
            <v>0</v>
          </cell>
          <cell r="AB511">
            <v>0</v>
          </cell>
          <cell r="AC511" t="str">
            <v>PE-136 Prestar servicios bajo la modalidad de producción por encargo, de preproducción, producción y postproducción del contenido audiovisual # Los 50 años de la ciclovía# o como llegue a denominarse en el marco del contrato Interadministrativo No. 4072-2024 suscrito con IDRD.
ALCANCE DEL OBJETO: Para el desarrollo del contenido, bajo la modalidad de producción por encargo, el contratista deberá pre producir, producir y postproducir un contenido audiovisual con las siguientes características y productos y con fecha final de entrega el 12 de diciembre de 2024.
Una pieza documental de 60 minutos que narra el recorrido por la historia de los 50 años de la Ciclovía en Bogotá, contada a través de distintas voces como ciudadanos y expertos relacionados con el tema. Las historias irán apoyadas por material de archivo inédito. Este será un homenaje al fenómeno global que puso a Bogotá como modelo de urbanismo en distintos países, gracias a la democratización del espacio público y a la evolución de la bicicleta como vehículo accesible para todas las personas. La pieza busca que la ciudadanía valore la trascendencia de este proceso de construcción social que es la ciclovía, entendiendo que en ella convergen muchos actores ciudadanos, políticos y técnicos del distrito. La investigación y el desglose de imágenes de archivo será entregado por el Canal.
Preproducción: De acuerdo con la propuesta, escaleta, insumos narrativos, el Anexo 4. Cronograma Ciclovía (con fecha final de entrega al 12 de diciembre de 2024), las necesidades de producción y el listado del archivo audiovisual preseleccionado, entregados por CANAL CAPITAL en cabeza del director, la productora ejecutiva y la productora creativa designados por el Canal, el contratista deberá realizar la revisión y verificación de estos documentos para llevar a cabo las acciones preparatorias de la grabación, proyectando la grabación a mínimo 2 unidades de producción, así como planear y gestionar los trámites y pagos de derechos de autor sobre el archivo de fotografías, vídeo, litografías entre otras (Maximo 30 minutos de material). El documental se desarrollará de manera lineal y cronológica respetando la línea de tiempo que refleja la estructura histórica del relato, desde 1972 hasta 2024.
Producción: Adelantar las actividad de producción que correspondan, de acuerdo con las indicaciones conceptuales, narrativas y audiovisuales de CANAL CAPITAL en cabeza del director, la productora ejecutiva y la productora creativa designados por el Canal, de manera oportuna y conforme a los tiempos estimados en el Anexo 4. Cronograma Ciclovía, (con fecha final de entrega al 12 de diciembre de 2024), grabando a mínimo 2 unidades de producción.
Postproducción: Edición, finalización y entrega de los master del proyecto, de acuerdo con las indicaciones conceptuales, narrativas y audiovisuales de CANAL CAPITAL en cabeza del director, la productora ejecutiva y la productora creativa designados por el Canal, además deberá entregar el material de acuerdo conlos parámetros técnicos requeridos para la implementación audiovisual del documental. El contratista deberá hacer entrega de los másteres finales, los soportes documentales y audiovisuales y entregables exigidos por la entidad, (con fecha final de entrega al 12 de diciembre de 2024). La etapa de postproducción se deberá realizar a mínimo 3 salas de edición en simultáneo, de acuerdo con el ANEXO 4. Cronograma Ciclovía.</v>
          </cell>
          <cell r="AD511">
            <v>5</v>
          </cell>
          <cell r="AE511">
            <v>1</v>
          </cell>
          <cell r="AF511">
            <v>35</v>
          </cell>
          <cell r="AG511">
            <v>261631020</v>
          </cell>
          <cell r="AH511" t="str">
            <v>N/A</v>
          </cell>
          <cell r="AI511" t="str">
            <v>1. Apoyar la ingesta del material audiovisual de los programas que se notifican mediante las parrillas semanales de programación de los canales Eureka y Capital, así como del material que será utilizado dentro del contenido de los programas que produce Capital. 2. Revisar que el material entregado para ingesta siempre esté en buen estado, disponible y en custodia segura en el archivo de Capital. 3. Realizar y catalogar los reeles del material audiovisual en bruto. 4. Archivar el material audiovisual en bruto, proveído por el área de Producción del Canal. 5. Realizar la catalogación del contenido audiovisual de las notas limpias de los programas producidos por el Canal de manera ordenada y clasificada, a fin  de optimizar el recurso de almacenamiento. 6. Verificar el cumplimiento de los estándares técnicos de audio y video de los elementos que componen la programación. 7. Verificar que los contenidos de cada programa sean adecuados para el horario en que están programados y reportar cuándo no lo son -por uso de marcas, lenguaje inadecuado o imágenes de violencia, sexo, consumo de cigarrillo, alcohol o sustancias psociactivas-, para que el profesional especializado de programación defina los ajustes que resulten necesarios. 8. Apoyar el alistamiento de la programación diaria de las parrillas de Eureka y Capital teniendo en cuenta la duración y segmentación de los programas pregrabados, los horarios de emisión de los mensajes y espacios institucionales, códigos cívicos, planes de autopromoción, transmisiones en directo y demás compromisos de emisión de contenidos. 9. Realizar el control y vigilancia de los tiempos establecidos para la duración de autopromociones, comerciales, cápsulas y programas del Capital y externos. 10. Brindar apoyo en Tráfico en lo que respecta a la descarga, revisión y conversión de comerciales institucionales, partidos políticos y demás piezas audiovisuales institucionales remitidas al canal vía correo electrónico. 11. Entregar diariamente al máster de emisión, mediante formato de revisión de control de Calidad MDCC-FT-071, los programas, piezas promocionales y códigos cívicos que figuren en parrilla. 12. Apoyar la actualización del cuadro de calidad diaria Formato MDCC-FT-071 y demás formatos que contribuyan a mantener la organización del área. 13. Diligenciar los formatos que correspondan, según lo dispuesto por el área de programación y que figuren dentro del Sistema Integrado de Gestión de la entidad. 14. Verificar dentro de las parrillas de programación de los dos canales los programas que deben incluir el sistema de closed caption y Lengua de Señas Colombiana, para ser registrado en el formato de continuidad. 15.Comunicar mediante correo electrónico a las personas que realizan el playlist y al máster de emisión las novedades que se presenten en la continuidad diaria. 16. Verificar el sistema de grabación de emisión de la programación diaria y su debido almacenamiento. 17. Reportar oportunamente las novedades que se presenten durante la emisión diaria al área Técnica. 18. Atender las solicitudes de copias para usuarios internos y externos.</v>
          </cell>
          <cell r="AJ511" t="str">
            <v>DIRECTA</v>
          </cell>
          <cell r="AK511" t="str">
            <v>REQUIERE LIQUIDACION</v>
          </cell>
          <cell r="AL511" t="str">
            <v>SI</v>
          </cell>
          <cell r="AM511" t="str">
            <v>GERENTE GENERAL</v>
          </cell>
          <cell r="AN511" t="str">
            <v>JAVIER ROLANDO DELGADO FLORES</v>
          </cell>
          <cell r="AO511" t="str">
            <v xml:space="preserve">1671 /  / </v>
          </cell>
          <cell r="AP511" t="str">
            <v xml:space="preserve">42450208 / 42450208 / </v>
          </cell>
          <cell r="AQ511" t="str">
            <v xml:space="preserve">Servicios prestados a las empresas y servicios de producción / Servicios prestados a las empresas y servicios de producción / </v>
          </cell>
          <cell r="AR511" t="str">
            <v xml:space="preserve">1551 /  / </v>
          </cell>
          <cell r="AS511">
            <v>1671</v>
          </cell>
          <cell r="AT511">
            <v>42450208</v>
          </cell>
          <cell r="AU511" t="str">
            <v>Servicios prestados a las empresas y servicios de producción</v>
          </cell>
          <cell r="AV511" t="str">
            <v xml:space="preserve"> </v>
          </cell>
          <cell r="AW511">
            <v>1551</v>
          </cell>
          <cell r="AX511">
            <v>45622</v>
          </cell>
          <cell r="AY511">
            <v>261630020</v>
          </cell>
          <cell r="BA511">
            <v>42450208</v>
          </cell>
          <cell r="BB511" t="str">
            <v>Servicios prestados a las empresas y servicios de producción</v>
          </cell>
          <cell r="BC511" t="str">
            <v xml:space="preserve"> </v>
          </cell>
          <cell r="CX511">
            <v>45656</v>
          </cell>
          <cell r="CY511">
            <v>261631020</v>
          </cell>
        </row>
        <row r="512">
          <cell r="A512" t="str">
            <v>0509-2024</v>
          </cell>
          <cell r="B512" t="str">
            <v>17 17. Contrato de Prestación de Servicios</v>
          </cell>
          <cell r="C512" t="str">
            <v>NIT</v>
          </cell>
          <cell r="D512">
            <v>890103197</v>
          </cell>
          <cell r="E512">
            <v>7</v>
          </cell>
          <cell r="F512">
            <v>4</v>
          </cell>
          <cell r="G512">
            <v>7</v>
          </cell>
          <cell r="H512" t="str">
            <v>ORGANIZACIÓN RADIAL OLÍMPICA S. A.</v>
          </cell>
          <cell r="I512" t="str">
            <v>CL 72 No 48 - 37</v>
          </cell>
          <cell r="J512" t="str">
            <v>lcaballero@oro.com.co</v>
          </cell>
          <cell r="K512" t="str">
            <v>Carbonell Gomez Jose Manuel</v>
          </cell>
          <cell r="L512">
            <v>3744773</v>
          </cell>
          <cell r="M512" t="str">
            <v>CO1.PCCNTR.7072857</v>
          </cell>
          <cell r="N512" t="str">
            <v>CPT-538-2024</v>
          </cell>
          <cell r="O512" t="str">
            <v>https://community.secop.gov.co/Public/Tendering/OpportunityDetail/Index?noticeUID=CO1.NTC.7111153&amp;isFromPublicArea=True&amp;isModal=False</v>
          </cell>
          <cell r="P512" t="str">
            <v>N/A</v>
          </cell>
          <cell r="Q512" t="str">
            <v>N/A</v>
          </cell>
          <cell r="R512" t="str">
            <v>PERSONA JURIDICA</v>
          </cell>
          <cell r="S512" t="str">
            <v>N/A</v>
          </cell>
          <cell r="T512" t="str">
            <v>CONTRATO DE PRESTACION DE SERVICIOS</v>
          </cell>
          <cell r="U512">
            <v>45623</v>
          </cell>
          <cell r="V512">
            <v>45624</v>
          </cell>
          <cell r="W512">
            <v>45731</v>
          </cell>
          <cell r="X512" t="str">
            <v>PAULA ANDREA FONSECA ORTIZ</v>
          </cell>
          <cell r="Y512" t="str">
            <v>PROFESIONAL 1 DEL ÁREA DE VENTAS Y MERCADEO</v>
          </cell>
          <cell r="Z512">
            <v>1136884820</v>
          </cell>
          <cell r="AA512">
            <v>0</v>
          </cell>
          <cell r="AB512">
            <v>0</v>
          </cell>
          <cell r="AC512" t="str">
            <v xml:space="preserve"> PE-129 Prestar los servicios de emisión, difusión y todas las actividades relacionadas y necesarias para el desarrollo de estrategias de comunicación  en medios radiales y digitales, tanto a nivel local  como nacional, de conformidad con los  requerimientos de comunicación de Canal Capital  y de sus clientes</v>
          </cell>
          <cell r="AD512">
            <v>16</v>
          </cell>
          <cell r="AE512">
            <v>3</v>
          </cell>
          <cell r="AF512">
            <v>106</v>
          </cell>
          <cell r="AG512">
            <v>150000000</v>
          </cell>
          <cell r="AH512" t="str">
            <v>N/A</v>
          </cell>
          <cell r="AI512" t="str">
            <v>1. Realizar el servicio de emisión de pauta en radio y digital con la duración, formato, ubicación, tipo de franja/página web, y en los días que le sea requerido por Canal Capital de acuerdo con el plan establecido. 2. Realizar los ajustes correspondientes cuando se requiera un cambio en la duración de la pauta, el cual se realizará de acuerdo con la propuesta aprobada o el tarifario acordado por Canal Capital, según el caso. 3. Liquidar conforme al tarifario o a la propuesta aprobada, según el caso, la emisión de mensajes informativos y/o promocionales de acuerdo con las negociaciones realizadas con Canal Capital y el diligenciamiento de la respectiva devolución del porcentaje de volumen negociado entre Capital y el medio. 4. Cumplir con los servicios de la propuesta aprobada “Nochebuena Olímpica”, en virtud del contrato interadministrativo 714-2024 y el requerimiento No 20 de la Secretaría de Cultura (SCRD), la ORGANIZACIÓN RADIAL OLÍMPICA SA., asegurando su ejecución conforme a lo aprobado, dentro de los plazos establecidos. 5. Cumplir con la emisión de mensajes en publicaciones en radio y en páginas web. 6. Entregar al supervisor del contrato los respectivos soportes y/o certificados de emisión de mensajes de las campañas, con el fin de que se evidencie la ejecución de la pauta en radio y/o digital. 7. Reponer la pauta que sea omitida en la emisora y página (s) web contratada(s) por alguna situación que presente el proveedor, previa información y autorización de Canal Capital. 8. Aplicar los ajustes correspondientes cuando así lo requiera Canal Capital. 9. Entregar por cada requerimiento de ordenación de pauta, un informe de alcance logrado con la emisión de la pauta radial y/o digital que estuvo al aire, con alguno de los estudios de medición que tenga el proveedor máximo los 5 primeros días hábiles después de finalizar la pauta. 10. El proveedor se abstendrá de realizar negociación directas con alguno de los clientes de Canal Capital para lo cual deberá entregar la información de acuerdo a sus necesidades a Canal Capital, para que éste realice los procesos que correspondan. 11. Asistir a las reuniones a las que sea citado por parte de Canal Capital. 12. Informar al supervisor del contrato las novedades, inconvenientes o sugerencias que se generen en desarrollo de sus actividades y que puedan afectar negativa o positivamente el normal desarrollo del objeto contractual. 13. Facturar el servicio prestado conforme a las indicaciones del supervisor del contrato. 14. Las demás actividades que sean necesarias y esenciales para el cumplimiento del objeto contractual, y que resulten acordes con el desarrollo del mismo.</v>
          </cell>
          <cell r="AJ512" t="str">
            <v>DIRECTA</v>
          </cell>
          <cell r="AK512" t="str">
            <v>REQUIERE LIQUIDACION</v>
          </cell>
          <cell r="AL512" t="str">
            <v>SI</v>
          </cell>
          <cell r="AM512" t="str">
            <v>GERENTE GENERAL</v>
          </cell>
          <cell r="AN512" t="str">
            <v>JAVIER ROLANDO DELGADO FLORES</v>
          </cell>
          <cell r="AO512" t="str">
            <v xml:space="preserve">1635 /  / </v>
          </cell>
          <cell r="AP512" t="str">
            <v xml:space="preserve">42450208 /  / </v>
          </cell>
          <cell r="AQ512" t="str">
            <v xml:space="preserve">Servicios prestados a las empresas y servicios de producción /  / </v>
          </cell>
          <cell r="AR512" t="str">
            <v xml:space="preserve">1566 /  / </v>
          </cell>
          <cell r="AS512">
            <v>1635</v>
          </cell>
          <cell r="AT512">
            <v>42450208</v>
          </cell>
          <cell r="AU512" t="str">
            <v>Servicios prestados a las empresas y servicios de producción</v>
          </cell>
          <cell r="AV512" t="str">
            <v xml:space="preserve"> </v>
          </cell>
          <cell r="AW512">
            <v>1566</v>
          </cell>
          <cell r="AX512">
            <v>45624</v>
          </cell>
          <cell r="AY512">
            <v>150000000</v>
          </cell>
          <cell r="BC512" t="str">
            <v xml:space="preserve"> </v>
          </cell>
          <cell r="CX512">
            <v>45731</v>
          </cell>
          <cell r="CY512">
            <v>150000000</v>
          </cell>
        </row>
        <row r="513">
          <cell r="A513" t="str">
            <v>0510-2024</v>
          </cell>
          <cell r="B513" t="str">
            <v>17 17. Contrato de Prestación de Servicios</v>
          </cell>
          <cell r="C513" t="str">
            <v>NIT</v>
          </cell>
          <cell r="D513">
            <v>830017043</v>
          </cell>
          <cell r="E513">
            <v>9</v>
          </cell>
          <cell r="F513">
            <v>2</v>
          </cell>
          <cell r="G513">
            <v>9</v>
          </cell>
          <cell r="H513" t="str">
            <v>CONSORCIO AUDIOTHUNDER CP 2024</v>
          </cell>
          <cell r="I513" t="str">
            <v>AK 9 189A 22</v>
          </cell>
          <cell r="J513" t="str">
            <v>ADRIDAZA27@HOTMAIL.COM</v>
          </cell>
          <cell r="K513" t="str">
            <v>TORRES DAZA JOSE ANTONIO</v>
          </cell>
          <cell r="L513">
            <v>80408939</v>
          </cell>
          <cell r="M513" t="str">
            <v>CO1.PCCNTR.7079688</v>
          </cell>
          <cell r="N513" t="str">
            <v>CPT-539-2024</v>
          </cell>
          <cell r="O513" t="str">
            <v>https://community.secop.gov.co/Public/Tendering/OpportunityDetail/Index?noticeUID=CO1.NTC.7121008&amp;isFromPublicArea=True&amp;isModal=False</v>
          </cell>
          <cell r="P513" t="str">
            <v>N/A</v>
          </cell>
          <cell r="Q513" t="str">
            <v>N/A</v>
          </cell>
          <cell r="R513" t="str">
            <v>PERSONA JURIDICA</v>
          </cell>
          <cell r="S513" t="str">
            <v>N/A</v>
          </cell>
          <cell r="T513" t="str">
            <v>CONTRATO DE PRESTACION DE SERVICIOS</v>
          </cell>
          <cell r="U513">
            <v>45623</v>
          </cell>
          <cell r="V513">
            <v>45625</v>
          </cell>
          <cell r="W513">
            <v>45747</v>
          </cell>
          <cell r="X513" t="str">
            <v>PAULA ANDREA FONSECA ORTIZ</v>
          </cell>
          <cell r="Y513" t="str">
            <v>PROFESIONAL 1 DEL ÁREA DE VENTAS Y MERCADEO</v>
          </cell>
          <cell r="Z513">
            <v>1136884820</v>
          </cell>
          <cell r="AA513">
            <v>0</v>
          </cell>
          <cell r="AB513">
            <v>0</v>
          </cell>
          <cell r="AC513" t="str">
            <v xml:space="preserve"> PE-138 Proveer los bienes y servicios requeridos para el desarrollo de acciones BTL y producción técnica que surjan con ocasión de la implementación de la estrategia denominada # BARRIOS VIVOS#   y las demás necesidades en cumplimiento del objeto social de Canal Capital. </v>
          </cell>
          <cell r="AD513">
            <v>3</v>
          </cell>
          <cell r="AE513">
            <v>4</v>
          </cell>
          <cell r="AF513">
            <v>123</v>
          </cell>
          <cell r="AG513">
            <v>4600000000</v>
          </cell>
          <cell r="AH513" t="str">
            <v>N/A</v>
          </cell>
          <cell r="AI513" t="str">
            <v>1. Prestar los bienes y servicios objeto del contrato a partir de la formulación de estrategias para el desarrollo, apoyo y ejecución de las actividades, eventos, reuniones y en general, todos y cada uno de los requerimientos de servicio solicitados por el supervisor del contrato, que resulten necesarias para garantizar la correcta ejecución del objeto del contrato. 2. Cumplir con las especificaciones técnicas y demás condiciones señaladas para los bienes y servicios contenidos en el ANEXO TÉCNICO el cual hace parte integral del contrato. 3. Atender los requerimientos en el modo, tiempo y lugar indicados por el supervisor del contrato, en el marco del desarrollo de cada una de las actividades que se solicite. 4. Suministrar los bienes y servicios requeridos por el supervisor del contrato, realizando la entrega oportuna dentro del término señalado por el Canal, de todo el material que sea solicitado en el marco de la ejecución del contrato, con su respectiva factura y garantía en los casos en los que aplique. 5. Suministrar todos los bienes y servicios que le sean requeridos por el supervisor, de acuerdo con las necesidades de la Entidad. En caso de que los bienes o servicios no estén en la lista del anexo técnico, el operador deberá presentar al canal por correo electrónico su cotización que será comparable en un estudio de mercado realizado por el CANAL y los precios deberán estar dentro del mercado y deberán garantizar la calidad de los bienes y servicios allí contenidos. La trazabilidad de dichas cotizaciones debe ser entregada al supervisor del contrato quien se encargará de archivarlas de forma ordenada en los soportes de ejecución contractual. Los bienes y servicios cotizados por el CONTRATISTA en el marco del estudio de mercado requerido y cuyos precios resulten más favorables para el CANAL CAPITAL, se incorporarán a la cotización comercial que hace parte integral del presente contrato y sobre ellos no será necesario surtir nuevos estudios de mercado. 6. Garantizar un equipo de trabajo y personal de apoyo requerido e idóneo para la debida y satisfactoria ejecución del contrato, conforme a lo indicado en el numeral 9.1. de estudio previo. Este personal será contratado por su cuenta y riesgo, por lo tanto, serán de su cargo el pago de salarios, prestaciones e indemnizaciones, de conformidad con lo señalado en la Ley. 7. Poner a disposición del Canal las cotizaciones que le sean requeridas por el supervisor del contrato sin que esto se constituya como una obligación de contratación u orden de compra por parte del Canal. 8. Cuando el Canal considere que los precios de los bienes y servicios listados en el anexo comercial se encuentren por encima de los precios del mercado, podrá solicitarle al operador - previa presentación de un estudio de mercado realizado por el CANAL- adquirir el bien y/o servicio requerido conforme a la mejor cotización de dicho estudio, para lo cual CAPITAL pagará al contratista el porcentaje de comisión de servicio establecido en su cotización. En el mismo sentido se procederá para aquellos bienes no listados en dicho anexo y cuyo precio cotizado por el operador sea superior al arrojado por el mercado. 9. Responder y asumir la responsabilidad total por todos los daños que ocurra a los bienes del objeto contractual, así como por la pérdida, o daño de los elementos que sean suministrados antes, durante y después después de la realización del evento. 10. Disponer del personal administrativo, técnico y operativo idóneo para atender los requerimientos relacionados con el objeto del contrato, junto con los elementos de seguridad necesarios para llevar a cabo la actividad requerida, en la fecha y hora que solicite previamente el Canal. En todo caso, el personal deberá encontrarse certificado en alturas cuando sea necesario y deberá contar con la certificación del pago de parafiscales del personal incluyendo ARL. 11. Proveer el servicio de técnicos, productores logísticos, personal de apoyo y cualquier otro de acuerdo con los requerimientos específicos de cada proyecto en particular para el cual se esté prestando el servicio de operación logística. El talento requerido por días debe contar con la aprobación de CAPITAL, en caso de ser facturado por un valor inferior o superior al descrito en la cotización debe ser justificado oportunamente mediante comunicación cruzada, aprobada por la supervisión del contrato e incluida en las observaciones del informe de actividades y servicios anexa en cada certificación de pago. Este personal será cancelado con cargo al presupuesto que se apruebe por el supervisor del contrato. 12. Realizar la asesoría técnica en materia de diseño, requerimientos técnicos, ambientación, planeación, coordinación, operación, logística de las reuniones, eventos y demás actividades requeridas por la entidad. 13. Presentar cronogramas de trabajo, siempre que sean requeridos, estableciendo tiempos de preproducción, montaje, producción, realización, desmontaje y entregas en el marco de los eventos, foros, reuniones y demás que sean requeridos por CAPITAL. 14. Mantener el 7% como porcentaje de intermediación por pago a terceros o intermediación en los casos que el supervisor lo solicite sin limitación alguna, de acuerdo con la cotización que presentó en la SIP 064-2024. 15. Realizar el correspondiente porcentaje de descuento para Canal Capital del 10% en todos los bienes y/o servicios prestados durante la ejecución del contrato, de acuerdo con la cotización que presentó en la SIP 064-2024. 16. Garantizar que los materiales y mobiliario empleados para el montaje y desmontaje de los eventos que así lo requieran, cumplan con las normas de seguridad, funcionalidad y se encuentren en perfecto estado y limpios. 17. Realizar el montaje y desmontaje de todos los bienes y elementos que se requieran conforme los servicios solicitados. 18. Realizar el aseo del lugar donde se llevará a cabo el evento para su posterior entrega una vez finalice el mismo. 19. Garantizar que los servicios de transporte que se presten para los diferentes eventos o servicios requeridos, cumplan con las normas legales que rigen la materia. 20. Cumplir las disposiciones de imagen requeridas por el supervisor del contrato en especial para la producción, montaje de piezas y material gráfico a utilizar en todos y cada uno de los eventos programados. 21. Suministrar los bienes y servicios logísticos que demande el montaje, la producción y desmontaje de stands en foros, ferias, eventos, reuniones, eventos virtuales, transmisiones y demás que sean solicitados y proveer los recursos y servicios necesarios en caso de que se requiera desarrollar dos o más actividades de manera simultánea, sin afectar su capacidad de respuesta y los tiempos previstos para la realización del evento. 22. Suministrar el mobiliario, material POP o de identificación institucional, alimentos, bebidas no alcohólicas y refrigerios, en las cantidades y especificaciones solicitadas por Canal Capital, previa muestra y aprobación por parte del supervisor del contrato, los cuales deberán ser entregados bajo estrictos estándares de calidad. 23. Tramitar los permisos, las autorizaciones y demás requerimientos que sean necesarios para llevar a cabo las actividades solicitadas y entregarlos mínimo tres (3) días antes a la realización del evento. Como soporte de las gestiones desarrolladas, el contratista deberá entregar carpeta digital y física de todos los permisos tramitados y los conceptos emitidos favorables y desfavorables (en el caso de conceptos desfavorables se deberá entregar el histórico del trámite hasta lograr el concepto favorable). 24. Hacer la entrega del</v>
          </cell>
          <cell r="AJ513" t="str">
            <v>DIRECTA</v>
          </cell>
          <cell r="AK513" t="str">
            <v>REQUIERE LIQUIDACION</v>
          </cell>
          <cell r="AL513" t="str">
            <v>SI</v>
          </cell>
          <cell r="AM513" t="str">
            <v>GERENTE GENERAL</v>
          </cell>
          <cell r="AN513" t="str">
            <v>JAVIER ROLANDO DELGADO FLORES</v>
          </cell>
          <cell r="AO513" t="str">
            <v xml:space="preserve">1673 /  / </v>
          </cell>
          <cell r="AP513" t="str">
            <v xml:space="preserve">42450208 /  / </v>
          </cell>
          <cell r="AQ513" t="str">
            <v xml:space="preserve">Servicios prestados a las empresas y servicios de producción /  / </v>
          </cell>
          <cell r="AR513" t="str">
            <v xml:space="preserve">1567 /  / </v>
          </cell>
          <cell r="AS513">
            <v>1673</v>
          </cell>
          <cell r="AT513">
            <v>42450208</v>
          </cell>
          <cell r="AU513" t="str">
            <v>Servicios prestados a las empresas y servicios de producción</v>
          </cell>
          <cell r="AV513" t="str">
            <v xml:space="preserve"> </v>
          </cell>
          <cell r="AW513">
            <v>1567</v>
          </cell>
          <cell r="AX513">
            <v>45624</v>
          </cell>
          <cell r="AY513">
            <v>4600000000</v>
          </cell>
          <cell r="BC513" t="str">
            <v xml:space="preserve"> </v>
          </cell>
          <cell r="CX513">
            <v>45747</v>
          </cell>
          <cell r="CY513">
            <v>4600000000</v>
          </cell>
        </row>
        <row r="514">
          <cell r="A514" t="str">
            <v>0511-2024</v>
          </cell>
          <cell r="B514" t="str">
            <v>17 17. Contrato de Prestación de Servicios</v>
          </cell>
          <cell r="C514" t="str">
            <v>CC</v>
          </cell>
          <cell r="D514">
            <v>30204678</v>
          </cell>
          <cell r="E514">
            <v>2</v>
          </cell>
          <cell r="F514">
            <v>9</v>
          </cell>
          <cell r="G514">
            <v>2</v>
          </cell>
          <cell r="H514" t="str">
            <v>YANET ARDILA QUIROGA</v>
          </cell>
          <cell r="I514" t="str">
            <v>CL 2 91 11</v>
          </cell>
          <cell r="J514" t="str">
            <v>yanarqui@gmail.com</v>
          </cell>
          <cell r="M514" t="str">
            <v>CO1.PCCNTR.7081800</v>
          </cell>
          <cell r="N514" t="str">
            <v>CPT-540-2024</v>
          </cell>
          <cell r="O514" t="str">
            <v>https://community.secop.gov.co/Public/Tendering/OpportunityDetail/Index?noticeUID=CO1.NTC.7125114&amp;isFromPublicArea=True&amp;isModal=False</v>
          </cell>
          <cell r="P514" t="str">
            <v>APOYO A LA GESTIÓN PROFESIONAL</v>
          </cell>
          <cell r="Q514" t="str">
            <v>BACHILLER</v>
          </cell>
          <cell r="R514" t="str">
            <v>FEMENINO</v>
          </cell>
          <cell r="S514" t="str">
            <v>NO</v>
          </cell>
          <cell r="T514" t="str">
            <v>CONTRATO DE PRESTACION DE SERVICIOS</v>
          </cell>
          <cell r="U514">
            <v>45624</v>
          </cell>
          <cell r="V514">
            <v>45625</v>
          </cell>
          <cell r="W514">
            <v>45687</v>
          </cell>
          <cell r="X514" t="str">
            <v>GUSTAVO DE BEDOUT BERMUDEZ</v>
          </cell>
          <cell r="Y514" t="str">
            <v>PROFESIONAL ESPECIALIZADO GRADO 03 DE PROGRAMACIÓN</v>
          </cell>
          <cell r="Z514">
            <v>79523391</v>
          </cell>
          <cell r="AA514">
            <v>7</v>
          </cell>
          <cell r="AB514">
            <v>4</v>
          </cell>
          <cell r="AC514" t="str">
            <v xml:space="preserve">DO-742 Proveer, de manera autónoma e independiente, sus servicios para llevar a cabo la implementación del sistema de acceso closed caption o subtitulación para la programación de los canales Capital y eureka. </v>
          </cell>
          <cell r="AD514">
            <v>2</v>
          </cell>
          <cell r="AE514">
            <v>2</v>
          </cell>
          <cell r="AF514">
            <v>62</v>
          </cell>
          <cell r="AG514">
            <v>5472389</v>
          </cell>
          <cell r="AH514">
            <v>2647930</v>
          </cell>
          <cell r="AI514" t="str">
            <v>1. Implementar el sistema closed caption en las producciones y transmisiones de contenidos audiovisuales para la pantalla de televisión abierta, cerrada e internet o cualquier otra plataforma tecnológica, de acuerdo con los que defina Canal Capital. 2. Realizar la implementación requerida en las modalidades definidas por el área Técnica de Capital: directo, pregrabado o embebido, para los contenidos de los canales eureka y Capital. 3. Diligenciar la relación diaria de closed caption que conforma el listado mensual de los contenidos a los que se les realiza este sistema de inclusión en los formatos y soportes definidos por Canal Capital, información que permite generar el informe de cuota de pantalla, requerido por la Comisión de Regulación de Comunicaciones (CRC). 4. Revisar diariamente en el ASRUN (que consigna con exactitud los contenidos emitidos en los canales) y en la emisión diaria de eureka y Capital que se haya incluido el closed caption realizado por el equipo (en vivo, transcripción o reconocimiento de voz). 5. Apoyar al área de Programación en el cumplimiento de la normatividad vigente relacionada con la implementación de los sistemas de acceso en los contenidos en los canales eureka y Capital, que garantizan el acceso de las personas con discapacidad auditiva a través del closed caption. 6. Utilizar para el desarrollo de sus actividades únicamente el software con la licencia autorizada por Capital. 7. Realizar las demás actividades que resulten necesarias y
esenciales para el cumplimiento del objeto contractual.</v>
          </cell>
          <cell r="AJ514" t="str">
            <v>DIRECTA</v>
          </cell>
          <cell r="AK514" t="str">
            <v>NO REQUIERE</v>
          </cell>
          <cell r="AL514" t="str">
            <v>NO</v>
          </cell>
          <cell r="AM514" t="str">
            <v>DIRECTOR OPERATIVO</v>
          </cell>
          <cell r="AN514" t="str">
            <v>BLANCA ALEXIS TOCAREMA GARZON</v>
          </cell>
          <cell r="AO514" t="str">
            <v xml:space="preserve">1666 /  / </v>
          </cell>
          <cell r="AP514" t="str">
            <v xml:space="preserve">42450209 /  / </v>
          </cell>
          <cell r="AQ514" t="str">
            <v xml:space="preserve">Servicios para la comunidad, sociales y personales /  / </v>
          </cell>
          <cell r="AR514" t="str">
            <v xml:space="preserve">1571 /  / </v>
          </cell>
          <cell r="AS514">
            <v>1666</v>
          </cell>
          <cell r="AT514">
            <v>42450209</v>
          </cell>
          <cell r="AU514" t="str">
            <v>Servicios para la comunidad, sociales y personales</v>
          </cell>
          <cell r="AV514" t="str">
            <v xml:space="preserve"> </v>
          </cell>
          <cell r="AW514">
            <v>1571</v>
          </cell>
          <cell r="AX514">
            <v>45624</v>
          </cell>
          <cell r="AY514">
            <v>5472389</v>
          </cell>
          <cell r="BC514" t="str">
            <v xml:space="preserve"> </v>
          </cell>
          <cell r="CX514">
            <v>45687</v>
          </cell>
          <cell r="CY514">
            <v>5472389</v>
          </cell>
        </row>
        <row r="515">
          <cell r="A515" t="str">
            <v>0512-2024</v>
          </cell>
          <cell r="B515" t="e">
            <v>#N/A</v>
          </cell>
          <cell r="C515" t="str">
            <v>NIT</v>
          </cell>
          <cell r="D515">
            <v>900384043</v>
          </cell>
          <cell r="E515">
            <v>2</v>
          </cell>
          <cell r="F515">
            <v>9</v>
          </cell>
          <cell r="G515">
            <v>2</v>
          </cell>
          <cell r="H515" t="str">
            <v>C G PRODUCCIONES Y EVENTOS S.A.S.</v>
          </cell>
          <cell r="I515" t="str">
            <v>Calle 39 # 29 - 20</v>
          </cell>
          <cell r="J515" t="str">
            <v>comercial@cgproducciones.com</v>
          </cell>
          <cell r="K515" t="str">
            <v>Carlos Alberto Galeano</v>
          </cell>
          <cell r="L515">
            <v>16788659</v>
          </cell>
          <cell r="M515" t="str">
            <v>CO1.PCCNTR.7081877</v>
          </cell>
          <cell r="N515" t="str">
            <v>CPT-541-2024</v>
          </cell>
          <cell r="O515" t="str">
            <v>https://community.secop.gov.co/Public/Tendering/OpportunityDetail/Index?noticeUID=CO1.NTC.7124656&amp;isFromPublicArea=True&amp;isModal=False</v>
          </cell>
          <cell r="P515" t="str">
            <v>N/A</v>
          </cell>
          <cell r="Q515" t="str">
            <v>N/A</v>
          </cell>
          <cell r="R515" t="str">
            <v>PERSONA JURIDICA</v>
          </cell>
          <cell r="S515" t="str">
            <v>N/A</v>
          </cell>
          <cell r="T515" t="str">
            <v>CONTRATO DE PRESTACION DE SERVICIOS</v>
          </cell>
          <cell r="U515">
            <v>45625</v>
          </cell>
          <cell r="V515">
            <v>45635</v>
          </cell>
          <cell r="W515">
            <v>45816</v>
          </cell>
          <cell r="X515" t="str">
            <v>JOSE MIGUEL AYALA DURAN</v>
          </cell>
          <cell r="Y515" t="str">
            <v>PROFESIONAL ESPECIALIZADO GRADO 3 DEL ÁREA TÉCNICA</v>
          </cell>
          <cell r="Z515">
            <v>74186482</v>
          </cell>
          <cell r="AA515">
            <v>4</v>
          </cell>
          <cell r="AB515">
            <v>7</v>
          </cell>
          <cell r="AC515" t="str">
            <v>DO-671 Prestar los servicios de plataforma de  Streaming en vivo para las señales de Canal Capital,  de conformidad con las especificaciones contenidas en el anexo técnico.</v>
          </cell>
          <cell r="AD515">
            <v>0</v>
          </cell>
          <cell r="AE515">
            <v>6</v>
          </cell>
          <cell r="AF515">
            <v>180</v>
          </cell>
          <cell r="AG515">
            <v>49980000</v>
          </cell>
          <cell r="AH515" t="str">
            <v>N/A</v>
          </cell>
          <cell r="AI515" t="str">
            <v>1. Suministrar los equipos necesarios para procesar las señales generadas por Canal Capital y disponer la
plataforma para la distribución de las señales de streaming conforme a las especificaciones requeridas en
el anexo técnico, el cual hace parte integral del contrato y de está forma prestar de manera correcta los
servicios contratados.
2. Prestar los servicios de plataforma de Streaming de señales en vivo en alta definición (HD y Full HD con
bitrate adaptativo – en resoluciones 1080p, 720p, 480p, 360p, 240p, 144p).
3. Disponer de la tecnología necesaria para garantizar la generación de video adaptativo.
4. Garantizar player multiplataforma, compatible con cualquier dispositivo Desktop, tablets y Móvil (con
sistemas operativos Linux, Android, iOS, Windows Phone y otros). Los players deben contar con
actualización automática.
5. Garantizar configuración de acceso por niveles de seguridad de acuerdo con rendiciones o formatos:
Access Token, Geo Fencing, Cellular Networks, Device, Referrer, IP.
6. Instalar, configurar y poner en funcionamiento los equipos y la plataforma de streaming, garantizando
una efectiva integración a la red y flujo de trabajo actual de Canal Capital.
7. Brindar ininterrumpidamente el servicio de streaming, el cual debe tener disponibilidad 24/7 durante el
periodo de ejecución del contrato.
8. Garantizar la seguridad, la confidencialidad y el resguardo de la información audiovisual y del material que
se publica y/o se aloja en el almacenamiento en la nube suministrado por el proveedor.
9. Garantizar el monitoreo constante sobre la plataforma de Streaming e informar por escrito de manera
inmediata al supervisor del contrato, cualquier falla, anomalía o novedad que se presente en el servicio
y/o en el funcionamiento de los equipos instalados en el Canal.
10. Cumplir con lo establecido en el anexo técnico el cual hace parte integral del contrato.
11. Cumplir con lo establecido en los Acuerdos de Nivel de Servicio - ANS los cuales hacen parte integral del
contrato.
12. Entregar los manuales técnicos de uso y/o troubleshooting de los equipos suministrados.
13. Crear los perfiles y roles de usuario, requeridos para administrar, gestionar y utilizar la plataforma
suministrada, sin que esto genere costos adicionales para Canal Capital.
14. Entregar un documento que contenga un directorio para el escalamiento de reporte de fallos que contenga
procedimientos y como mínimo la siguiente información: teléfono fijo, número celular, correo electrónico 
o acceso para generación de tickets, nombres, cargo (mesa de ayuda, ingeniero(s), encargado(s) de la
plataforma, entre otros), con el fin de obtener respuesta oportuna en caso de presentarse alguna
novedad/falla en la plataforma o en los equipos. Una vez iniciada la ejecución del contrato, el contratista
deberá entregar el directorio antes citado en un tiempo no mayor a quince (15) días calendario.
15. Guardar la confidencialidad de la información de carácter reservado, que en ejecución del contrato le sea
entregado, y responder patrimonialmente por los perjuicios de su divulgación y/o utilización indebida que
por sí o por un tercero cause a la administración o a terceros.
16. Brindar capacitación sobre el manejo de las herramientas web a periodistas, editores y otras personas de
acuerdo con el perfil definido por el supervisor del contrato, dichas capacitaciones deben tener una
duración mínima de seis (6) horas.
17. Brindar capacitación al equipo de colaboradores del área técnica, con el fin de contar con el conocimiento
necesario para brindar un soporte de nivel uno en la sede de canal capital antes de que se genera algún
reporte ante el proveedor, dicha capacitación debe tener una duración mínima de tres (3) horas.
18. Asumir los costos de transporte y demás gastos ocasionados para el suministro e instalación de los equipos
en el espacio que sea designado por Canal Capital, necesario para la prestación de servicios Streaming.
19. Mantener los precios ofertados en la cotización presentada.
20. En cumplimiento de las disposiciones internacionales y nacionales vigentes, en especial las contenidas en
los pactos, convenios y convenciones internacionales, en la Resolución 1796 de 2018 del Ministerio del
Trabajo y en el Acuerdo 785 de 2020 del Concejo de Bogotá, EL CONTRATISTA se compromete a no
contratar y o vincular menores de edad con el objetivo de coadyuvar con las políticas de prevención y
erradicación de trabajo infantil. En el evento en que se haga necesaria la participación de menores en la
ejecución del contrato, se deberá dar cumplimiento a lo dispuesto en el artículo 35 de la Ley 1098 de
2006.
21. Realizar las demás actividades que resulten necesarias y esenciales para el cumplimiento del objeto
contractual.</v>
          </cell>
          <cell r="AJ515" t="str">
            <v>DIRECTA</v>
          </cell>
          <cell r="AK515" t="str">
            <v>REQUIERE LIQUIDACION</v>
          </cell>
          <cell r="AL515" t="str">
            <v>SI</v>
          </cell>
          <cell r="AM515" t="str">
            <v>DIRECTOR OPERATIVO</v>
          </cell>
          <cell r="AN515" t="str">
            <v>LUZ IXAYANA RAMIREZ CRISTANCHO</v>
          </cell>
          <cell r="AO515" t="str">
            <v xml:space="preserve">1557 /  / </v>
          </cell>
          <cell r="AP515" t="str">
            <v xml:space="preserve">42450209 /  / </v>
          </cell>
          <cell r="AQ515" t="str">
            <v xml:space="preserve">Servicios para la comunidad, sociales y personales /  / </v>
          </cell>
          <cell r="AR515" t="str">
            <v xml:space="preserve">1574 /  / </v>
          </cell>
          <cell r="AS515">
            <v>1557</v>
          </cell>
          <cell r="AT515">
            <v>42450209</v>
          </cell>
          <cell r="AU515" t="str">
            <v>Servicios para la comunidad, sociales y personales</v>
          </cell>
          <cell r="AV515" t="str">
            <v xml:space="preserve"> </v>
          </cell>
          <cell r="AW515">
            <v>1574</v>
          </cell>
          <cell r="AX515">
            <v>45625</v>
          </cell>
          <cell r="AY515">
            <v>49980000</v>
          </cell>
          <cell r="BC515" t="str">
            <v xml:space="preserve"> </v>
          </cell>
          <cell r="CX515">
            <v>45816</v>
          </cell>
          <cell r="CY515">
            <v>49980000</v>
          </cell>
        </row>
        <row r="516">
          <cell r="A516" t="str">
            <v>0513-2024</v>
          </cell>
          <cell r="B516" t="e">
            <v>#N/A</v>
          </cell>
          <cell r="C516" t="str">
            <v>CC</v>
          </cell>
          <cell r="D516">
            <v>1024516605</v>
          </cell>
          <cell r="E516">
            <v>1</v>
          </cell>
          <cell r="F516">
            <v>1</v>
          </cell>
          <cell r="G516">
            <v>1</v>
          </cell>
          <cell r="H516" t="str">
            <v>MARÍA ANGELICA ESGUERRA VARGAS</v>
          </cell>
          <cell r="I516" t="str">
            <v>DG 4 D SUR 2 C 18 SOACHA</v>
          </cell>
          <cell r="J516" t="str">
            <v>angelikes75@gmail.com</v>
          </cell>
          <cell r="M516" t="str">
            <v>CO1.PCCNTR.7090143</v>
          </cell>
          <cell r="N516" t="str">
            <v>CPT-542-2024</v>
          </cell>
          <cell r="O516" t="str">
            <v>https://community.secop.gov.co/Public/Tendering/OpportunityDetail/Index?noticeUID=CO1.NTC.7134259&amp;isFromPublicArea=True&amp;isModal=False</v>
          </cell>
          <cell r="P516" t="str">
            <v>APOYO A LA GESTIÓN PROFESIONAL</v>
          </cell>
          <cell r="Q516" t="str">
            <v>TECNOLOGO0</v>
          </cell>
          <cell r="R516" t="str">
            <v>FEMENINO</v>
          </cell>
          <cell r="S516" t="str">
            <v>N/A</v>
          </cell>
          <cell r="T516" t="str">
            <v>CONTRATO DE PRESTACION DE SERVICIOS</v>
          </cell>
          <cell r="U516">
            <v>45629</v>
          </cell>
          <cell r="V516">
            <v>45630</v>
          </cell>
          <cell r="W516">
            <v>45691</v>
          </cell>
          <cell r="X516" t="str">
            <v>JAVIER AUGUSTO MEDINA PARRA</v>
          </cell>
          <cell r="Y516" t="str">
            <v>SUBDIRECTOR ADMINISTRATIVO</v>
          </cell>
          <cell r="Z516">
            <v>79568473</v>
          </cell>
          <cell r="AA516">
            <v>6</v>
          </cell>
          <cell r="AB516">
            <v>5</v>
          </cell>
          <cell r="AC516" t="str">
            <v>SA-478  Proveer sus servicios de manera autónoma e independiente para realizar apoyo al grupo de Gestion Documental en la administracion, actualizacion y ejecucion de los procesos archivisticos y de correspondencia del archivo central del canal</v>
          </cell>
          <cell r="AD516">
            <v>0</v>
          </cell>
          <cell r="AE516">
            <v>2</v>
          </cell>
          <cell r="AF516">
            <v>60</v>
          </cell>
          <cell r="AG516">
            <v>4600000</v>
          </cell>
          <cell r="AH516">
            <v>2300000</v>
          </cell>
          <cell r="AI516" t="str">
            <v>1. Apoyar en la revisión, actualización y/o elaboración de los procesos, guías, formatos y demás documentación de Gestión Documental asociada al Sistema de Gestión de Calidad 2. Apoyar en el seguimiento de los planes y los controles asociados a Gestión Documental. 3. Apoyar las actividades relacionadas con la revisión, parametrización e implementación del Módulo de Gestión Documental del ERP enmarcado en la realización de pruebas y validación de cumplimiento de requisitos y necesidades de la herramienta tecnológica. 4. Apoyar el levantamiento de información con la recopilación de evidencias, soportes y documentos para la actualización de todos los instrumentos archivísticos. 5. Apoyar en la elaboración, actualización e implementaciónyseguimientoalosinstrumentosarchivísticos.6. Apoyarlaelaboracióndematerialpara las capacitaciones para la socialización de todos los instrumentos archivísticos. 7. Realizar el proceso de organización de documentos que implica análisis de información, clasificación, limpieza, ordenación, foliación, digitalización de expedientes, cambios de unidades de conservación, rotulación, descripción y elaboración y/o actualización de los inventarios. 8. Apoyar el proceso de digitalización en el archivo central. 9. Realizar los traslados y/o reubicación de las cajas y expedientes conforme a las actividades de Gestión Documental en la medida que se requiera. 10. Apoyar las actividades asignadas con relación a procesos con el Archivo Distrital. 11. Apoyar en las actividades que se desarrollen en el Archivo Central, deconformidadconlasindicacionesdelsupervisordelcontrato. 12.Lasdemásque,porlanaturalezay esencia del contrato, sean necesarias para su buen desarrollo.</v>
          </cell>
          <cell r="AJ516" t="str">
            <v>DIRECTA</v>
          </cell>
          <cell r="AK516" t="str">
            <v>NO REQUIERE</v>
          </cell>
          <cell r="AL516" t="str">
            <v>NO</v>
          </cell>
          <cell r="AM516" t="str">
            <v>SECRETARIA GENERAL</v>
          </cell>
          <cell r="AN516" t="str">
            <v>CAROLINA NIÑO CLAVIJO</v>
          </cell>
          <cell r="AO516" t="str">
            <v xml:space="preserve">1656 /  / </v>
          </cell>
          <cell r="AP516" t="str">
            <v xml:space="preserve">42120202008 /  / </v>
          </cell>
          <cell r="AQ516" t="str">
            <v xml:space="preserve">Servicios prestados a las empresas y servicios de producción /  / </v>
          </cell>
          <cell r="AR516" t="str">
            <v xml:space="preserve">1597 /  / </v>
          </cell>
          <cell r="AS516">
            <v>1656</v>
          </cell>
          <cell r="AT516">
            <v>42120202008</v>
          </cell>
          <cell r="AU516" t="str">
            <v>Servicios prestados a las empresas y servicios de producción</v>
          </cell>
          <cell r="AV516" t="str">
            <v xml:space="preserve"> </v>
          </cell>
          <cell r="AW516">
            <v>1597</v>
          </cell>
          <cell r="AX516">
            <v>45629</v>
          </cell>
          <cell r="AY516">
            <v>4600000</v>
          </cell>
          <cell r="BC516" t="str">
            <v xml:space="preserve"> </v>
          </cell>
          <cell r="CX516">
            <v>45691</v>
          </cell>
          <cell r="CY516">
            <v>4600000</v>
          </cell>
        </row>
        <row r="517">
          <cell r="A517" t="str">
            <v>0514-2024</v>
          </cell>
          <cell r="B517" t="e">
            <v>#N/A</v>
          </cell>
          <cell r="C517" t="str">
            <v>CC</v>
          </cell>
          <cell r="D517">
            <v>1014204213</v>
          </cell>
          <cell r="E517">
            <v>0</v>
          </cell>
          <cell r="F517">
            <v>0</v>
          </cell>
          <cell r="G517">
            <v>0</v>
          </cell>
          <cell r="H517" t="str">
            <v>CINDY LORENA ARIZA RUBIANO</v>
          </cell>
          <cell r="I517" t="str">
            <v>CARRERA 56 # 153 - 84 TORRE 8 APT 1503</v>
          </cell>
          <cell r="J517" t="str">
            <v>lorenarizar@gmail.com</v>
          </cell>
          <cell r="M517" t="str">
            <v>CO1.PCCNTR.7089808</v>
          </cell>
          <cell r="N517" t="str">
            <v>CPT-543-2024</v>
          </cell>
          <cell r="O517" t="str">
            <v>https://community.secop.gov.co/Public/Tendering/OpportunityDetail/Index?noticeUID=CO1.NTC.7133746&amp;isFromPublicArea=True&amp;isModal=False</v>
          </cell>
          <cell r="P517" t="str">
            <v>APOYO A LA GESTIÓN PROFESIONAL</v>
          </cell>
          <cell r="Q517" t="str">
            <v>PROFESIONAL</v>
          </cell>
          <cell r="R517" t="str">
            <v>FEMENINO</v>
          </cell>
          <cell r="S517" t="str">
            <v>N/A</v>
          </cell>
          <cell r="T517" t="str">
            <v>CONTRATO DE PRESTACION DE SERVICIOS</v>
          </cell>
          <cell r="U517">
            <v>45625</v>
          </cell>
          <cell r="V517">
            <v>45627</v>
          </cell>
          <cell r="W517">
            <v>45657</v>
          </cell>
          <cell r="X517" t="str">
            <v>GUSTAVO DE BEDOUT BERMUDEZ</v>
          </cell>
          <cell r="Y517" t="str">
            <v>PROFESIONAL ESPECIALIZADO GRADO 03 DE PROGRAMACIÓN</v>
          </cell>
          <cell r="Z517">
            <v>79523391</v>
          </cell>
          <cell r="AA517">
            <v>7</v>
          </cell>
          <cell r="AB517">
            <v>4</v>
          </cell>
          <cell r="AC517" t="str">
            <v xml:space="preserve">DO-750 Proveer, de manera autónoma e independiente, sus servicios para llevar a cabo el apoyo al área de Tráfico y Archivo Audiovisual de Canal Capital. </v>
          </cell>
          <cell r="AD517">
            <v>0</v>
          </cell>
          <cell r="AE517">
            <v>1</v>
          </cell>
          <cell r="AF517">
            <v>30</v>
          </cell>
          <cell r="AG517">
            <v>2647930</v>
          </cell>
          <cell r="AH517">
            <v>2647930</v>
          </cell>
          <cell r="AI517" t="str">
            <v>1. Apoyar la ingesta del material audiovisual de los programas que se notifican mediante las parrillas semanales de programación de los canales Eureka y Capital, así como del material que será utilizado dentro del contenido de los programas que produce Capital. 2. Revisar que el material entregado para ingesta siempre esté en buen estado, disponible y en custodia segura en el archivo de Capital. 3. Realizar y catalogar los reeles del material audiovisual en bruto. 4. Archivar el material audiovisual en bruto, proveído por el área de Producción del Canal. 5. Realizar la catalogación del contenido audiovisual de las notas limpias de los programas producidos por el Canal de manera ordenada y clasificada, a fin de optimizar el recurso de almacenamiento. 6. Verificar el cumplimiento de los estándares técnicos de audio y video de los elementos que componen la programación. 7. Verificar que los contenidos de cada programa sean adecuados para el horario en que están programados y reportar cuándo no lo son -por uso de marcas, lenguaje inadecuado o imágenes de violencia, sexo, consumo de cigarrillo, alcohol o sustancias psociactivas-, para que el profesional especializado de programación defina los ajustes que resulten necesarios. 8. Apoyar el alistamiento de la programación diaria de las parrillas de Eureka y Capital teniendo en cuenta la duración y segmentación de los programas pregrabados, los horarios de emisión de los mensajes y espacios institucionales, códigos cívicos, planes de autopromoción, transmisiones en directo y demás compromisos de emisión de contenidos. 9. Realizar el control y vigilancia de los tiempos establecidos para la duración de autopromociones, comerciales, cápsulas y programas del Capital y externos. 10. Brindar apoyo en Tráfico en lo que respecta a la descarga, revisión y conversión de comerciales institucionales, partidos políticos y demás piezas audiovisuales institucionales remitidas al canal vía correo electrónico. 11. Entregar diariamente al máster de emisión, mediante formato de revisión de control de Calidad MDCC-FT-071, los programas, piezas promocionales y códigos cívicos que figuren en parrilla. 12. Apoyar la actualización del cuadro de calidad diaria Formato MDCC-FT-071 y demás formatos que contribuyan a mantener la organización del área. 13. Diligenciar los formatos que correspondan, según lo dispuesto por el área de programación y que figuren dentro del Sistema Integrado de Gestión de la entidad. 14. Verificar dentro de las parrillas de programación de los dos canales los programas que deben incluir el sistema de closed caption y Lengua de Señas Colombiana, para ser registrado en el formato de continuidad. 15.Comunicar mediante correo electrónico a las personas que realizan el playlist y al máster de emisión las novedades que se presenten en la continuidad diaria. 16. Verificar el sistema de grabación de emisión de la programación diaria y su debido almacenamiento. 17. Reportar oportunamente las novedades que se presenten durante la emisión diaria al área Técnica. 18. Atender las solicitudes de copias para usuarios internos y externos.</v>
          </cell>
          <cell r="AJ517" t="str">
            <v>DIRECTA</v>
          </cell>
          <cell r="AK517" t="str">
            <v>NO REQUIERE</v>
          </cell>
          <cell r="AL517" t="str">
            <v>NO</v>
          </cell>
          <cell r="AM517" t="str">
            <v>DIRECTOR OPERATIVO</v>
          </cell>
          <cell r="AN517" t="str">
            <v>CAROLINA NIÑO CLAVIJO</v>
          </cell>
          <cell r="AO517" t="str">
            <v xml:space="preserve">1681 /  / </v>
          </cell>
          <cell r="AP517" t="str">
            <v xml:space="preserve">42450209 /  / </v>
          </cell>
          <cell r="AQ517" t="str">
            <v xml:space="preserve">Servicios para la comunidad, sociales y personales /  / </v>
          </cell>
          <cell r="AR517" t="str">
            <v xml:space="preserve">1589 /  / </v>
          </cell>
          <cell r="AS517">
            <v>1681</v>
          </cell>
          <cell r="AT517">
            <v>42450209</v>
          </cell>
          <cell r="AU517" t="str">
            <v>Servicios para la comunidad, sociales y personales</v>
          </cell>
          <cell r="AV517" t="str">
            <v xml:space="preserve"> </v>
          </cell>
          <cell r="AW517">
            <v>1589</v>
          </cell>
          <cell r="AX517">
            <v>45625</v>
          </cell>
          <cell r="AY517">
            <v>2647930</v>
          </cell>
          <cell r="BC517" t="str">
            <v xml:space="preserve"> </v>
          </cell>
          <cell r="CX517">
            <v>45657</v>
          </cell>
          <cell r="CY517">
            <v>2647930</v>
          </cell>
        </row>
        <row r="518">
          <cell r="A518" t="str">
            <v>0515-2024</v>
          </cell>
          <cell r="B518" t="e">
            <v>#N/A</v>
          </cell>
          <cell r="C518" t="str">
            <v>CC</v>
          </cell>
          <cell r="D518">
            <v>1023892238</v>
          </cell>
          <cell r="E518">
            <v>4</v>
          </cell>
          <cell r="F518">
            <v>7</v>
          </cell>
          <cell r="G518">
            <v>4</v>
          </cell>
          <cell r="H518" t="str">
            <v>JIZETH HAEL GONZÁLEZ RAMÍREZ</v>
          </cell>
          <cell r="I518" t="str">
            <v>CALLE 8A # 90A 67 T1 APTO 305</v>
          </cell>
          <cell r="J518" t="str">
            <v>haelgo@hotmail.com</v>
          </cell>
          <cell r="M518" t="str">
            <v>CO1.PCCNTR.7094026</v>
          </cell>
          <cell r="N518" t="str">
            <v>CPT-544-2024</v>
          </cell>
          <cell r="O518" t="str">
            <v>https://community.secop.gov.co/Public/Tendering/OpportunityDetail/Index?noticeUID=CO1.NTC.7140713&amp;isFromPublicArea=True&amp;isModal=False</v>
          </cell>
          <cell r="P518" t="str">
            <v>PROFESIONAL</v>
          </cell>
          <cell r="Q518" t="str">
            <v>UNIVERSITARIO</v>
          </cell>
          <cell r="R518" t="str">
            <v>FEMENINO</v>
          </cell>
          <cell r="S518" t="str">
            <v>NO</v>
          </cell>
          <cell r="T518" t="str">
            <v>CONTRATO DE PRESTACION DE SERVICIOS</v>
          </cell>
          <cell r="U518">
            <v>45629</v>
          </cell>
          <cell r="V518">
            <v>45630</v>
          </cell>
          <cell r="W518">
            <v>45675</v>
          </cell>
          <cell r="X518" t="str">
            <v>NESTOR FERNANDO AVELLA</v>
          </cell>
          <cell r="Y518" t="str">
            <v>OFICINA CONTROL INTERNO</v>
          </cell>
          <cell r="Z518">
            <v>74130571</v>
          </cell>
          <cell r="AA518">
            <v>0</v>
          </cell>
          <cell r="AB518">
            <v>0</v>
          </cell>
          <cell r="AC518" t="str">
            <v>SG-108 Proveer de manera autónoma e independiente, los servicios profesionales en la Oficina de Control Interno para acompañar y ejecutar las actividades definidas en el Plan Anual de Auditorías aprobado.</v>
          </cell>
          <cell r="AD518">
            <v>15</v>
          </cell>
          <cell r="AE518">
            <v>1</v>
          </cell>
          <cell r="AF518">
            <v>45</v>
          </cell>
          <cell r="AG518">
            <v>8655000</v>
          </cell>
          <cell r="AH518">
            <v>5770000</v>
          </cell>
          <cell r="AI518" t="str">
            <v>1. Colaborar con los líderes de procesos y dependencias en la formulación del Plan de Mejoramiento derivado de las auditorías y seguimientos internos o externos. 2. Gestionar proactivamente la planeación, revisión y verificación de la información soporte para la elaboración del Informe Pormenorizado del Sistema de Control Interno; el Seguimiento al Mapa de Riesgos de la Entidad; el Seguimiento a los Planes de Mejoramiento de la Entidad; el Seguimiento al Plan Anticorrupción y Atención al Ciudadano de la vigencia, de conformidad con el Plan Anual de Auditorías aprobado. 3. Colaborar en la proyección de las respuestas a los requerimientos asignados a la Oficina de Control Interno, de acuerdo con las pautas y lineamientos del supervisor del contrato. 4. Realizar la verificación a la ejecución de los recursos asignados por el FUTIC de conformidad con lo establecido en el Plan Anual de Auditoría y la normatividad vigente. 5. Participar en las reuniones, mesas de trabajo y capacitaciones que convoque la jefatura de la oficina de control interno. 6. Realizar las demás actividades que resulten necesarias y esenciales para el cumplimiento del objeto contractual</v>
          </cell>
          <cell r="AJ518" t="str">
            <v>DIRECTA</v>
          </cell>
          <cell r="AK518" t="str">
            <v>NO REQUIERE</v>
          </cell>
          <cell r="AL518" t="str">
            <v>NO</v>
          </cell>
          <cell r="AM518" t="str">
            <v>SECRETARIA GENERAL</v>
          </cell>
          <cell r="AN518" t="str">
            <v>LUZ IXAYANA RAMIREZ CRISTANCHO</v>
          </cell>
          <cell r="AO518" t="str">
            <v xml:space="preserve">1654 /  / </v>
          </cell>
          <cell r="AP518" t="str">
            <v xml:space="preserve">42120202008 /  / </v>
          </cell>
          <cell r="AQ518" t="str">
            <v xml:space="preserve">Servicios prestados a las empresas y servicios de producción /  / </v>
          </cell>
          <cell r="AR518" t="str">
            <v xml:space="preserve">1596 /  / </v>
          </cell>
          <cell r="AS518">
            <v>1654</v>
          </cell>
          <cell r="AT518">
            <v>42120202008</v>
          </cell>
          <cell r="AU518" t="str">
            <v>Servicios prestados a las empresas y servicios de producción</v>
          </cell>
          <cell r="AV518" t="str">
            <v xml:space="preserve"> </v>
          </cell>
          <cell r="AW518">
            <v>1596</v>
          </cell>
          <cell r="AX518">
            <v>45629</v>
          </cell>
          <cell r="AY518">
            <v>8655000</v>
          </cell>
          <cell r="BC518" t="str">
            <v xml:space="preserve"> </v>
          </cell>
          <cell r="CX518">
            <v>45675</v>
          </cell>
          <cell r="CY518">
            <v>8655000</v>
          </cell>
        </row>
        <row r="519">
          <cell r="A519" t="str">
            <v>0516-2024</v>
          </cell>
          <cell r="B519" t="e">
            <v>#N/A</v>
          </cell>
          <cell r="C519" t="str">
            <v>CC</v>
          </cell>
          <cell r="D519">
            <v>80820437</v>
          </cell>
          <cell r="E519">
            <v>7</v>
          </cell>
          <cell r="F519">
            <v>4</v>
          </cell>
          <cell r="G519">
            <v>7</v>
          </cell>
          <cell r="H519" t="str">
            <v>HENRY GUILLERMO BELTRÁN MARTÍNEZ</v>
          </cell>
          <cell r="I519" t="str">
            <v>CARRERA 57B 128B 40</v>
          </cell>
          <cell r="J519" t="str">
            <v>abogadohbeltran@gmail.com</v>
          </cell>
          <cell r="M519" t="str">
            <v>CO1.PCCNTR.7098768</v>
          </cell>
          <cell r="N519" t="str">
            <v>CPT-545-2024</v>
          </cell>
          <cell r="O519" t="str">
            <v>https://community.secop.gov.co/Public/Tendering/OpportunityDetail/Index?noticeUID=CO1.NTC.7147290&amp;isFromPublicArea=True&amp;isModal=False</v>
          </cell>
          <cell r="P519" t="str">
            <v>PROFESIONAL</v>
          </cell>
          <cell r="Q519" t="str">
            <v>ESPECIALIZACION UNIVERSITARIA</v>
          </cell>
          <cell r="R519" t="str">
            <v>MASCULINO</v>
          </cell>
          <cell r="T519" t="str">
            <v>CONTRATO DE PRESTACION DE SERVICIOS</v>
          </cell>
          <cell r="U519">
            <v>45629</v>
          </cell>
          <cell r="V519">
            <v>45630</v>
          </cell>
          <cell r="W519">
            <v>45675</v>
          </cell>
          <cell r="X519" t="str">
            <v>NESTOR FERNANDO AVELLA</v>
          </cell>
          <cell r="Y519" t="str">
            <v>OFICINA CONTROL INTERNO</v>
          </cell>
          <cell r="Z519">
            <v>74130571</v>
          </cell>
          <cell r="AA519">
            <v>0</v>
          </cell>
          <cell r="AB519">
            <v>0</v>
          </cell>
          <cell r="AC519" t="str">
            <v>Proveer, de manera autonoma e independiente, los servicios juridicos profesionales requeridos por la oficina de Control Interno para adelantar las actividades proyectadas en el Plan Annual de Auditoria Vigente</v>
          </cell>
          <cell r="AD519">
            <v>15</v>
          </cell>
          <cell r="AE519">
            <v>1</v>
          </cell>
          <cell r="AF519">
            <v>45</v>
          </cell>
          <cell r="AG519">
            <v>11025000</v>
          </cell>
          <cell r="AH519">
            <v>7350000</v>
          </cell>
          <cell r="AI519" t="str">
            <v>1. Apoyar a las diferentes dependencias en la formulación de los Planes de Mejoramiento derivados de las auditorías internas o externas y de los diferentes seguimientos.
2. Realizar la documentación, revisión, verificación y elaboración de informes como resultado de evaluar la información soporte para el Seguimiento al Plan de Mejoramiento, Informes Semestrales de Evaluación Independiente del Sistema de Control Interno y Plan Anticorrupción y Atención al Ciudadano (PAAC) y demás informes programados y asignados en el Plan Anual de Auditorías.
3. Apoyar al jefe de la Oficina de Control Interno en la revisión previa y presentación de observaciones en relación con los documentos objeto de análisis de los Comités de Contratación y Conciliación, cuando se requiera.
4. Realizar el seguimiento del cumplimiento del Plan Anual de auditorías aprobado y reportar los resultados del mismo y realizar la medición de los indicadores a cargo de la Oficina de Control Interno.
5. Apoyar en la consolidación y transferencia de la información de la cuenta a través del Sistema de Vigilancia y Control Fiscal (SIVICOF) de la Contraloría de Bogotá.
6. Realizar y apoyar el diseño de actividades orientadas a desarrollar el rol de “Enfoque hacia la prevención” acompañando y asesorando actividades que promuevan el mejoramiento y desarrollo del sistema de Control Interno de Canal Capital en cumplimiento de las actividades establecidas en el Plan Anual de Auditorías.
7. Realizar las demás actividades que resulten necesarias y esenciales para el cumplimiento del objeto contractual.</v>
          </cell>
          <cell r="AJ519" t="str">
            <v>DIRECTA</v>
          </cell>
          <cell r="AK519" t="str">
            <v>NO REQUIERE</v>
          </cell>
          <cell r="AL519" t="str">
            <v>NO</v>
          </cell>
          <cell r="AM519" t="str">
            <v>SECRETARIA GENERAL</v>
          </cell>
          <cell r="AN519" t="str">
            <v>EDWIN ROLANDO SANCHEZ PORRAS</v>
          </cell>
          <cell r="AO519" t="str">
            <v xml:space="preserve">1651 /  / </v>
          </cell>
          <cell r="AP519" t="str">
            <v xml:space="preserve">42120202008 /  / </v>
          </cell>
          <cell r="AQ519" t="str">
            <v xml:space="preserve">Servicios prestados a las empresas y servicios de producción /  / </v>
          </cell>
          <cell r="AR519" t="str">
            <v xml:space="preserve">1605 /  / </v>
          </cell>
          <cell r="AS519">
            <v>1651</v>
          </cell>
          <cell r="AT519">
            <v>42120202008</v>
          </cell>
          <cell r="AU519" t="str">
            <v>Servicios prestados a las empresas y servicios de producción</v>
          </cell>
          <cell r="AV519" t="str">
            <v xml:space="preserve"> </v>
          </cell>
          <cell r="AW519">
            <v>1605</v>
          </cell>
          <cell r="AX519">
            <v>45629</v>
          </cell>
          <cell r="AY519">
            <v>11025000</v>
          </cell>
          <cell r="BC519" t="str">
            <v xml:space="preserve"> </v>
          </cell>
          <cell r="CX519">
            <v>45675</v>
          </cell>
          <cell r="CY519">
            <v>11025000</v>
          </cell>
        </row>
        <row r="520">
          <cell r="A520" t="str">
            <v>0517-2024</v>
          </cell>
          <cell r="B520" t="e">
            <v>#N/A</v>
          </cell>
          <cell r="C520" t="str">
            <v>CC</v>
          </cell>
          <cell r="D520">
            <v>1030698879</v>
          </cell>
          <cell r="E520">
            <v>9</v>
          </cell>
          <cell r="F520">
            <v>2</v>
          </cell>
          <cell r="G520">
            <v>9</v>
          </cell>
          <cell r="H520" t="str">
            <v>DANIELA MEDINA ORTIZ</v>
          </cell>
          <cell r="I520" t="str">
            <v>Cr 73B Bis 2a 24 sur</v>
          </cell>
          <cell r="J520" t="str">
            <v>medi_dany@hotmail.com</v>
          </cell>
          <cell r="M520" t="str">
            <v>CO1.PCCNTR.7118657</v>
          </cell>
          <cell r="N520" t="str">
            <v>CPT-546-2024</v>
          </cell>
          <cell r="O520" t="str">
            <v>https://community.secop.gov.co/Public/Tendering/OpportunityDetail/Index?noticeUID=CO1.NTC.7172933&amp;isFromPublicArea=True&amp;isModal=False</v>
          </cell>
          <cell r="P520" t="str">
            <v>APOYO A LA GESTIÓN PROFESIONAL</v>
          </cell>
          <cell r="R520" t="str">
            <v>FEMENINO</v>
          </cell>
          <cell r="S520" t="str">
            <v>NO</v>
          </cell>
          <cell r="T520" t="str">
            <v>CONTRATO DE PRESTACION DE SERVICIOS</v>
          </cell>
          <cell r="U520">
            <v>45632</v>
          </cell>
          <cell r="V520">
            <v>45636</v>
          </cell>
          <cell r="W520">
            <v>45697</v>
          </cell>
          <cell r="X520" t="str">
            <v>JAVIER AUGUSTO MEDINA PARRA</v>
          </cell>
          <cell r="Y520" t="str">
            <v>SUBDIRECTOR ADMINISTRATIVO</v>
          </cell>
          <cell r="Z520">
            <v>79568473</v>
          </cell>
          <cell r="AA520">
            <v>6</v>
          </cell>
          <cell r="AB520">
            <v>5</v>
          </cell>
          <cell r="AC520" t="str">
            <v>SA-480 Proveer sus servicios de manera autónoma e independiente para realizar apoyo al grupo de Gestión Documental en las actividades para el cumplimiento del Contrato Interadministrativo 4213000-1267-2024 con numeración interna CV- 002-2024 entre Canal Capital y SECRETARÍA GENERAL DE LA ALCALDÍA MAYOR DE BOGOTÁ D.C.- DIRECCIÓN DISTRITAL DE ARCHIVO DE BOGOTÁ.</v>
          </cell>
          <cell r="AD520">
            <v>0</v>
          </cell>
          <cell r="AE520">
            <v>2</v>
          </cell>
          <cell r="AF520">
            <v>60</v>
          </cell>
          <cell r="AG520">
            <v>4600000</v>
          </cell>
          <cell r="AH520">
            <v>2300000</v>
          </cell>
          <cell r="AI520" t="str">
            <v>1. Actualizar el diagnóstico de las unidades audiovisuales ingresadas al Depósito 207.
2. Valorar y clasificar el material audiovisual seleccionado de importancia patrimonial para la ciudad
de Bogotá.
3. Visualizar y realizar el inventario analítico documental del material seleccionado
4. Elaborar informes trimestrales.
5. Realizar la limpieza externa de cada una de las unidades sonoras y audiovisuales.
6. Actualizar y depurar el inventario básico de las unidades audiovisuales ingresadas al Depósito
207.
7. Apoyar el proceso de transferencias documentales primarias y secundarias.
8. Realizar los traslados y/o reubicación de las cajas y expedientes conforme a las actividades de
Gestión Documental en la medida que se requiera.
9. Las demás que, por la naturaleza y esencia del contrato, sean necesarias para su buen desarrollo.</v>
          </cell>
          <cell r="AJ520" t="str">
            <v>DIRECTA</v>
          </cell>
          <cell r="AK520" t="str">
            <v>NO REQUIERE</v>
          </cell>
          <cell r="AL520" t="str">
            <v>NO</v>
          </cell>
          <cell r="AM520" t="str">
            <v>SECRETARIA GENERAL</v>
          </cell>
          <cell r="AN520" t="str">
            <v>EDWIN ROLANDO SANCHEZ PORRAS</v>
          </cell>
          <cell r="AO520" t="str">
            <v xml:space="preserve">1658 /  / </v>
          </cell>
          <cell r="AP520" t="str">
            <v xml:space="preserve">42120202008 /  / </v>
          </cell>
          <cell r="AQ520" t="str">
            <v xml:space="preserve">Servicios prestados a las empresas y servicios de producción /  / </v>
          </cell>
          <cell r="AR520" t="str">
            <v xml:space="preserve">1629 /  / </v>
          </cell>
          <cell r="AS520">
            <v>1658</v>
          </cell>
          <cell r="AT520">
            <v>42120202008</v>
          </cell>
          <cell r="AU520" t="str">
            <v>Servicios prestados a las empresas y servicios de producción</v>
          </cell>
          <cell r="AV520" t="str">
            <v xml:space="preserve"> </v>
          </cell>
          <cell r="AW520">
            <v>1629</v>
          </cell>
          <cell r="AX520">
            <v>45635</v>
          </cell>
          <cell r="AY520">
            <v>4600000</v>
          </cell>
          <cell r="BC520" t="str">
            <v xml:space="preserve"> </v>
          </cell>
          <cell r="CX520">
            <v>45697</v>
          </cell>
          <cell r="CY520">
            <v>4600000</v>
          </cell>
        </row>
        <row r="521">
          <cell r="A521" t="str">
            <v>0518-2024</v>
          </cell>
          <cell r="B521" t="e">
            <v>#N/A</v>
          </cell>
          <cell r="C521" t="str">
            <v>CC</v>
          </cell>
          <cell r="D521">
            <v>1022738130</v>
          </cell>
          <cell r="E521">
            <v>2</v>
          </cell>
          <cell r="F521">
            <v>9</v>
          </cell>
          <cell r="G521">
            <v>2</v>
          </cell>
          <cell r="H521" t="str">
            <v>DIANA DEL PILAR ROMERO VARILA</v>
          </cell>
          <cell r="I521" t="str">
            <v>Calle 67 b Sur N° 13-60 T5 Apto 308</v>
          </cell>
          <cell r="J521" t="str">
            <v>ddpromero@gmail.com</v>
          </cell>
          <cell r="L521">
            <v>1022738130</v>
          </cell>
          <cell r="M521" t="str">
            <v>CO1.PCCNTR.7093943</v>
          </cell>
          <cell r="N521" t="str">
            <v>CPT-547-2024</v>
          </cell>
          <cell r="O521" t="str">
            <v>https://community.secop.gov.co/Public/Tendering/OpportunityDetail/Index?noticeUID=CO1.NTC.7141061&amp;isFromPublicArea=True&amp;isModal=False</v>
          </cell>
          <cell r="P521" t="str">
            <v>PROFESIONAL</v>
          </cell>
          <cell r="R521" t="str">
            <v>FEMENINO</v>
          </cell>
          <cell r="T521" t="str">
            <v>CONTRATO DE PRESTACION DE SERVICIOS</v>
          </cell>
          <cell r="U521">
            <v>45629</v>
          </cell>
          <cell r="V521">
            <v>45630</v>
          </cell>
          <cell r="W521">
            <v>45675</v>
          </cell>
          <cell r="X521" t="str">
            <v>NESTOR FERNANDO AVELLA</v>
          </cell>
          <cell r="Y521" t="str">
            <v>OFICINA CONTROL INTERNO</v>
          </cell>
          <cell r="Z521">
            <v>74130571</v>
          </cell>
          <cell r="AA521">
            <v>0</v>
          </cell>
          <cell r="AB521">
            <v>0</v>
          </cell>
          <cell r="AC521" t="str">
            <v>SG-107 Proveer, de manera autónoma e independiente, los servicios profesionales en la Oficina de Control Interno, para apoyar las evaluaciones, seguimientos y demás actividades proyectadas en el Plan Anual de Auditoría vigente.</v>
          </cell>
          <cell r="AD521">
            <v>15</v>
          </cell>
          <cell r="AE521">
            <v>1</v>
          </cell>
          <cell r="AF521">
            <v>45</v>
          </cell>
          <cell r="AG521">
            <v>8655000</v>
          </cell>
          <cell r="AH521">
            <v>5770000</v>
          </cell>
          <cell r="AI521" t="str">
            <v>1. Apoyar a las diferentes dependencias en la formulación del Plan de Mejoramiento derivado de las auditorías internas, extremas y de los diferentes seguimientos efectuados por la Oficina de Control Interno. 2. Apoyar de manera articulada la revisión y análisis de la información soporte para el Seguimiento al Plan de Mejoramiento, Informe evaluación independiente del Sistema de Control Interno, Plan Anticorrupción, Atención al Ciudadano y demás informes programados y asignados en el Plan Anual de Auditorías de la vigencia. 3. Apoyar la verificación a la ejecución de los recursos del FUTIC en cumplimiento del Plan Anual de Auditoría y la normatividad vigente. 4. Organizar y estructurar la evaluación a la Gestión de Riesgo Institucional de conformidad con lo establecido en el Plan Anual de Auditorías aprobado. 5. Participar en las reuniones, mesas de trabajo y capacitaciones que convoque la jefatura de la Oficina de Control Interno. 6. Realizar las demás actividades que resulten necesarias y esenciales para el cumplimiento del objeto contractual.</v>
          </cell>
          <cell r="AJ521" t="str">
            <v>DIRECTA</v>
          </cell>
          <cell r="AK521" t="str">
            <v>NO REQUIERE</v>
          </cell>
          <cell r="AL521" t="str">
            <v>NO</v>
          </cell>
          <cell r="AM521" t="str">
            <v>SECRETARIA GENERAL</v>
          </cell>
          <cell r="AN521" t="str">
            <v>LEIDY JULIETH CARRANZA SUAREZ</v>
          </cell>
          <cell r="AO521" t="str">
            <v xml:space="preserve">1653 /  / </v>
          </cell>
          <cell r="AP521" t="str">
            <v xml:space="preserve">42120202008 /  / </v>
          </cell>
          <cell r="AQ521" t="str">
            <v xml:space="preserve">Servicios prestados a las empresas y servicios de producción /  / </v>
          </cell>
          <cell r="AR521" t="str">
            <v xml:space="preserve">1595 /  / </v>
          </cell>
          <cell r="AS521">
            <v>1653</v>
          </cell>
          <cell r="AT521">
            <v>42120202008</v>
          </cell>
          <cell r="AU521" t="str">
            <v>Servicios prestados a las empresas y servicios de producción</v>
          </cell>
          <cell r="AV521" t="str">
            <v xml:space="preserve"> </v>
          </cell>
          <cell r="AW521">
            <v>1595</v>
          </cell>
          <cell r="AX521">
            <v>45629</v>
          </cell>
          <cell r="AY521">
            <v>8655000</v>
          </cell>
          <cell r="BC521" t="str">
            <v xml:space="preserve"> </v>
          </cell>
          <cell r="CX521">
            <v>45675</v>
          </cell>
          <cell r="CY521">
            <v>8655000</v>
          </cell>
        </row>
        <row r="522">
          <cell r="A522" t="str">
            <v>0519-2024</v>
          </cell>
          <cell r="B522" t="e">
            <v>#N/A</v>
          </cell>
          <cell r="C522" t="str">
            <v>CC</v>
          </cell>
          <cell r="D522">
            <v>91013285</v>
          </cell>
          <cell r="E522">
            <v>1</v>
          </cell>
          <cell r="F522">
            <v>1</v>
          </cell>
          <cell r="G522">
            <v>1</v>
          </cell>
          <cell r="H522" t="str">
            <v>PEDRO IGNACIO ÁLVAREZ RIAÑO</v>
          </cell>
          <cell r="I522" t="str">
            <v>CRA 90 BIS 75 77 INT 1 AP 201</v>
          </cell>
          <cell r="J522" t="str">
            <v>pedroalvarezr@hotmail.com</v>
          </cell>
          <cell r="L522">
            <v>91013285</v>
          </cell>
          <cell r="M522" t="str">
            <v>CO1.PCCNTR.7097141</v>
          </cell>
          <cell r="N522" t="str">
            <v>CPT-548-2024</v>
          </cell>
          <cell r="O522" t="str">
            <v>https://community.secop.gov.co/Public/Tendering/OpportunityDetail/Index?noticeUID=CO1.NTC.7144261&amp;isFromPublicArea=True&amp;isModal=False</v>
          </cell>
          <cell r="P522" t="str">
            <v>PROFESIONAL</v>
          </cell>
          <cell r="R522" t="str">
            <v>MASCULINO</v>
          </cell>
          <cell r="T522" t="str">
            <v>CONTRATO DE PRESTACION DE SERVICIOS</v>
          </cell>
          <cell r="U522">
            <v>45629</v>
          </cell>
          <cell r="V522">
            <v>45631</v>
          </cell>
          <cell r="W522">
            <v>45747</v>
          </cell>
          <cell r="X522" t="str">
            <v>PAULA ANDREA FONSECA ORTIZ</v>
          </cell>
          <cell r="Y522" t="str">
            <v>PROFESIONAL 1 DEL ÁREA DE VENTAS Y MERCADEO</v>
          </cell>
          <cell r="Z522">
            <v>1136884820</v>
          </cell>
          <cell r="AA522">
            <v>0</v>
          </cell>
          <cell r="AB522">
            <v>0</v>
          </cell>
          <cell r="AC522" t="str">
            <v>PE-146 Proveer, de manera autónoma e independiente, los servicios profesionales requeridos para realizar actividades de Gestión financiera del proyecto "Barrios Vivos" o como llegue a denominarse en el marco del contrato Interadministrativo 745-2024, suscrito con la SECRETARÍA DISTRITAL DE CULTURA, RECREACIÓN - Y DEPORTE – SCRD.</v>
          </cell>
          <cell r="AD522">
            <v>27</v>
          </cell>
          <cell r="AE522">
            <v>3</v>
          </cell>
          <cell r="AF522">
            <v>117</v>
          </cell>
          <cell r="AG522">
            <v>33433333</v>
          </cell>
          <cell r="AH522">
            <v>8500000</v>
          </cell>
          <cell r="AI522" t="str">
            <v>1. Monitorear la ejecución presupuestal del proyecto "Barrios Vivos", garantizando que los recursos asignados se utilicen conforme al presupuesto aprobado y de acuerdo con los parámetros establecidos en el contrato interadministrativo, y proponiendo ajustes cuando sea necesario para asegurar la eficiencia financiera. 2. Acompañar y apoyar la gestión administrativa, financiera y jurídica del proyecto, asegurando el cumplimiento de los lineamientos establecidos en el contrato interadministrativo, y coordinando con las diferentes áreas involucradas para el buen desarrollo de las actividades. 3. Revisar, analizar y validar los estudios de mercado y la formulación de presupuestos del proyecto "Barrios Vivos", garantizando que las estimaciones sean realistas, ajustadas a las condiciones del mercado y alineadas con los objetivos operativos del proyecto. 4. Validar y aprobar las cotizaciones de los proveedores y/o contratistas, asegurando que los costos sean competitivos, justificados y se ajusten a los términos contractuales establecidos, así como a los requerimientos específicos del proyecto. 5. Revisar, verificar y aprobar las facturas recibidas por proveedores y contratistas, asegurándose de que sean correctas, completas y que los montos sean coherentes con los servicios prestados, ajustándose a la normatividad fiscal y contractual vigente. 6. Realizar seguimiento a los pagos de los proveedores y/o contratistas, garantizando que los pagos se efectúen dentro de los plazos establecidos, conforme a la disponibilidad presupuestaria y a las condiciones acordadas en los contratos. 7. Participar en reuniones y comités de seguimiento del proyecto "Barrios Vivos", proporcionando análisis financieros detallados, recomendando ajustes en la ejecución presupuestal y apoyando la toma de decisiones en temas financieros y administrativos. 8. Proponer e implementar acciones de mejora en la gestión financiera del proyecto, realizando recomendaciones para optimizar el uso de los recursos, asegurar el cumplimiento de los plazos y mejorar la eficiencia de la ejecución del presupuesto, en colaboración con los equipos técnicos y operativos del proyecto. 9. Generar y consolidar informes financieros periódicos sobre el avance del proyecto, detallando la ejecución presupuestal, el flujo de caja, la proyección de pagos y los análisis correspondientes para el seguimiento y toma de decisiones por parte del supervisor y las entidades responsables. 10. Realizar las demás actividades administrativas, financieras y operativas que resulten necesarias y esenciales para el cumplimiento del objeto contractual, siguiendo las directrices del supervisor del contrato y ajustándose a los requerimientos del proyecto.</v>
          </cell>
          <cell r="AJ522" t="str">
            <v>DIRECTA</v>
          </cell>
          <cell r="AK522" t="str">
            <v>NO REQUIERE</v>
          </cell>
          <cell r="AL522" t="str">
            <v>SI</v>
          </cell>
          <cell r="AM522" t="str">
            <v>GERENTE GENERAL</v>
          </cell>
          <cell r="AN522" t="str">
            <v>ANDRES PEÑA ARENAS</v>
          </cell>
          <cell r="AO522" t="str">
            <v xml:space="preserve">1732 /  / </v>
          </cell>
          <cell r="AP522" t="str">
            <v xml:space="preserve">42450208 /  / </v>
          </cell>
          <cell r="AQ522" t="str">
            <v xml:space="preserve">Servicios prestados a las empresas y servicios de producción /  / </v>
          </cell>
          <cell r="AR522" t="str">
            <v xml:space="preserve">1600 /  / </v>
          </cell>
          <cell r="AS522">
            <v>1732</v>
          </cell>
          <cell r="AT522">
            <v>42450208</v>
          </cell>
          <cell r="AU522" t="str">
            <v>Servicios prestados a las empresas y servicios de producción</v>
          </cell>
          <cell r="AV522" t="str">
            <v xml:space="preserve"> </v>
          </cell>
          <cell r="AW522">
            <v>1600</v>
          </cell>
          <cell r="AX522">
            <v>45629</v>
          </cell>
          <cell r="AY522">
            <v>33433333</v>
          </cell>
          <cell r="BC522" t="str">
            <v xml:space="preserve"> </v>
          </cell>
          <cell r="CX522">
            <v>45747</v>
          </cell>
          <cell r="CY522">
            <v>33433333</v>
          </cell>
        </row>
        <row r="523">
          <cell r="A523" t="str">
            <v>0520-2024</v>
          </cell>
          <cell r="B523" t="e">
            <v>#N/A</v>
          </cell>
          <cell r="C523" t="str">
            <v>CC</v>
          </cell>
          <cell r="D523">
            <v>52455571</v>
          </cell>
          <cell r="E523">
            <v>5</v>
          </cell>
          <cell r="F523">
            <v>6</v>
          </cell>
          <cell r="G523">
            <v>5</v>
          </cell>
          <cell r="H523" t="str">
            <v>MARÍA CATALINA GÓMEZ COBOS</v>
          </cell>
          <cell r="I523" t="str">
            <v>Carrera 16 # 136-13</v>
          </cell>
          <cell r="J523" t="str">
            <v xml:space="preserve">mariacgomezc7@gmail.com </v>
          </cell>
          <cell r="L523">
            <v>52455571</v>
          </cell>
          <cell r="M523" t="str">
            <v>CO1.PCCNTR.7096863</v>
          </cell>
          <cell r="N523" t="str">
            <v>CPT-549-2024</v>
          </cell>
          <cell r="O523" t="str">
            <v>https://community.secop.gov.co/Public/Tendering/OpportunityDetail/Index?noticeUID=CO1.NTC.7144171&amp;isFromPublicArea=True&amp;isModal=False</v>
          </cell>
          <cell r="P523" t="str">
            <v>APOYO A LA GESTIÓN PROFESIONAL</v>
          </cell>
          <cell r="R523" t="str">
            <v>FEMENINO</v>
          </cell>
          <cell r="S523" t="str">
            <v>NO</v>
          </cell>
          <cell r="T523" t="str">
            <v>CONTRATO DE PRESTACION DE SERVICIOS</v>
          </cell>
          <cell r="U523">
            <v>45629</v>
          </cell>
          <cell r="V523">
            <v>45629</v>
          </cell>
          <cell r="W523">
            <v>45688</v>
          </cell>
          <cell r="X523" t="str">
            <v>PAULA ANDREA FONSECA ORTIZ</v>
          </cell>
          <cell r="Y523" t="str">
            <v>PROFESIONAL 1 DEL ÁREA DE VENTAS Y MERCADEO</v>
          </cell>
          <cell r="Z523">
            <v>1136884820</v>
          </cell>
          <cell r="AA523">
            <v>0</v>
          </cell>
          <cell r="AB523">
            <v>0</v>
          </cell>
          <cell r="AC523" t="str">
            <v>PE-149 Proveer, de manera autónoma e independiente, los servicios de apoyo en la producción artísticas y operativas del proyecto "Barrios Vivos" o como llegue a denominarse en el marco del contrato Interadministrativo 745-2024, suscrito con la SECRETARÍA DISTRITAL DE CULTURA, RECREACIÓN - Y DEPORTE – SCRD.</v>
          </cell>
          <cell r="AD523">
            <v>29</v>
          </cell>
          <cell r="AE523">
            <v>1</v>
          </cell>
          <cell r="AF523">
            <v>59</v>
          </cell>
          <cell r="AG523">
            <v>15733333</v>
          </cell>
          <cell r="AH523">
            <v>8000000</v>
          </cell>
          <cell r="AI523" t="str">
            <v>1. Acompañar desde el componente artístico, las gestiones inherentes a los aspectos contractuales y administrativos que le sean solicitados para el buen desarrollo del proyecto “Barrios Vivos”. 2. Apoyar el componente artístico, los procesos de preproducción, producción, postproducción y seguimiento que sean requeridos para la correcta ejecución de las actividades del proyecto “Barrios Vivos”. 3. Acompañar desde el componente artístico la construcción de contenidos, documentos, metodologías y lineamientos necesarios para el adecuado desarrollo del proyecto. 4. Brindar apoyo en la articulación interinstitucional, desde el componente artístico, con entidades públicas y privadas, para el desarrollo y ejecución de las actividades previstas en el marco del proyecto “Barrios Vivos”. 5. Apoyar la memoria social, gestión y análisis documental en las actividades derivadas del proyecto, en sus distintas etapas. 6. Asistir y acompañar reuniones, comités, eventos, encuentros y demás actividades en las que sea convocada. 7. Realizar las demás actividades que resulten necesarias y esenciales para el cumplimiento del objeto contractual.</v>
          </cell>
          <cell r="AJ523" t="str">
            <v>DIRECTA</v>
          </cell>
          <cell r="AK523" t="str">
            <v>NO REQUIERE</v>
          </cell>
          <cell r="AL523" t="str">
            <v>NO</v>
          </cell>
          <cell r="AM523" t="str">
            <v>GERENTE GENERAL</v>
          </cell>
          <cell r="AN523" t="str">
            <v>JAVIER ROLANDO DELGADO FLORES</v>
          </cell>
          <cell r="AO523" t="str">
            <v xml:space="preserve">1735 /  / </v>
          </cell>
          <cell r="AP523" t="str">
            <v xml:space="preserve">42450208 /  / </v>
          </cell>
          <cell r="AQ523" t="str">
            <v xml:space="preserve">Servicios prestados a las empresas y servicios de producción /  / </v>
          </cell>
          <cell r="AR523" t="str">
            <v xml:space="preserve">1602 /  / </v>
          </cell>
          <cell r="AS523">
            <v>1735</v>
          </cell>
          <cell r="AT523">
            <v>42450208</v>
          </cell>
          <cell r="AU523" t="str">
            <v>Servicios prestados a las empresas y servicios de producción</v>
          </cell>
          <cell r="AV523" t="str">
            <v xml:space="preserve"> </v>
          </cell>
          <cell r="AW523">
            <v>1602</v>
          </cell>
          <cell r="AX523">
            <v>45629</v>
          </cell>
          <cell r="AY523">
            <v>15733333</v>
          </cell>
          <cell r="BC523" t="str">
            <v xml:space="preserve"> </v>
          </cell>
          <cell r="CX523">
            <v>45688</v>
          </cell>
          <cell r="CY523">
            <v>15733333</v>
          </cell>
        </row>
        <row r="524">
          <cell r="A524" t="str">
            <v>0521-2024</v>
          </cell>
          <cell r="B524" t="e">
            <v>#N/A</v>
          </cell>
          <cell r="C524" t="str">
            <v>CC</v>
          </cell>
          <cell r="D524">
            <v>52695815</v>
          </cell>
          <cell r="E524">
            <v>4</v>
          </cell>
          <cell r="F524">
            <v>7</v>
          </cell>
          <cell r="G524">
            <v>4</v>
          </cell>
          <cell r="H524" t="str">
            <v>LINA MARÍA SÁNCHEZ DÍAZ</v>
          </cell>
          <cell r="I524" t="str">
            <v>CALLE |39 7C 81 APTO 204</v>
          </cell>
          <cell r="J524" t="str">
            <v xml:space="preserve">linasanchez802@gmail.com </v>
          </cell>
          <cell r="L524">
            <v>52695815</v>
          </cell>
          <cell r="M524" t="str">
            <v>CO1.PCCNTR.7097658</v>
          </cell>
          <cell r="N524" t="str">
            <v>CPT-550-2024</v>
          </cell>
          <cell r="O524" t="str">
            <v>https://community.secop.gov.co/Public/Tendering/OpportunityDetail/Index?noticeUID=CO1.NTC.7145444&amp;isFromPublicArea=True&amp;isModal=False</v>
          </cell>
          <cell r="P524" t="str">
            <v>APOYO A LA GESTIÓN PROFESIONAL</v>
          </cell>
          <cell r="R524" t="str">
            <v>FEMENINO</v>
          </cell>
          <cell r="S524" t="str">
            <v>NO</v>
          </cell>
          <cell r="T524" t="str">
            <v>CONTRATO DE PRESTACION DE SERVICIOS</v>
          </cell>
          <cell r="U524">
            <v>45629</v>
          </cell>
          <cell r="V524">
            <v>45630</v>
          </cell>
          <cell r="W524">
            <v>45688</v>
          </cell>
          <cell r="X524" t="str">
            <v>PAULA ANDREA FONSECA ORTIZ</v>
          </cell>
          <cell r="Y524" t="str">
            <v>PROFESIONAL 1 DEL ÁREA DE VENTAS Y MERCADEO</v>
          </cell>
          <cell r="Z524">
            <v>1136884820</v>
          </cell>
          <cell r="AA524">
            <v>0</v>
          </cell>
          <cell r="AB524">
            <v>0</v>
          </cell>
          <cell r="AC524" t="str">
            <v>PE-150 Proveer de manera autónoma e independiente, los servicios de apoyo en las actividades de comunicación y producción de las estrategias operativas del proyecto "Barrios Vivos" o como llegue a denominarse en el marco del contrato Interadministrativo 745-2024, suscrito con la SECRETARÍA DISTRITAL DE CULTURA, RECREACIÓN - Y DEPORTE – SCRD.</v>
          </cell>
          <cell r="AD524">
            <v>28</v>
          </cell>
          <cell r="AE524">
            <v>1</v>
          </cell>
          <cell r="AF524">
            <v>58</v>
          </cell>
          <cell r="AG524">
            <v>13300000</v>
          </cell>
          <cell r="AH524">
            <v>7000000</v>
          </cell>
          <cell r="AI524" t="str">
            <v>1. Apoyar desde el componente técnico las actividades requeridas para la construcción y ejecución de estrategias de divulgación y posicionamiento de los planes y proyectos en el marco del proyecto "Barrios Vivos"o como llegue a denominarse. 2. Colaborar en las actividades relacionadas con la planeación y preparación de eventos, encuentros, intervenciones, conversatorios y estrategias digitales para la difusión de los resultados de los planes, proyectos y programas en el marco del proyecto "Barrios Vivos", con el fin de visibilizar y divulgar dichos resultados a través de los diferentes canales de comunicación. 3. Brindar apoyo en el acompañamiento y cubrimiento periodístico como parte de las acciones de comunicación para los eventos que se realicen en el marco del proyecto "Barrios Vivos". 4. Asistir en la elaboración de informes sobre la gestión realizada en medios en relación con los eventos que se lleven a cabo dentro del proyecto "Barrios Vivos". 5. Apoyar en la redacción de informes, boletines de prensa y otras comunicaciones escritas sobre las distintas estrategias de comunicación implementadas en el marco del proyecto "Barrios Vivos". 6. Participar en las reuniones y comités relacionados con el desarrollo del objeto contractual, según lo requiera y/o sea concertado por el supervisor del contrato. 7. Guardar la debida reserva respecto de los asuntos confidenciales que se lleguen a conocer en el transcurso de la ejecución contractual.</v>
          </cell>
          <cell r="AJ524" t="str">
            <v>DIRECTA</v>
          </cell>
          <cell r="AK524" t="str">
            <v>NO REQUIERE</v>
          </cell>
          <cell r="AL524" t="str">
            <v>NO</v>
          </cell>
          <cell r="AM524" t="str">
            <v>GERENTE GENERAL</v>
          </cell>
          <cell r="AN524" t="str">
            <v>FRANCISO SANDOVAL</v>
          </cell>
          <cell r="AO524" t="str">
            <v xml:space="preserve">1736 /  / </v>
          </cell>
          <cell r="AP524" t="str">
            <v xml:space="preserve">42450208 /  / </v>
          </cell>
          <cell r="AQ524" t="str">
            <v xml:space="preserve">Servicios prestados a las empresas y servicios de producción /  / </v>
          </cell>
          <cell r="AR524" t="str">
            <v xml:space="preserve">1603 /  / </v>
          </cell>
          <cell r="AS524">
            <v>1736</v>
          </cell>
          <cell r="AT524">
            <v>42450208</v>
          </cell>
          <cell r="AU524" t="str">
            <v>Servicios prestados a las empresas y servicios de producción</v>
          </cell>
          <cell r="AV524" t="str">
            <v xml:space="preserve"> </v>
          </cell>
          <cell r="AW524">
            <v>1603</v>
          </cell>
          <cell r="AX524">
            <v>45629</v>
          </cell>
          <cell r="AY524">
            <v>13300000</v>
          </cell>
          <cell r="BC524" t="str">
            <v xml:space="preserve"> </v>
          </cell>
          <cell r="CX524">
            <v>45688</v>
          </cell>
          <cell r="CY524">
            <v>13300000</v>
          </cell>
        </row>
        <row r="525">
          <cell r="A525" t="str">
            <v>0522-2024</v>
          </cell>
          <cell r="B525" t="e">
            <v>#N/A</v>
          </cell>
          <cell r="C525" t="str">
            <v>CC</v>
          </cell>
          <cell r="D525">
            <v>1018450062</v>
          </cell>
          <cell r="E525">
            <v>8</v>
          </cell>
          <cell r="F525">
            <v>3</v>
          </cell>
          <cell r="G525">
            <v>8</v>
          </cell>
          <cell r="H525" t="str">
            <v>ANGELICA MILENA RONCANCIO CORTES</v>
          </cell>
          <cell r="I525" t="str">
            <v>Carrera 111a N88b-51</v>
          </cell>
          <cell r="J525" t="str">
            <v xml:space="preserve">angelicasiclaro@gmail.com </v>
          </cell>
          <cell r="L525">
            <v>1018450062</v>
          </cell>
          <cell r="M525" t="str">
            <v>CO1.PCCNTR.7100273</v>
          </cell>
          <cell r="N525" t="str">
            <v>CPT-551-2024</v>
          </cell>
          <cell r="O525" t="str">
            <v>https://community.secop.gov.co/Public/Tendering/OpportunityDetail/Index?noticeUID=CO1.NTC.7149563&amp;isFromPublicArea=True&amp;isModal=False</v>
          </cell>
          <cell r="P525" t="str">
            <v>PROFESIONAL</v>
          </cell>
          <cell r="R525" t="str">
            <v>FEMENINO</v>
          </cell>
          <cell r="T525" t="str">
            <v>CONTRATO DE PRESTACION DE SERVICIOS</v>
          </cell>
          <cell r="U525">
            <v>45629</v>
          </cell>
          <cell r="V525">
            <v>45630</v>
          </cell>
          <cell r="W525">
            <v>45704</v>
          </cell>
          <cell r="X525" t="str">
            <v>PAULA ANDREA FONSECA ORTIZ</v>
          </cell>
          <cell r="Y525" t="str">
            <v>PROFESIONAL 1 DEL ÁREA DE VENTAS Y MERCADEO</v>
          </cell>
          <cell r="Z525">
            <v>1136884820</v>
          </cell>
          <cell r="AA525">
            <v>0</v>
          </cell>
          <cell r="AB525">
            <v>0</v>
          </cell>
          <cell r="AC525" t="str">
            <v>PE-144 Proveer, de manera autónoma e independiente, los servicios profesionales para llevar a cabo el diseño creativo de proyectos de comunicación pública y la producción ejecutiva de los mismos.</v>
          </cell>
          <cell r="AD525">
            <v>13</v>
          </cell>
          <cell r="AE525">
            <v>2</v>
          </cell>
          <cell r="AF525">
            <v>73</v>
          </cell>
          <cell r="AG525">
            <v>20520592</v>
          </cell>
          <cell r="AH525">
            <v>8433120</v>
          </cell>
          <cell r="AI525" t="str">
            <v>1. Participar en reuniones técnicas con
los clientes para conocer sus necesidades de comunicación, identificar las oportunidades de proyectos, y
tratar temas de producción y características de las propuestas. 2. Realizar la presentación y argumentación
de los diseños creativos, y atender sugerencias y ajustes para adecuar una versión final de los proyectos
de comunicación. 3. Investigar y analizar las características, líneas de trabajo y condición actual del aliado
para, en conjunto con sus necesidades de comunicación, diseñar una propuesta creativa relevante,
pertinente y coherente. 4. Diseñar propuestas creativas de comunicación a partir de elementos
conceptuales, metodológicos y normativos, delimitados por parámetros viables de producción, coherentes
con una investigación práctica, que respondan a la política editorial del aliado y a sus necesidades de
comunicación, y que constituyan una oportunidad para Capital. 5. Realizar el diseño de la propuesta
operativa teniendo como punto de partida el cronograma y el presupuesto, y considerando todos los
aspectos de producción en todas sus fases, en coherencia con los lineamientos de la propuesta creativa.
6. Considerar durante el proceso de diseño producción todos los aspectos que sean necesarios para la
futura ejecución de propuestas de comunicación pública de acuerdo a los parámetros de producción de
Capital. 7. Hacer parte de los comités evaluadores y de los procesos de selección de convocatorias públicas
que se adelanten en Capital. 8. Apoyar las actividades pertinentes para la formalización y supervisión de
los convenios, alianzas y contratos suscritos por Capital. 9. Realizar las reuniones de empalme con el equipo
ejecutor y productor, para articular con ellos todos los elementos conceptuales, prácticos y operativos de
los proyectos, para su correcta puesta en marcha. 10. Apoyar el seguimiento que sea necesario en la
ejecución contractual de alianzas, convenios y contratos, para el correcto desarrollo de los proyectos que
le sean asignados. 11. Aportar continuamente en los procesos administrativos, de diseño, producción y
demás labores correspondientes a Ventas y Mercadeo, y a su línea de Comunicación Pública. 12. Apoyar y
participar en el desarrollo y la ejecución de los indicadores y metas establecidas de Ventas y Mercadeo
asignados. 13. Realizar las demás actividades que resulten necesarias y esenciales para el cumplimiento
del objeto contractual.</v>
          </cell>
          <cell r="AJ525" t="str">
            <v>DIRECTA</v>
          </cell>
          <cell r="AK525" t="str">
            <v>NO REQUIERE</v>
          </cell>
          <cell r="AL525" t="str">
            <v xml:space="preserve">NO </v>
          </cell>
          <cell r="AM525" t="str">
            <v>GERENTE GENERAL</v>
          </cell>
          <cell r="AN525" t="str">
            <v>FRANCISO SANDOVAL</v>
          </cell>
          <cell r="AO525" t="str">
            <v xml:space="preserve">1726 /  / </v>
          </cell>
          <cell r="AP525" t="str">
            <v xml:space="preserve">42450208 /  / </v>
          </cell>
          <cell r="AQ525" t="str">
            <v xml:space="preserve">Servicios prestados a las empresas y servicios de producción /  / </v>
          </cell>
          <cell r="AR525" t="str">
            <v xml:space="preserve">1599 /  / </v>
          </cell>
          <cell r="AS525">
            <v>1726</v>
          </cell>
          <cell r="AT525">
            <v>42450208</v>
          </cell>
          <cell r="AU525" t="str">
            <v>Servicios prestados a las empresas y servicios de producción</v>
          </cell>
          <cell r="AV525" t="str">
            <v xml:space="preserve"> </v>
          </cell>
          <cell r="AW525">
            <v>1599</v>
          </cell>
          <cell r="AX525">
            <v>45629</v>
          </cell>
          <cell r="AY525">
            <v>20520592</v>
          </cell>
          <cell r="BC525" t="str">
            <v xml:space="preserve"> </v>
          </cell>
          <cell r="CX525">
            <v>45704</v>
          </cell>
          <cell r="CY525">
            <v>20520592</v>
          </cell>
        </row>
        <row r="526">
          <cell r="A526" t="str">
            <v>0523-2024</v>
          </cell>
          <cell r="B526" t="e">
            <v>#N/A</v>
          </cell>
          <cell r="C526" t="str">
            <v>CC</v>
          </cell>
          <cell r="D526">
            <v>52979999</v>
          </cell>
          <cell r="E526">
            <v>8</v>
          </cell>
          <cell r="F526">
            <v>3</v>
          </cell>
          <cell r="G526">
            <v>8</v>
          </cell>
          <cell r="H526" t="str">
            <v>PAOLA ANDREA CORTES BAREÑO</v>
          </cell>
          <cell r="I526" t="str">
            <v>Carrera 100 16 A 16 TO 6 APT 604</v>
          </cell>
          <cell r="J526" t="str">
            <v xml:space="preserve">paolacoba@hotmail.com </v>
          </cell>
          <cell r="L526">
            <v>52979999</v>
          </cell>
          <cell r="M526" t="str">
            <v>CO1.PCCNTR.7097718</v>
          </cell>
          <cell r="N526" t="str">
            <v>CPT-552-2024</v>
          </cell>
          <cell r="O526" t="str">
            <v>https://community.secop.gov.co/Public/Tendering/OpportunityDetail/Index?noticeUID=CO1.NTC.7144965&amp;isFromPublicArea=True&amp;isModal=False</v>
          </cell>
          <cell r="P526" t="str">
            <v>PROFESIONAL</v>
          </cell>
          <cell r="R526" t="str">
            <v>FEMENINO</v>
          </cell>
          <cell r="T526" t="str">
            <v>CONTRATO DE PRESTACION DE SERVICIOS</v>
          </cell>
          <cell r="U526">
            <v>45629</v>
          </cell>
          <cell r="V526">
            <v>45630</v>
          </cell>
          <cell r="W526">
            <v>45747</v>
          </cell>
          <cell r="X526" t="str">
            <v>PAULA ANDREA FONSECA ORTIZ</v>
          </cell>
          <cell r="Y526" t="str">
            <v>PROFESIONAL 1 DEL ÁREA DE VENTAS Y MERCADEO</v>
          </cell>
          <cell r="Z526">
            <v>1136884820</v>
          </cell>
          <cell r="AA526">
            <v>0</v>
          </cell>
          <cell r="AB526">
            <v>0</v>
          </cell>
          <cell r="AC526" t="str">
            <v>PE-147 Proveer, de manera autónoma e independiente, los servicios profesionales requeridos para realizar actividades de gestión administrativas del proyecto "Barrios Vivos"
o como llegue a denominarse en el marco del contrato Interadministrativo 745-2024, suscrito con la SECRETARÍA DISTRITAL DE CULTURA, RECREACIÓN - Y DEPORTE – SCRD.</v>
          </cell>
          <cell r="AD526">
            <v>28</v>
          </cell>
          <cell r="AE526">
            <v>3</v>
          </cell>
          <cell r="AF526">
            <v>118</v>
          </cell>
          <cell r="AG526">
            <v>33150000</v>
          </cell>
          <cell r="AH526">
            <v>8500000</v>
          </cell>
          <cell r="AI526" t="str">
            <v>1. Brindar asistencia técnica en el
seguimiento administrativo a la gestión del proyecto "Barrios Vivos" o como llegue a denominarse, en el
marco del plan operativo y cronograma establecidos. 2. Apoyar los procesos de contratación necesarios
para la ejecución del proyecto "Barrios Vivos" o como llegue a denominarse. 3. Elaborar el cronograma
de contratación y realizar seguimiento a lo que requiera el proyecto en las fases de planeación,
preproducción y producción. 4. Apoyar el seguimiento a la ejecución y liquidación de los contratos
derivados del proyecto "Barrios Vivos" o como llegue a denominarse. 5. Apoyar la elaboración y revisión
de informes administrativos y contractuales, respuestas a ciudadanos y entes de control, en todas las
fases de gestión del proyecto, según sea requerido. 6. Apoyar la revisión documental para los procesos
de pagos y liquidación de los contratos derivados cuando haya lugar, de ser requerido. 7. Apoyar la
elaboración de actas de comité y demás reportes de los procesos de seguimiento administrativo y
contractual del proyecto. 8. Participar en las reuniones que sean necesarias para la prestación del servicio
y ejecución contractual del proyecto en curso. 9. Realizar las demás actividades que resulten necesarias
y esenciales para el cumplimiento del objeto contractual.</v>
          </cell>
          <cell r="AJ526" t="str">
            <v>DIRECTA</v>
          </cell>
          <cell r="AK526" t="str">
            <v>NO REQUIERE</v>
          </cell>
          <cell r="AL526" t="str">
            <v>SI</v>
          </cell>
          <cell r="AM526" t="str">
            <v>GERENTE GENERAL</v>
          </cell>
          <cell r="AN526" t="str">
            <v>FRANCISO SANDOVAL</v>
          </cell>
          <cell r="AO526" t="str">
            <v xml:space="preserve">1733 /  / </v>
          </cell>
          <cell r="AP526" t="str">
            <v xml:space="preserve">42450208 /  / </v>
          </cell>
          <cell r="AQ526" t="str">
            <v xml:space="preserve">Servicios prestados a las empresas y servicios de producción /  / </v>
          </cell>
          <cell r="AR526" t="str">
            <v xml:space="preserve">1601 /  / </v>
          </cell>
          <cell r="AS526">
            <v>1733</v>
          </cell>
          <cell r="AT526">
            <v>42450208</v>
          </cell>
          <cell r="AU526" t="str">
            <v>Servicios prestados a las empresas y servicios de producción</v>
          </cell>
          <cell r="AV526" t="str">
            <v xml:space="preserve"> </v>
          </cell>
          <cell r="AW526">
            <v>1601</v>
          </cell>
          <cell r="AX526">
            <v>45629</v>
          </cell>
          <cell r="AY526">
            <v>33150000</v>
          </cell>
          <cell r="BC526" t="str">
            <v xml:space="preserve"> </v>
          </cell>
          <cell r="CX526">
            <v>45747</v>
          </cell>
          <cell r="CY526">
            <v>33150000</v>
          </cell>
        </row>
        <row r="527">
          <cell r="A527" t="str">
            <v>0524-2024</v>
          </cell>
          <cell r="B527" t="e">
            <v>#N/A</v>
          </cell>
          <cell r="C527" t="str">
            <v>NIT</v>
          </cell>
          <cell r="D527">
            <v>802013501</v>
          </cell>
          <cell r="E527">
            <v>7</v>
          </cell>
          <cell r="F527">
            <v>4</v>
          </cell>
          <cell r="G527">
            <v>7</v>
          </cell>
          <cell r="H527" t="str">
            <v>INMOV SAS</v>
          </cell>
          <cell r="I527" t="str">
            <v>Cr 7 No. 156 - 78 P 17</v>
          </cell>
          <cell r="J527" t="str">
            <v xml:space="preserve">calzate-ct@inmov.com </v>
          </cell>
          <cell r="K527" t="str">
            <v>JAIME FRANCISCO TORRES ROMERO</v>
          </cell>
          <cell r="L527">
            <v>802013501</v>
          </cell>
          <cell r="M527" t="str">
            <v>CO1.PCCNTR.7099819</v>
          </cell>
          <cell r="N527" t="str">
            <v>CPT-553-2024</v>
          </cell>
          <cell r="O527" t="str">
            <v>https://community.secop.gov.co/Public/Tendering/OpportunityDetail/Index?noticeUID=CO1.NTC.7148622&amp;isFromPublicArea=True&amp;isModal=False</v>
          </cell>
          <cell r="R527" t="str">
            <v>PERSONA JURIDICA</v>
          </cell>
          <cell r="S527" t="str">
            <v>N/A</v>
          </cell>
          <cell r="T527" t="str">
            <v>CONTRATO DE PRESTACION DE SERVICIOS</v>
          </cell>
          <cell r="U527">
            <v>45629</v>
          </cell>
          <cell r="V527">
            <v>45630</v>
          </cell>
          <cell r="W527">
            <v>45747</v>
          </cell>
          <cell r="X527" t="str">
            <v>PAULA ANDREA FONSECA ORTIZ</v>
          </cell>
          <cell r="Y527" t="str">
            <v>PROFESIONAL 1 DEL ÁREA DE VENTAS Y MERCADEO</v>
          </cell>
          <cell r="Z527">
            <v>1136884820</v>
          </cell>
          <cell r="AA527">
            <v>0</v>
          </cell>
          <cell r="AB527">
            <v>0</v>
          </cell>
          <cell r="AC527" t="str">
            <v>PE-151 Prestar servicios bajo la modalidad de mandato sin representación, enfocados en la gestión de bienes y servicios necesarios para la adecuada ejecución del proyecto
denominado 'BARRIOS VIVOS', o como llegue a denominarse, en el marco del contrato Interadministrativo 745-2024, suscrito con la SECRETARÍA DISTRITAL DE CULTURA, RECREACIÓN - Y DEPORTE – SCRD.</v>
          </cell>
          <cell r="AD527">
            <v>28</v>
          </cell>
          <cell r="AE527">
            <v>3</v>
          </cell>
          <cell r="AF527">
            <v>118</v>
          </cell>
          <cell r="AG527">
            <v>3000000000</v>
          </cell>
          <cell r="AH527" t="str">
            <v>N/A</v>
          </cell>
          <cell r="AI527" t="str">
            <v>1. Prestar servicios bajo la modalidad
de mandato sin representación, atendiendo las solicitudes realizadas por el supervisor del contrato, que
resulten necesarias para garantizar la correcta ejecución del objeto del contrato. 2. Atender los
requerimientos en el modo, tiempo y lugar indicados por el supervisor del contrato, en el marco del
desarrollo de cada una de las actividades que se solicite. 3. Cumplir con las condiciones señaladas en el
“Anexo 1 - ANEXO POR COMISIÓN MANDATO SIN REPRESENTACIÓN” del 6% como porcentaje de
intermediación por pago a terceros o intermediación. 4. Realizar los pagos a terceros de los bienes y
servicios requeridos por el supervisor del contrato de manera oportuna dentro del término señalado por el Canal, con su respectiva factura y garantía en los casos en los que aplique. 5. Disponer del personal
administrativo, técnico y operativo idóneo para atender los requerimientos relacionados con el objeto del
contrato. 6. Acatar las solicitudes de pago por los bienes y servicios solicitados únicamente por el
supervisor del contrato; en tal virtud los pagos solicitados por personas naturales o jurídicas distintas al
supervisor se constituirán como un incumplimiento en las obligaciones del contrato y serán objeto de
aplicación de las correspondientes cláusulas sancionatorias que se consignan en el presente contrato. 7.
Entregar los correspondientes soportes (facturas) de los pagos realizados por concepto de bienes y/o
servicios, los cuales deben incluir un informe detallado de las actividades realizadas, acompañadas de las
siguientes evidencias, cuando así sea solicitado por el supervisor: (i) soporte fotográfico que detalle el
desarrollo de las actividades solicitadas, y/o (ii) una grabación en formato de video que documente la
ejecución del requerimiento. 8. Utilizar todos los medios a su alcance para garantizar respecto a la
obligación de secreto y confidencialidad sobre cualquier información conocida perteneciente al Canal y
sus clientes durante la ejecución del contrato y una vez terminada su ejecución, sin que medie un límite
de tiempo para prescripción de la obligación de confidencialidad por parte del contratista. 9. Asistir a las
reuniones a que sea citado y designado por parte de Canal Capital, en virtud y aplicación del principio de
coordinación. 10. Informar al supervisor del contrato las novedades, inconvenientes o sugerencias que
se generen en sus actividades y que puedan afectar negativa o positivamente el normal desarrollo del
objeto contractual. 11. Realizar las demás actividades relacionadas con el objeto contractual que serán
asignadas por el supervisor del contrato, hasta la finalización de la ejecución del mismo. 12. Garantizar
los fondos o los recursos necesarios para efectuar los pagos a los proveedores, tal y como se acordó en
el contrato. Esto puede implicar la transferencia de dinero o proporcionar información adicional para
facilitar los pagos. 13. Garantizar el pago del equipo humano y/o proveedores que presten servicios en
ocasión de la ejecución del proyecto, objeto del contrato de mandato sin representación, en un periodo
no superior a los quince (15) días hábiles después de presentada la cuenta o factura con los debidos
soportes, con aprobación por parte del Supervisor. 14. Facilitar toda la documentación necesaria para
realizar los pagos correctamente. Esto incluye facturas, contratos de servicios o compras, comprobantes
de entrega, entre otros. 15. Actuar con diligencia debida y con el mejor interés del mandante,
asegurándose de que los pagos sean precisos y oportunos, y de acuerdo con lo pactado en los contratos
de compra o servicios. 16. Llevar un registro completo de todas las transacciones realizadas en virtud
del mandato, incluidas las fechas de pago, los montos, los proveedores y cualquier otra información
relevante. Esto es fundamental para cualquier tipo de informes requeridos por la supervisión. 17.
Informar a la supervisión sobre el progreso de los pagos, notificando cualquier problema o retraso con
los proveedores o con los fondos disponibles. Proporcionar informes quincenales detallando los pagos
realizados. 18. Asegurarse de que los pagos a proveedores cumplan con todas las regulaciones fiscales
y legales aplicables, como la retención de impuestos, cumplimiento de leyes laborales y la normativa
sobre prevención de lavado de dinero, si aplica, cualquier omisión o error deberá ser asumido por EL
CONTRATISTA sin afectar a CAPITAL.</v>
          </cell>
          <cell r="AJ527" t="str">
            <v xml:space="preserve">DIRECTA </v>
          </cell>
          <cell r="AK527" t="str">
            <v>REQUIERE LIQUIDACION</v>
          </cell>
          <cell r="AL527" t="str">
            <v>SI</v>
          </cell>
          <cell r="AM527" t="str">
            <v>GERENTE GENERAL</v>
          </cell>
          <cell r="AN527" t="str">
            <v>JAVIER ROLANDO DELGADO FLORES</v>
          </cell>
          <cell r="AO527" t="str">
            <v xml:space="preserve">1737 /  / </v>
          </cell>
          <cell r="AP527" t="str">
            <v xml:space="preserve">42450208 /  / </v>
          </cell>
          <cell r="AQ527" t="str">
            <v xml:space="preserve">Servicios prestados a las empresas y servicios de producción /  / </v>
          </cell>
          <cell r="AR527" t="str">
            <v xml:space="preserve">1598 /  / </v>
          </cell>
          <cell r="AS527">
            <v>1737</v>
          </cell>
          <cell r="AT527">
            <v>42450208</v>
          </cell>
          <cell r="AU527" t="str">
            <v>Servicios prestados a las empresas y servicios de producción</v>
          </cell>
          <cell r="AV527" t="str">
            <v xml:space="preserve"> </v>
          </cell>
          <cell r="AW527">
            <v>1598</v>
          </cell>
          <cell r="AX527">
            <v>45629</v>
          </cell>
          <cell r="AY527">
            <v>3000000000</v>
          </cell>
          <cell r="BC527" t="str">
            <v xml:space="preserve"> </v>
          </cell>
          <cell r="CX527">
            <v>45747</v>
          </cell>
          <cell r="CY527">
            <v>3000000000</v>
          </cell>
        </row>
        <row r="528">
          <cell r="A528" t="str">
            <v>0525-2024</v>
          </cell>
          <cell r="B528" t="e">
            <v>#N/A</v>
          </cell>
          <cell r="C528" t="str">
            <v>CC</v>
          </cell>
          <cell r="D528">
            <v>1020761216</v>
          </cell>
          <cell r="E528">
            <v>9</v>
          </cell>
          <cell r="F528">
            <v>2</v>
          </cell>
          <cell r="G528">
            <v>9</v>
          </cell>
          <cell r="H528" t="str">
            <v>MONICA ROCIO LARGO MORALES</v>
          </cell>
          <cell r="I528" t="str">
            <v>Carrera 8 # 186-18 apartamento 108</v>
          </cell>
          <cell r="J528" t="str">
            <v>monyk_820@hotmail.com</v>
          </cell>
          <cell r="L528">
            <v>1020761216</v>
          </cell>
          <cell r="M528" t="str">
            <v>CO1.PCCNTR.7102545</v>
          </cell>
          <cell r="N528" t="str">
            <v>CPT-554-2024</v>
          </cell>
          <cell r="O528" t="str">
            <v>https://community.secop.gov.co/Public/Tendering/OpportunityDetail/Index?noticeUID=CO1.NTC.7151915&amp;isFromPublicArea=True&amp;isModal=False</v>
          </cell>
          <cell r="R528" t="str">
            <v>FEMENINO</v>
          </cell>
          <cell r="T528" t="str">
            <v>CONTRATO DE PRESTACION DE SERVICIOS</v>
          </cell>
          <cell r="U528">
            <v>45630</v>
          </cell>
          <cell r="V528">
            <v>45630</v>
          </cell>
          <cell r="W528">
            <v>45687</v>
          </cell>
          <cell r="X528" t="str">
            <v>GUSTAVO DE BEDOUT BERMUDEZ</v>
          </cell>
          <cell r="Y528" t="str">
            <v>PROFESIONAL ESPECIALIZADO GRADO 03 DE PROGRAMACIÓN</v>
          </cell>
          <cell r="Z528">
            <v>79523391</v>
          </cell>
          <cell r="AA528">
            <v>7</v>
          </cell>
          <cell r="AB528">
            <v>4</v>
          </cell>
          <cell r="AC528" t="str">
            <v>DO-736 Proveer, de manera autónoma e independiente, sus servicios para llevar a cabo la implementación del sistema de acceso closed caption o subtitulación para la programación de los canales Capital y Eureka.</v>
          </cell>
          <cell r="AD528">
            <v>27</v>
          </cell>
          <cell r="AE528">
            <v>1</v>
          </cell>
          <cell r="AF528">
            <v>57</v>
          </cell>
          <cell r="AG528">
            <v>5031067</v>
          </cell>
          <cell r="AH528">
            <v>2647930</v>
          </cell>
          <cell r="AI528" t="str">
            <v>1. Operar el sistema closed caption para los
contenidos de los canales Eureka y Capital que lo requieran, en las modalidades establecidas por Capital: directo,
pregrabado o en vivo. 2. Operar el sistema de inclusión closed caption o subtitulaje para los contenidos
audiovisuales de los canales Eureka y Capital producidos, adquiridos, licenciados o de transmisión en directo, para
las plataformas tecnológicas de emisión de Canal Capital (televisión abierta, cerrada e internet). 3.Verificar que
en la emisión diaria de los canales Eureka y Capital y en los reportes del ASRUN (lugar donde se debe consignar
la información exacta de los contenidos emitidos de un canal) se haya utilizado el sistema closed caption en la
modalidad definida para ello: en vivo, transcripción y reconocimiento de voz. 4. Consignar en el formato destinado
para tal fin la relación diaria de closed caption o subtitulaje realizados. Dicha información será utilizada por el área
de Programación para la elaboración del informe de cuota de pantalla que se remitirá a la Comisión de Regulación
de Comunicaciones (CRC). 5. Utilizar para el desarrollo de sus actividades únicamente el software con la licencia
autorizada por Capital. 6. Apoyar al área de Programación en el cumplimiento de la normatividad vigente que
reglamenta la implementación del sistema closed caption en los dos canales de la entidad, a través de los cuales
las personas sordas e hipoacúsicas tienen acceso a los contenidos. 7. Realizar las demás actividades que resulten
necesarias y esenciales para el cumplimiento del objeto contractual.</v>
          </cell>
          <cell r="AJ528" t="str">
            <v>DIRECTA</v>
          </cell>
          <cell r="AK528" t="str">
            <v>NO REQUIERE</v>
          </cell>
          <cell r="AL528" t="str">
            <v>NO</v>
          </cell>
          <cell r="AM528" t="str">
            <v>GERENTE GENERAL</v>
          </cell>
          <cell r="AN528" t="str">
            <v>BLANCA ALEXIS TOCAREMA GARZON</v>
          </cell>
          <cell r="AO528" t="str">
            <v xml:space="preserve">1646 /  / </v>
          </cell>
          <cell r="AP528" t="str">
            <v xml:space="preserve">42450209 /  / </v>
          </cell>
          <cell r="AQ528" t="str">
            <v xml:space="preserve">Servicios para la comunidad, sociales y personales /  / </v>
          </cell>
          <cell r="AR528" t="str">
            <v xml:space="preserve">1607 /  / </v>
          </cell>
          <cell r="AS528">
            <v>1646</v>
          </cell>
          <cell r="AT528">
            <v>42450209</v>
          </cell>
          <cell r="AU528" t="str">
            <v>Servicios para la comunidad, sociales y personales</v>
          </cell>
          <cell r="AV528" t="str">
            <v xml:space="preserve"> </v>
          </cell>
          <cell r="AW528">
            <v>1607</v>
          </cell>
          <cell r="AX528">
            <v>45630</v>
          </cell>
          <cell r="AY528">
            <v>5031067</v>
          </cell>
          <cell r="BC528" t="str">
            <v xml:space="preserve"> </v>
          </cell>
          <cell r="CX528">
            <v>45687</v>
          </cell>
          <cell r="CY528">
            <v>5031067</v>
          </cell>
        </row>
        <row r="529">
          <cell r="A529" t="str">
            <v>0526-2024</v>
          </cell>
          <cell r="B529" t="e">
            <v>#N/A</v>
          </cell>
          <cell r="C529" t="str">
            <v>NIT</v>
          </cell>
          <cell r="D529">
            <v>900233506</v>
          </cell>
          <cell r="E529">
            <v>1</v>
          </cell>
          <cell r="F529">
            <v>1</v>
          </cell>
          <cell r="G529">
            <v>1</v>
          </cell>
          <cell r="H529" t="str">
            <v>Q PARTS S A</v>
          </cell>
          <cell r="I529" t="str">
            <v>TRANSV 93 # 53-48 INTERIOR 50</v>
          </cell>
          <cell r="J529" t="str">
            <v>info@qparts.com</v>
          </cell>
          <cell r="L529">
            <v>900233506</v>
          </cell>
          <cell r="M529" t="str">
            <v>CO1.PCCNTR.7107352</v>
          </cell>
          <cell r="N529" t="str">
            <v>CPT-555-2024</v>
          </cell>
          <cell r="O529" t="str">
            <v>https://community.secop.gov.co/Public/Tendering/OpportunityDetail/Index?noticeUID=CO1.NTC.7156087&amp;isFromPublicArea=True&amp;isModal=False</v>
          </cell>
          <cell r="R529" t="str">
            <v>PERSONA JURIDICA</v>
          </cell>
          <cell r="S529" t="str">
            <v>N/A</v>
          </cell>
          <cell r="T529" t="str">
            <v>CONTRATO DE PRESTACION DE SERVICIOS</v>
          </cell>
          <cell r="U529">
            <v>45631</v>
          </cell>
          <cell r="V529">
            <v>45636</v>
          </cell>
          <cell r="W529">
            <v>45697</v>
          </cell>
          <cell r="X529" t="str">
            <v>JOSE MIGUEL AYALA DURAN</v>
          </cell>
          <cell r="Y529" t="str">
            <v>PROFESIONAL ESPECIALIZADO GRADO 3 DEL ÁREA TÉCNICA</v>
          </cell>
          <cell r="Z529">
            <v>74186482</v>
          </cell>
          <cell r="AA529">
            <v>4</v>
          </cell>
          <cell r="AB529">
            <v>7</v>
          </cell>
          <cell r="AC529" t="str">
            <v>DO-600 DO-764 Suministrar a título de compraventa luces LED tipo panel, requeridas por el área Técnica de Canal Capital, de conformidad con las especificaciones contenidas en el anexo técnico.</v>
          </cell>
          <cell r="AD529">
            <v>0</v>
          </cell>
          <cell r="AE529">
            <v>2</v>
          </cell>
          <cell r="AF529">
            <v>60</v>
          </cell>
          <cell r="AG529">
            <v>34783700</v>
          </cell>
          <cell r="AH529" t="str">
            <v>N/A</v>
          </cell>
          <cell r="AI529" t="str">
            <v>1. Entregar la totalidad de las luces LED tipo panel y sus accesorios, garantizando que
se cumpla con las especificaciones establecidas en el anexo técnico el cual hace parte integral del
presente documento. 2. Realizar pruebas de funcionamiento de las luces, una vez efectuada la entrega
total de las mismas en las instalaciones de Canal Capital. 3. Entregar el respectivo manual de operación,
catálogos y/o la ficha de recomendaciones de mejores prácticas para la utilización de las luces LED tipo
panel. 4. Entregar la garantía de cada una de las luces LED tipo panel, la cual no debe ser inferior a un
(1) año. El término de la garantía empezará a contar a partir del ingreso de los equipos al almacén de
Canal Capital, para lo cual se deberá levantar la respectiva acta por parte del supervisor del contrato.
5. Garantizar el transporte, movimiento y manipulación de las luces LED tipo panel, hasta el espacio que sea designado por Canal Capital (sin que esto genere un costo adicional para el Canal), y hasta que se
expida el acta de recibo a satisfacción por parte del supervisor designado. 6. Responder por los daños
a las instalaciones del Canal que se pudieran ocasionar en consecuencia de la ejecución del objeto
contractual. 7. Mantener los precios ofertados en su propuesta económica, los cuales incluyen todos los
costos, impuestos y gastos de importación a que haya lugar. 8. Reemplazar los elementos que se
encuentren defectuosos o que presenten fallas durante su utilización atribuibles a la garantía de fábrica,
en un plazo no mayor a cinco (5) días hábiles. 9. Realizar las demás actividades que resulten necesarias
y esenciales para el cumplimiento del objeto contractual.</v>
          </cell>
          <cell r="AJ529" t="str">
            <v>DIRECTA</v>
          </cell>
          <cell r="AK529" t="str">
            <v>REQUIERE LIQUIDACION</v>
          </cell>
          <cell r="AL529" t="str">
            <v>SI</v>
          </cell>
          <cell r="AM529" t="str">
            <v>GERENTE GENERAL</v>
          </cell>
          <cell r="AN529" t="str">
            <v>BLANCA ALEXIS TOCAREMA GARZON</v>
          </cell>
          <cell r="AO529" t="str">
            <v xml:space="preserve">1393 / 1675 / </v>
          </cell>
          <cell r="AP529" t="str">
            <v xml:space="preserve">42450104 / 42450104 / </v>
          </cell>
          <cell r="AQ529" t="str">
            <v xml:space="preserve">Productos metálicos, maquinaria y equipo / Productos metálicos, maquinaria y equipo / </v>
          </cell>
          <cell r="AR529" t="str">
            <v xml:space="preserve">1618 / 1619 / </v>
          </cell>
          <cell r="AS529">
            <v>1393</v>
          </cell>
          <cell r="AT529">
            <v>42450104</v>
          </cell>
          <cell r="AU529" t="str">
            <v>Productos metálicos, maquinaria y equipo</v>
          </cell>
          <cell r="AV529" t="str">
            <v xml:space="preserve"> </v>
          </cell>
          <cell r="AW529">
            <v>1618</v>
          </cell>
          <cell r="AX529">
            <v>45631</v>
          </cell>
          <cell r="AY529">
            <v>11828600</v>
          </cell>
          <cell r="AZ529">
            <v>1675</v>
          </cell>
          <cell r="BA529">
            <v>42450104</v>
          </cell>
          <cell r="BB529" t="str">
            <v>Productos metálicos, maquinaria y equipo</v>
          </cell>
          <cell r="BC529" t="str">
            <v xml:space="preserve"> </v>
          </cell>
          <cell r="BD529">
            <v>1619</v>
          </cell>
          <cell r="BE529">
            <v>45631</v>
          </cell>
          <cell r="BF529">
            <v>22955100</v>
          </cell>
          <cell r="CX529">
            <v>45697</v>
          </cell>
          <cell r="CY529">
            <v>34783700</v>
          </cell>
        </row>
        <row r="530">
          <cell r="A530" t="str">
            <v>0527-2024</v>
          </cell>
          <cell r="B530" t="e">
            <v>#N/A</v>
          </cell>
          <cell r="C530" t="str">
            <v>CC</v>
          </cell>
          <cell r="D530">
            <v>52350815</v>
          </cell>
          <cell r="E530">
            <v>5</v>
          </cell>
          <cell r="F530">
            <v>6</v>
          </cell>
          <cell r="G530">
            <v>5</v>
          </cell>
          <cell r="H530" t="str">
            <v>MONICA ALEJANDRA VIRGÜEZ ROMERO</v>
          </cell>
          <cell r="I530" t="str">
            <v>CR 72 22D 54</v>
          </cell>
          <cell r="J530" t="str">
            <v>monialejan@hotmail.com</v>
          </cell>
          <cell r="L530">
            <v>52350815</v>
          </cell>
          <cell r="M530" t="str">
            <v>CO1.PCCNTR.7111400</v>
          </cell>
          <cell r="N530" t="str">
            <v>CPT-556-2024</v>
          </cell>
          <cell r="O530" t="str">
            <v>https://community.secop.gov.co/Public/Tendering/OpportunityDetail/Index?noticeUID=CO1.NTC.7163222&amp;isFromPublicArea=True&amp;isModal=False</v>
          </cell>
          <cell r="R530" t="str">
            <v>FEMENINO</v>
          </cell>
          <cell r="T530" t="str">
            <v>CONTRATO DE PRESTACION DE SERVICIOS</v>
          </cell>
          <cell r="U530">
            <v>45631</v>
          </cell>
          <cell r="V530">
            <v>45632</v>
          </cell>
          <cell r="W530">
            <v>45677</v>
          </cell>
          <cell r="X530" t="str">
            <v>NESTOR FERNANDO AVELLA</v>
          </cell>
          <cell r="Y530" t="str">
            <v>OFICINA CONTROL INTERNO</v>
          </cell>
          <cell r="Z530">
            <v>74130571</v>
          </cell>
          <cell r="AA530">
            <v>0</v>
          </cell>
          <cell r="AB530">
            <v>0</v>
          </cell>
          <cell r="AC530" t="str">
            <v>SG-106 Proveer, de manera autónoma e independiente, los servicios profesionales requeridos por la Oficina de Control Interno ejecutando las actividades programadas en el
Plan Anual de Auditoría aprobado.</v>
          </cell>
          <cell r="AD530">
            <v>15</v>
          </cell>
          <cell r="AE530">
            <v>1</v>
          </cell>
          <cell r="AF530">
            <v>45</v>
          </cell>
          <cell r="AG530">
            <v>11025000</v>
          </cell>
          <cell r="AH530">
            <v>7350000</v>
          </cell>
          <cell r="AI530" t="str">
            <v>1. Apoyar a todas las dependencias en la formulación del Plan de Mejoramiento derivado de las
auditorías y de los diferentes seguimientos efectuados por la Oficina de Control Interno o entes
externos.
2. Apoyar y adelantar la documentación, revisión y verificación de la información soporte para el
seguimiento al Plan de Mejoramiento, Plan Anticorrupción y Atención al Ciudadano y demás
informes programados y asignados en el Plan Anual de Auditorías aprobado, de conformidad
con los cronogramas elaborados para ello.
3. Realizar seguimiento a las medidas de austeridad en el gasto adoptadas por el canal en
cumplimiento de la normatividad vigente.
4. Hacer el acompañamiento a los responsables de la entidad, para la rendición de las cuentas a
ser reportadas a la Contraloría de Bogotá.
5. Elaborar el diseño e implementación de actividades orientadas a promover e implementar la
cultura de autocontrol, y acompañar y asesorar en el mejoramiento y desarrollo del sistema de
Control Interno de Canal Capital.
6. Participar en las reuniones, mesas de trabajo y capacitaciones que convoque la jefatura de la
Oficina de Control Interno.
7. Realizar las demás actividades que resulten necesarias y esenciales para el cumplimiento del
objeto contractual.</v>
          </cell>
          <cell r="AJ530" t="str">
            <v>DIRECTA</v>
          </cell>
          <cell r="AK530" t="str">
            <v>NO REQUIERE</v>
          </cell>
          <cell r="AL530" t="str">
            <v>NO</v>
          </cell>
          <cell r="AM530" t="str">
            <v>SECRETARIA GENERAL</v>
          </cell>
          <cell r="AN530" t="str">
            <v>NATHALY ACOSTA DIAZ</v>
          </cell>
          <cell r="AO530" t="str">
            <v xml:space="preserve">1652 /  / </v>
          </cell>
          <cell r="AP530" t="str">
            <v xml:space="preserve">42120202008 /  / </v>
          </cell>
          <cell r="AQ530" t="str">
            <v xml:space="preserve">Servicios prestados a las empresas y servicios de producción /  / </v>
          </cell>
          <cell r="AR530" t="str">
            <v xml:space="preserve">1612 /  / </v>
          </cell>
          <cell r="AS530">
            <v>1652</v>
          </cell>
          <cell r="AT530">
            <v>42120202008</v>
          </cell>
          <cell r="AU530" t="str">
            <v>Servicios prestados a las empresas y servicios de producción</v>
          </cell>
          <cell r="AV530" t="str">
            <v xml:space="preserve"> </v>
          </cell>
          <cell r="AW530">
            <v>1612</v>
          </cell>
          <cell r="AX530">
            <v>45631</v>
          </cell>
          <cell r="AY530">
            <v>11025000</v>
          </cell>
          <cell r="BC530" t="str">
            <v xml:space="preserve"> </v>
          </cell>
          <cell r="CX530">
            <v>45677</v>
          </cell>
          <cell r="CY530">
            <v>11025000</v>
          </cell>
        </row>
        <row r="531">
          <cell r="A531" t="str">
            <v>0528-2024</v>
          </cell>
          <cell r="B531" t="e">
            <v>#N/A</v>
          </cell>
          <cell r="C531" t="str">
            <v>CC</v>
          </cell>
          <cell r="D531">
            <v>1024489269</v>
          </cell>
          <cell r="E531">
            <v>1</v>
          </cell>
          <cell r="F531">
            <v>1</v>
          </cell>
          <cell r="G531">
            <v>10</v>
          </cell>
          <cell r="H531" t="str">
            <v xml:space="preserve">ANGIE JULIETH PÉREZ PEÑALOZA
</v>
          </cell>
          <cell r="I531" t="str">
            <v>calle 65 sur numero 68a 68 madelena 7 casa 65</v>
          </cell>
          <cell r="J531" t="str">
            <v>angieperez156@hotmail.com</v>
          </cell>
          <cell r="M531" t="str">
            <v>CO1.PCCNTR.7111821</v>
          </cell>
          <cell r="N531" t="str">
            <v>CPT-557-2024</v>
          </cell>
          <cell r="O531" t="str">
            <v>https://community.secop.gov.co/Public/Tendering/OpportunityDetail/Index?noticeUID=CO1.NTC.7162577&amp;isFromPublicArea=True&amp;isModal=False.</v>
          </cell>
          <cell r="P531" t="str">
            <v>PROFESIONAL</v>
          </cell>
          <cell r="R531" t="str">
            <v>FEMENINO</v>
          </cell>
          <cell r="T531" t="str">
            <v>CONTRATO DE PRESTACION DE SERVICIOS</v>
          </cell>
          <cell r="U531">
            <v>45631</v>
          </cell>
          <cell r="V531">
            <v>45632</v>
          </cell>
          <cell r="W531">
            <v>45721</v>
          </cell>
          <cell r="X531" t="str">
            <v>PAULA ANDREA FONSECA ORTIZ</v>
          </cell>
          <cell r="Y531" t="str">
            <v>PROFESIONAL 1 DEL ÁREA DE VENTAS Y MERCADEO</v>
          </cell>
          <cell r="Z531">
            <v>1136884820</v>
          </cell>
          <cell r="AA531">
            <v>0</v>
          </cell>
          <cell r="AB531">
            <v>0</v>
          </cell>
          <cell r="AC531" t="str">
            <v>PE-105 Proveer de manera autónoma e independiente sus servicios profesionales
para adelantar actividades de producción ejecutiva en el área de Ventas y Mercadeo de Canal Capital.
ALCANCE DEL OBJETO: N/A</v>
          </cell>
          <cell r="AD531">
            <v>0</v>
          </cell>
          <cell r="AE531">
            <v>3</v>
          </cell>
          <cell r="AF531">
            <v>90</v>
          </cell>
          <cell r="AG531">
            <v>25299360</v>
          </cell>
          <cell r="AH531">
            <v>8433120</v>
          </cell>
          <cell r="AI531" t="str">
            <v>1. Hacer seguimiento a los
procedimientos necesarios para llevar a cabo una ejecución efectiva con los proyectos en gestión,
suscritos y en ejecución, en los que sea requerido. 2. Apoyar a la supervisión y realizar el seguimiento
financiero de los contratos suscritos por el área de Ventas y Mercadeo que le sean asignados. 3. Realizar
la proyección y desagregación de presupuesto, análisis de costos y tarifas de los proyectos que le sean
asignados en sus distintos rubros. 4. Realizar los cronogramas de ejecución de cada proyecto que le sea
asignado. 5. Apoyar la construcción de los aspectos técnicos de los estudios previos, pliegos de
convocatorias, invitaciones y ajuste de formatos relacionados con la operatividad de los mismos. 6.
Realizar actividades de producción de proyectos especiales tales como pilotos, eventos en directo o
programas especiales, activaciones BTL, acciones estratégicas, así como, de mesas de trabajo creativo,
diseño de proyectos para gestión de recursos o alianzas especiales que incluya el análisis de potenciales
socios y/o mejoramientos y evolución de procesos relacionados con el desarrollo de proyectos del Canal.
7. Verificar la recepción, revisión, aprobación y archivo digital y físico de los entregables que surjan de
los contratos de producción realizados por Canal Capital que le sean asignados, así como, realizar los
informes de avance e informe final junto con los respectivos soportes y como apoyo a la supervisión,
conforme las actividades descritas en cada uno de los proyectos asignados. 8. Apoyar la facturación tanto
de proveedores como de los contratos interadministrativos en los tiempos estipulados para ello. 9.
Atender y hacer el seguimiento a los requerimientos presentados por cada una de las entidades con las
cuales Canal Capital ha suscrito contratos interadministrativos con ocasión a las activaciones estratégicas.
10. Hacer seguimiento a las actividades de cada uno de los proveedores que sean seleccionados por
Canal Capital en la producción y entrega de los productos o servicios para los que sean requeridos. 11.
Realizar el acompañamiento a los eventos requeridos, llevando a cabo las actividades necesarias para su
ejecución y correcto desarrollo. 12. Realizar las demás actividades que resulten necesarias y esenciales
para el cumplimiento del objeto contractual.</v>
          </cell>
          <cell r="AJ531" t="str">
            <v>DIRECTA</v>
          </cell>
          <cell r="AK531" t="str">
            <v>NO REQUIERE</v>
          </cell>
          <cell r="AL531" t="str">
            <v>NO</v>
          </cell>
          <cell r="AM531" t="str">
            <v>GERENTE GENERAL</v>
          </cell>
          <cell r="AN531" t="str">
            <v>FRANCISO SANDOVAL</v>
          </cell>
          <cell r="AO531" t="str">
            <v xml:space="preserve">1523 /  / </v>
          </cell>
          <cell r="AP531" t="str">
            <v xml:space="preserve">42450208 /  / </v>
          </cell>
          <cell r="AQ531" t="str">
            <v xml:space="preserve">Servicios prestados a las empresas y servicios de producción /  / </v>
          </cell>
          <cell r="AR531" t="str">
            <v xml:space="preserve">1617 /  / </v>
          </cell>
          <cell r="AS531">
            <v>1523</v>
          </cell>
          <cell r="AT531">
            <v>42450208</v>
          </cell>
          <cell r="AU531" t="str">
            <v>Servicios prestados a las empresas y servicios de producción</v>
          </cell>
          <cell r="AV531" t="str">
            <v xml:space="preserve"> </v>
          </cell>
          <cell r="AW531">
            <v>1617</v>
          </cell>
          <cell r="AX531">
            <v>45631</v>
          </cell>
          <cell r="AY531">
            <v>25299360</v>
          </cell>
          <cell r="BC531" t="str">
            <v xml:space="preserve"> </v>
          </cell>
          <cell r="CX531">
            <v>45721</v>
          </cell>
          <cell r="CY531">
            <v>25299360</v>
          </cell>
        </row>
        <row r="532">
          <cell r="A532" t="str">
            <v>0529-2024</v>
          </cell>
          <cell r="B532" t="e">
            <v>#N/A</v>
          </cell>
          <cell r="C532" t="str">
            <v>CC</v>
          </cell>
          <cell r="D532">
            <v>79534980</v>
          </cell>
          <cell r="E532">
            <v>9</v>
          </cell>
          <cell r="F532">
            <v>2</v>
          </cell>
          <cell r="G532">
            <v>9</v>
          </cell>
          <cell r="H532" t="str">
            <v>LUIS ANDRÉS MONTAÑO OSORIO</v>
          </cell>
          <cell r="I532" t="str">
            <v>CALLE 61 No. 9 43 APTO 205</v>
          </cell>
          <cell r="J532" t="str">
            <v>luisandresmo@gmail.com</v>
          </cell>
          <cell r="L532">
            <v>79534980</v>
          </cell>
          <cell r="M532" t="str">
            <v>CO1.PCCNTR.7113203</v>
          </cell>
          <cell r="N532" t="str">
            <v>CPT-558-2024</v>
          </cell>
          <cell r="O532" t="str">
            <v>https://community.secop.gov.co/Public/Tendering/OpportunityDetail/Index?noticeUID=CO1.NTC.7165517&amp;isFromPublicArea=True&amp;isModal=False</v>
          </cell>
          <cell r="R532" t="str">
            <v>MASCULINO</v>
          </cell>
          <cell r="T532" t="str">
            <v>CONTRATO DE PRESTACION DE SERVICIOS</v>
          </cell>
          <cell r="U532">
            <v>45631</v>
          </cell>
          <cell r="V532">
            <v>45632</v>
          </cell>
          <cell r="W532">
            <v>45677</v>
          </cell>
          <cell r="X532" t="str">
            <v>ALBA JANETTE GOMEZ ARIAS</v>
          </cell>
          <cell r="Y532" t="str">
            <v>PROFESIONAL ESPECIALIZADA DE PRODUCCIÓN GRADO 3</v>
          </cell>
          <cell r="Z532">
            <v>51904355</v>
          </cell>
          <cell r="AA532">
            <v>5</v>
          </cell>
          <cell r="AB532">
            <v>6</v>
          </cell>
          <cell r="AC532" t="str">
            <v>DO-772 Proveer, de manera autónoma e independiente, los servicios profesionales requeridos para la dirección, estructuración, diseño, orientación conceptual y presentación
del Magazín informativo de Canal Capital.</v>
          </cell>
          <cell r="AD532">
            <v>15</v>
          </cell>
          <cell r="AE532">
            <v>1</v>
          </cell>
          <cell r="AF532">
            <v>45</v>
          </cell>
          <cell r="AG532">
            <v>9000000</v>
          </cell>
          <cell r="AH532">
            <v>6000000</v>
          </cell>
          <cell r="AI532" t="str">
            <v>1. Dirigir y presentar el contenido del Magazín informativo (como llegaré a denominarse) y de
requerirse, sus respectivas piezas convergentes.
2. Elaborar las escaletas y/o fichas de investigación del programa asignado (junto con el equipo de
apoyo si es el caso)
3. Liderar las reuniones editoriales del Magazín informativo (propuesta de temas, enfoques,
tratamiento audiovisuales y definición de invitados)
4. Contactar y agendar la consecución y concreción de invitados del contenido para su respectiva
grabación (en colaboración con el equipo de apoyo si es el caso)
5. Asistir al set / locación oportunamente para cumplir con las actividades de preproducción y
grabación.
6. Asistir a las reuniones que resulten necesarias para garantizar la correcta ejecución del contrato.
7. Realizar las demás actividades necesarias y esenciales para el cumplimiento del objeto
contractual.</v>
          </cell>
          <cell r="AJ532" t="str">
            <v>DIRECTA</v>
          </cell>
          <cell r="AK532" t="str">
            <v>NO REQUIERE</v>
          </cell>
          <cell r="AL532" t="str">
            <v>NO</v>
          </cell>
          <cell r="AM532" t="str">
            <v>GERENTE GENERAL</v>
          </cell>
          <cell r="AN532" t="str">
            <v>EDWIN ROLANDO SANCHEZ PORRAS</v>
          </cell>
          <cell r="AO532" t="str">
            <v xml:space="preserve">1708 /  / </v>
          </cell>
          <cell r="AP532" t="str">
            <v xml:space="preserve">42450209 /  / </v>
          </cell>
          <cell r="AQ532" t="str">
            <v xml:space="preserve">Servicios para la comunidad, sociales y personales /  / </v>
          </cell>
          <cell r="AR532" t="str">
            <v xml:space="preserve">1616 /  / </v>
          </cell>
          <cell r="AS532">
            <v>1708</v>
          </cell>
          <cell r="AT532">
            <v>42450209</v>
          </cell>
          <cell r="AU532" t="str">
            <v>Servicios para la comunidad, sociales y personales</v>
          </cell>
          <cell r="AV532" t="str">
            <v xml:space="preserve"> </v>
          </cell>
          <cell r="AW532">
            <v>1616</v>
          </cell>
          <cell r="AX532">
            <v>45631</v>
          </cell>
          <cell r="AY532">
            <v>9000000</v>
          </cell>
          <cell r="BC532" t="str">
            <v xml:space="preserve"> </v>
          </cell>
          <cell r="CX532">
            <v>45677</v>
          </cell>
          <cell r="CY532">
            <v>9000000</v>
          </cell>
        </row>
        <row r="533">
          <cell r="A533" t="str">
            <v>0530-2024</v>
          </cell>
          <cell r="B533" t="e">
            <v>#N/A</v>
          </cell>
          <cell r="C533" t="str">
            <v>CC</v>
          </cell>
          <cell r="D533">
            <v>79574102</v>
          </cell>
          <cell r="E533">
            <v>8</v>
          </cell>
          <cell r="F533">
            <v>3</v>
          </cell>
          <cell r="G533">
            <v>8</v>
          </cell>
          <cell r="H533" t="str">
            <v>JOSE LUIS AREVALO BELTRAN</v>
          </cell>
          <cell r="I533" t="str">
            <v>carrera 98 no 55a 24 sur</v>
          </cell>
          <cell r="J533" t="str">
            <v>joseluisarevalo0208@gmail.com</v>
          </cell>
          <cell r="L533">
            <v>79574102</v>
          </cell>
          <cell r="M533" t="str">
            <v>CO1.PCCNTR.7118637</v>
          </cell>
          <cell r="N533" t="str">
            <v>CPT-559-2024</v>
          </cell>
          <cell r="O533" t="str">
            <v>https://community.secop.gov.co/Public/Tendering/OpportunityDetail/Index?noticeUID=CO1.NTC.7172483&amp;isFromPublicArea=True&amp;isModal=False</v>
          </cell>
          <cell r="P533" t="str">
            <v>APOYO A LA GESTIÓN PROFESIONAL</v>
          </cell>
          <cell r="R533" t="str">
            <v>MASCULINO</v>
          </cell>
          <cell r="S533" t="str">
            <v>NO</v>
          </cell>
          <cell r="T533" t="str">
            <v>CONTRATO DE PRESTACION DE SERVICIOS</v>
          </cell>
          <cell r="U533">
            <v>45632</v>
          </cell>
          <cell r="V533">
            <v>45636</v>
          </cell>
          <cell r="W533">
            <v>45697</v>
          </cell>
          <cell r="X533" t="str">
            <v>JAVIER AUGUSTO MEDINA PARRA</v>
          </cell>
          <cell r="Y533" t="str">
            <v>SUBDIRECTOR ADMINISTRATIVO</v>
          </cell>
          <cell r="Z533">
            <v>79568473</v>
          </cell>
          <cell r="AA533">
            <v>6</v>
          </cell>
          <cell r="AB533">
            <v>5</v>
          </cell>
          <cell r="AC533" t="str">
            <v>SA-479 Proveer sus servicios de manera autónoma e independiente para realizar
apoyo al grupo de Gestión Documental en las actividades para el cumplimiento del Contrato
Interadministrativo 4213000-1267-2024 con numeración interna CV- 002-2024 entre Canal Capital y
SECRETARÍA GENERAL DE LA ALCALDÍA MAYOR DE BOGOTÁ D.C.- DIRECCIÓN DISTRITAL DE ARCHIVO
DE BOGOTÁ.
ALCANCE DEL OBJETO: N/A</v>
          </cell>
          <cell r="AD533">
            <v>0</v>
          </cell>
          <cell r="AE533">
            <v>2</v>
          </cell>
          <cell r="AF533">
            <v>60</v>
          </cell>
          <cell r="AG533">
            <v>4600000</v>
          </cell>
          <cell r="AH533">
            <v>2300000</v>
          </cell>
          <cell r="AI533" t="str">
            <v>1. Actualizar el diagnóstico de las unidades audiovisuales ingresadas al Depósito 207.
2. Valorar y clasificar el material audiovisual seleccionado de importancia patrimonial para la ciudad
de Bogotá.
3. Visualizar y realizar el inventario analítico documental del material seleccionado
4. Elaborar informes trimestrales
5. Realizar la limpieza externa de cada una de las unidades sonoras y audiovisuales.
6. Actualizar y depurar el inventario básico de las unidades audiovisuales ingresadas al Depósito
207.
7. Apoyar el proceso de transferencias documentales primarias y secundarias.
8. Realizar los traslados y/o reubicación de las cajas y expedientes conforme a las actividades de
Gestión Documental en la medida que se requiera.
9. Las demás que, por la naturaleza y esencia del contrato, sean necesarias para su buen desarrollo.</v>
          </cell>
          <cell r="AJ533" t="str">
            <v>DIRECTA</v>
          </cell>
          <cell r="AK533" t="str">
            <v>NO REQUIERE</v>
          </cell>
          <cell r="AL533" t="str">
            <v>NO</v>
          </cell>
          <cell r="AM533" t="str">
            <v>SECRETARIA GENERAL</v>
          </cell>
          <cell r="AN533" t="str">
            <v>NATHALY ACOSTA DIAZ</v>
          </cell>
          <cell r="AO533" t="str">
            <v xml:space="preserve">1657 /  / </v>
          </cell>
          <cell r="AP533" t="str">
            <v xml:space="preserve">42120202008 /  / </v>
          </cell>
          <cell r="AQ533" t="str">
            <v xml:space="preserve">Servicios prestados a las empresas y servicios de producción /  / </v>
          </cell>
          <cell r="AR533" t="str">
            <v xml:space="preserve">1628 /  / </v>
          </cell>
          <cell r="AS533">
            <v>1657</v>
          </cell>
          <cell r="AT533">
            <v>42120202008</v>
          </cell>
          <cell r="AU533" t="str">
            <v>Servicios prestados a las empresas y servicios de producción</v>
          </cell>
          <cell r="AV533" t="str">
            <v xml:space="preserve"> </v>
          </cell>
          <cell r="AW533">
            <v>1628</v>
          </cell>
          <cell r="AX533">
            <v>45635</v>
          </cell>
          <cell r="AY533">
            <v>4600000</v>
          </cell>
          <cell r="BC533" t="str">
            <v xml:space="preserve"> </v>
          </cell>
          <cell r="CX533">
            <v>45697</v>
          </cell>
          <cell r="CY533">
            <v>4600000</v>
          </cell>
        </row>
        <row r="534">
          <cell r="A534" t="str">
            <v>0531-2024</v>
          </cell>
          <cell r="B534" t="e">
            <v>#N/A</v>
          </cell>
          <cell r="C534" t="str">
            <v>NIT</v>
          </cell>
          <cell r="D534">
            <v>901267008</v>
          </cell>
          <cell r="E534">
            <v>8</v>
          </cell>
          <cell r="F534">
            <v>3</v>
          </cell>
          <cell r="G534">
            <v>8</v>
          </cell>
          <cell r="H534" t="str">
            <v>B&amp;G TECHNICAL SERVICE SAS</v>
          </cell>
          <cell r="I534" t="str">
            <v>carrera 57 67a-55</v>
          </cell>
          <cell r="J534" t="str">
            <v>barretoharol@gmail.com</v>
          </cell>
          <cell r="K534" t="str">
            <v>Harold Cristian Barreto</v>
          </cell>
          <cell r="L534">
            <v>1072424800</v>
          </cell>
          <cell r="M534" t="str">
            <v>CO1.PCCNTR.7116579</v>
          </cell>
          <cell r="N534" t="str">
            <v>CPT-560-2024</v>
          </cell>
          <cell r="O534" t="str">
            <v>https://community.secop.gov.co/Public/Tendering/OpportunityDetail/Index?noticeUID=CO1.NTC.7171229&amp;isFromPublicArea=True&amp;isModal=False</v>
          </cell>
          <cell r="R534" t="str">
            <v>PERSONA JURIDICA</v>
          </cell>
          <cell r="S534" t="str">
            <v>N/A</v>
          </cell>
          <cell r="T534" t="str">
            <v>CONTRATO DE PRESTACION DE SERVICIOS</v>
          </cell>
          <cell r="U534">
            <v>45632</v>
          </cell>
          <cell r="V534">
            <v>45632</v>
          </cell>
          <cell r="W534">
            <v>45657</v>
          </cell>
          <cell r="X534" t="str">
            <v>PAULA ANDREA FONSECA ORTIZ</v>
          </cell>
          <cell r="Y534" t="str">
            <v>PROFESIONAL 1 DEL ÁREA DE VENTAS Y MERCADEO</v>
          </cell>
          <cell r="Z534">
            <v>1136884820</v>
          </cell>
          <cell r="AA534">
            <v>0</v>
          </cell>
          <cell r="AB534">
            <v>0</v>
          </cell>
          <cell r="AC534" t="str">
            <v>PE-162 Proveer los servicios técnicos y de instalación de equipamiento para la proyección de video en el evento "El Secreto de Ana Nieves" o como llegue a denominarse en el marco de la estrategia Barrios vivos del contrato Interadministrativo No. 745-2024 suscrito con SCRD ALCANCE DEL OBJETO: Suministrar los bienes y servicios requeridos y especificados en el 1.ANEXO TÉCNICO, así como todos aquellos gastos logísticos, técnicos y humanos de montaje requerido para el cumplimiento del objeto contractual.</v>
          </cell>
          <cell r="AD534">
            <v>26</v>
          </cell>
          <cell r="AE534">
            <v>0</v>
          </cell>
          <cell r="AF534">
            <v>26</v>
          </cell>
          <cell r="AG534">
            <v>238000000</v>
          </cell>
          <cell r="AH534" t="str">
            <v xml:space="preserve">N/A </v>
          </cell>
          <cell r="AI534" t="str">
            <v>1. Instalar el equipamiento necesario
para la proyección de video en los puntos establecidos en el marco de la estrategia Barrios Vivos,
garantizando el cumplimiento de las especificaciones técnicas y de tiempo establecidas en el 1.ANEXO
TÉCNICO. 2. Suministrar los bienes y servicios requeridos, incluyendo equipos de proyección, sistemas
de sonido y cualquier otro elemento necesario para la ejecución del objeto contractual. 3. Realizar el
montaje técnico y logístico de cada evento, asegurando la correcta disposición de los elementos para la
proyección de video según los lineamientos establecidos. 4. Garantizar el proceso de instalación y
operación de los equipos, verificando que cumplan con los estándares de calidad y su buen
funcionamiento durante los días requeridos. 5. Garantizar la disponibilidad de personal técnico capacitado
para la instalación, operación y desmontaje de los equipos durante cada evento. 6. Documentar mediante
reportes técnicos y registros fotográficos la prestación del servicio en cada evento, evidenciando el
cumplimiento de las especificaciones del contrato. 7. Coordinar para la definición de los horarios,
ubicaciones y requerimientos específicos de cada proyección con el productor ejecutivo encargado. 8.
Resolver en tiempo oportuno cualquier inconveniente técnico o logístico que pueda surgir durante la
instalación, operación o desmontaje de los equipos. 9. Proporcionar un servicio de soporte técnico en
tiempo real durante las proyecciones para garantizar su correcta ejecución sin interrupciones. 10.
Desmontar los equipos y demás elementos utilizados en cada evento, asegurando la correcta disposición
y devolución de los bienes al término de cada proyección. 11. Notificar de manera inmediata al supervisor
del contrato cualquier novedad, inconveniente o situación que pueda afectar el cumplimiento del objeto
contractual. 12. Abstenerse de realizar actividades, incurrir en costos adicionales o ejecutar tareas no
contempladas en la propuesta aprobada y el anexo técnico sin previa autorización por escrito del
supervisor del contrato. NOTA: El CONTRATISTA reconoce y acepta que CAPITAL no se obliga a solicitar
un número mínimo de bienes y/o servicios ni a ejecutar la totalidad de los recursos del contrato.</v>
          </cell>
          <cell r="AJ534" t="str">
            <v>DIRECTA</v>
          </cell>
          <cell r="AK534" t="str">
            <v>NO REQUIERE</v>
          </cell>
          <cell r="AL534" t="str">
            <v xml:space="preserve">SI </v>
          </cell>
          <cell r="AM534" t="str">
            <v>GERENTE GENERAL</v>
          </cell>
          <cell r="AN534" t="str">
            <v>JAVIER ROLANDO DELGADO FLORES</v>
          </cell>
          <cell r="AO534" t="str">
            <v xml:space="preserve">1758 /  / </v>
          </cell>
          <cell r="AP534" t="str">
            <v xml:space="preserve">42450208 /  / </v>
          </cell>
          <cell r="AQ534" t="str">
            <v xml:space="preserve">Servicios prestados a las empresas y servicios de producción /  / </v>
          </cell>
          <cell r="AR534" t="str">
            <v xml:space="preserve">1621 /  / </v>
          </cell>
          <cell r="AS534">
            <v>1758</v>
          </cell>
          <cell r="AT534">
            <v>42450208</v>
          </cell>
          <cell r="AU534" t="str">
            <v>Servicios prestados a las empresas y servicios de producción</v>
          </cell>
          <cell r="AV534" t="str">
            <v xml:space="preserve"> </v>
          </cell>
          <cell r="AW534">
            <v>1621</v>
          </cell>
          <cell r="AX534">
            <v>45632</v>
          </cell>
          <cell r="AY534">
            <v>238000000</v>
          </cell>
          <cell r="BC534" t="str">
            <v xml:space="preserve"> </v>
          </cell>
          <cell r="CX534">
            <v>45657</v>
          </cell>
          <cell r="CY534">
            <v>238000000</v>
          </cell>
        </row>
        <row r="535">
          <cell r="A535" t="str">
            <v>0532-2024</v>
          </cell>
          <cell r="B535" t="e">
            <v>#N/A</v>
          </cell>
          <cell r="C535" t="str">
            <v>CC</v>
          </cell>
          <cell r="D535">
            <v>52777922</v>
          </cell>
          <cell r="E535">
            <v>1</v>
          </cell>
          <cell r="F535">
            <v>1</v>
          </cell>
          <cell r="G535">
            <v>1</v>
          </cell>
          <cell r="H535" t="str">
            <v>MARÍA FERNANDA ALFARO FLOREZ</v>
          </cell>
          <cell r="I535" t="str">
            <v>CALLE 23C NO. 70 - 50 INT 40 - 401</v>
          </cell>
          <cell r="J535" t="str">
            <v xml:space="preserve">marialfarolflorez@gmail.com </v>
          </cell>
          <cell r="L535">
            <v>52777922</v>
          </cell>
          <cell r="M535" t="str">
            <v>CO1.PCCNTR.7116993</v>
          </cell>
          <cell r="N535" t="str">
            <v>CPT-561-2024</v>
          </cell>
          <cell r="O535" t="str">
            <v>https://community.secop.gov.co/Public/Tendering/OpportunityDetail/Index?noticeUID=CO1.NTC.7171706&amp;isFromPublicArea=True&amp;isModal=False</v>
          </cell>
          <cell r="P535" t="str">
            <v>PROFESIONAL</v>
          </cell>
          <cell r="R535" t="str">
            <v>FEMENINO</v>
          </cell>
          <cell r="T535" t="str">
            <v>CONTRATO DE PRESTACION DE SERVICIOS</v>
          </cell>
          <cell r="U535">
            <v>45632</v>
          </cell>
          <cell r="V535">
            <v>45635</v>
          </cell>
          <cell r="W535">
            <v>45688</v>
          </cell>
          <cell r="X535" t="str">
            <v>PAULA ANDREA FONSECA ORTIZ</v>
          </cell>
          <cell r="Y535" t="str">
            <v>PROFESIONAL 1 DEL ÁREA DE VENTAS Y MERCADEO</v>
          </cell>
          <cell r="Z535">
            <v>1136884820</v>
          </cell>
          <cell r="AA535">
            <v>0</v>
          </cell>
          <cell r="AB535">
            <v>0</v>
          </cell>
          <cell r="AC535" t="str">
            <v>PE-160 Proveer de manera autónoma e independiente sus servicios profesionales para
adelantar actividades de producción para la planificación, desarrollo y ejecución del proyecto "Barrios Vivos" o
como llegue a denominarse en el marco del contrato Interadministrativo 745-2024, suscrito con la SECRETARÍA
DISTRITAL DE CULTURA, RECREACIÓN - Y DEPORTE – SCRD.
ALCANCE DEL OBJETO: N/A</v>
          </cell>
          <cell r="AD535">
            <v>23</v>
          </cell>
          <cell r="AE535">
            <v>1</v>
          </cell>
          <cell r="AF535">
            <v>53</v>
          </cell>
          <cell r="AG535">
            <v>16500000</v>
          </cell>
          <cell r="AH535">
            <v>9000000</v>
          </cell>
          <cell r="AI535" t="str">
            <v>1. Apoyar la gestión y seguimiento de la
producción técnica del proyecto "Barrios Vivos", de acuerdo con el plan operativo y el cronograma establecido,
garantizando la eficiente utilización de los recursos asignados al proyecto y asegurando que las actividades se
realicen con altos estándares de eficiencia y calidad. 2. Acompañar la articulación con las entidades y actores
involucrados en el desarrollo de la producción técnica, asegurando la coordinación y el cumplimiento de los
requisitos establecidos para cada fase del proyecto, con el fin de cumplir los parámetros técnicos definidos por la
SCRD y Canal Capital. 3. Estructurar y dar seguimiento al cronograma de preproducción, producción y
posproducción, así como a los documentos y planos técnicos necesarios, realizando ajustes continuos según las
necesidades del proyecto y garantizando el cumplimiento de los plazos establecidos. 4. Participar activamente en
las reuniones y comités convocados, proporcionando información y apoyo en la ejecución de los servicios
contratados y en la toma de decisiones relacionadas con la producción técnica del proyecto, asegurando que todas
las actividades se desarrollen según lo estipulado. 5. Consolidar y revisar las necesidades y condiciones técnicas
de la producción, estructurando los riders técnicos y asegurando que los insumos y documentos estén alineados
con el proyecto artístico seleccionado, cumpliendo con los estándares establecidos. 6. Acompañar las fases de
planeación, montaje y desmontaje de los insumos técnicos, asegurando el cumplimiento de los cronogramas y
fichas técnicas establecidas, y garantizando la correcta ejecución de las actividades dentro del marco del contrato
interadministrativo. 7. Realizar la verificación en campo de los insumos técnicos necesarios para la producción,
asegurando que las condiciones sean adecuadas para el desarrollo de las actividades y el cumplimiento de los
requisitos técnicos establecidos. 8. Elaborar informes y reportes relacionados con la producción técnica, consolidar
el repositorio digital con la documentación pertinente y dar seguimiento continuo a las actividades de producción,
informando sobre avances, alertas y proponiendo mejoras cuando sea necesario. 9. Realizar las demás actividades
que resulten necesarias y esenciales para el cumplimiento del objeto contractual, garantizando el desarrollo exitoso
del proyecto "Barrios Vivos" o el que en su lugar se denomine, en el marco del Contrato Interadministrativo 745-
2024, suscrito con la Secretaría Distrital de Cultura, Recreación y Deporte (SCRD).</v>
          </cell>
          <cell r="AJ535" t="str">
            <v>DIRECTA</v>
          </cell>
          <cell r="AK535" t="str">
            <v>NO REQUIERE</v>
          </cell>
          <cell r="AL535" t="str">
            <v>NO</v>
          </cell>
          <cell r="AM535" t="str">
            <v>GERENTE GENERAL</v>
          </cell>
          <cell r="AN535" t="str">
            <v>JAVIER ROLANDO DELGADO FLORES</v>
          </cell>
          <cell r="AO535" t="str">
            <v xml:space="preserve">1757 / 1757 / </v>
          </cell>
          <cell r="AP535" t="str">
            <v xml:space="preserve">42450208 / 42450208 / </v>
          </cell>
          <cell r="AQ535" t="str">
            <v xml:space="preserve">Servicios prestados a las empresas y servicios de producción / Servicios prestados a las empresas y servicios de producción / </v>
          </cell>
          <cell r="AR535" t="str">
            <v xml:space="preserve">1624 / 1630 / </v>
          </cell>
          <cell r="AS535">
            <v>1757</v>
          </cell>
          <cell r="AT535">
            <v>42450208</v>
          </cell>
          <cell r="AU535" t="str">
            <v>Servicios prestados a las empresas y servicios de producción</v>
          </cell>
          <cell r="AV535" t="str">
            <v xml:space="preserve"> </v>
          </cell>
          <cell r="AW535">
            <v>1624</v>
          </cell>
          <cell r="AX535">
            <v>45632</v>
          </cell>
          <cell r="AY535">
            <v>6500000</v>
          </cell>
          <cell r="AZ535">
            <v>1757</v>
          </cell>
          <cell r="BA535">
            <v>42450208</v>
          </cell>
          <cell r="BB535" t="str">
            <v>Servicios prestados a las empresas y servicios de producción</v>
          </cell>
          <cell r="BC535" t="str">
            <v xml:space="preserve"> </v>
          </cell>
          <cell r="BD535">
            <v>1630</v>
          </cell>
          <cell r="BE535">
            <v>45635</v>
          </cell>
          <cell r="BF535">
            <v>10000000</v>
          </cell>
          <cell r="CX535">
            <v>45688</v>
          </cell>
          <cell r="CY535">
            <v>16500000</v>
          </cell>
        </row>
        <row r="536">
          <cell r="A536" t="str">
            <v>0533-2024</v>
          </cell>
          <cell r="B536" t="e">
            <v>#N/A</v>
          </cell>
          <cell r="C536" t="str">
            <v>CC</v>
          </cell>
          <cell r="D536">
            <v>79593270</v>
          </cell>
          <cell r="E536">
            <v>8</v>
          </cell>
          <cell r="F536">
            <v>3</v>
          </cell>
          <cell r="G536">
            <v>8</v>
          </cell>
          <cell r="H536" t="str">
            <v>RAFAEL ENRIQUE PEÑA RUIZ</v>
          </cell>
          <cell r="I536" t="str">
            <v>Cra 73 B No 146 F 50</v>
          </cell>
          <cell r="J536" t="str">
            <v>directorfm@gmail.com</v>
          </cell>
          <cell r="L536">
            <v>7959270</v>
          </cell>
          <cell r="M536" t="str">
            <v>CO1.PCCNTR.7118032</v>
          </cell>
          <cell r="N536" t="str">
            <v>CPT-562-2024</v>
          </cell>
          <cell r="O536" t="str">
            <v>https://community.secop.gov.co/Public/Tendering/OpportunityDetail/Index?noticeUID=CO1.NTC.7172063&amp;isFromPublicArea=True&amp;isModal=False</v>
          </cell>
          <cell r="P536" t="str">
            <v>PROFESIONAL</v>
          </cell>
          <cell r="R536" t="str">
            <v>MASCULINO</v>
          </cell>
          <cell r="T536" t="str">
            <v>CONTRATO DE PRESTACION DE SERVICIOS</v>
          </cell>
          <cell r="U536">
            <v>45632</v>
          </cell>
          <cell r="V536">
            <v>45635</v>
          </cell>
          <cell r="W536">
            <v>45680</v>
          </cell>
          <cell r="X536" t="str">
            <v>ALBA JANETTE GOMEZ ARIAS</v>
          </cell>
          <cell r="Y536" t="str">
            <v>PROFESIONAL ESPECIALIZADA DE PRODUCCIÓN GRADO 3</v>
          </cell>
          <cell r="Z536">
            <v>51904355</v>
          </cell>
          <cell r="AA536">
            <v>5</v>
          </cell>
          <cell r="AB536">
            <v>6</v>
          </cell>
          <cell r="AC536" t="str">
            <v>DO-773 Proveer, de manera autónoma e independiente, los servicios profesionales
requeridos para la realización de contenido periodístico para el Magazín informativo de Canal Capital.
ALCANCE DEL OBJETO: N/A</v>
          </cell>
          <cell r="AD536">
            <v>15</v>
          </cell>
          <cell r="AE536">
            <v>1</v>
          </cell>
          <cell r="AF536">
            <v>45</v>
          </cell>
          <cell r="AG536">
            <v>3000000</v>
          </cell>
          <cell r="AH536">
            <v>2000000</v>
          </cell>
          <cell r="AI536" t="str">
            <v>1. Realizar la investigación de temáticas
asignadas para llevar a cabo la elaboración de los contenidos audiovisuales como notas y entrevistas del Magazín
informativo garantizando calidad narrativa, estética y conceptual en los productos finales. 2. Elaborar los guiones
o continuidades para la grabación-realización de los contenidos audiovisuales asignados. 3. Asistir a las reuniones
editoriales determinadas por la dirección del proyecto. 4. Atender las actividades periodísticas y/o de producción
conforme a las indicaciones dadas en las reuniones editoriales. 5. Elaborar material escrito, visual o multimedia
de acuerdo con las temáticas que se desarrollen en las reuniones editoriales. 6. Identificar y proponer los nombres
de invitados que aporten al contenido, esto de conformidad con las temáticas establecidas en las reuniones
editoriales que se realicen. Establecer contacto con los invitados aprobados en las reuniones editoriales y gestionar</v>
          </cell>
          <cell r="AJ536" t="str">
            <v>DIRECTA</v>
          </cell>
          <cell r="AK536" t="str">
            <v>NO REQUIERE</v>
          </cell>
          <cell r="AL536" t="str">
            <v xml:space="preserve">NO </v>
          </cell>
          <cell r="AM536" t="str">
            <v>GERENTE GENERAL</v>
          </cell>
          <cell r="AN536" t="str">
            <v>LUZ IXAYANA RAMIREZ CRISTANCHO</v>
          </cell>
          <cell r="AO536" t="str">
            <v xml:space="preserve">1709 /  / </v>
          </cell>
          <cell r="AP536" t="str">
            <v xml:space="preserve">42450209 /  / </v>
          </cell>
          <cell r="AQ536" t="str">
            <v xml:space="preserve">Servicios para la comunidad, sociales y personales /  / </v>
          </cell>
          <cell r="AR536" t="str">
            <v xml:space="preserve">1622 /  / </v>
          </cell>
          <cell r="AS536">
            <v>1709</v>
          </cell>
          <cell r="AT536">
            <v>42450209</v>
          </cell>
          <cell r="AU536" t="str">
            <v>Servicios para la comunidad, sociales y personales</v>
          </cell>
          <cell r="AV536" t="str">
            <v xml:space="preserve"> </v>
          </cell>
          <cell r="AW536">
            <v>1622</v>
          </cell>
          <cell r="AX536">
            <v>45632</v>
          </cell>
          <cell r="AY536">
            <v>2999990</v>
          </cell>
          <cell r="BC536" t="str">
            <v xml:space="preserve"> </v>
          </cell>
          <cell r="CX536">
            <v>45680</v>
          </cell>
          <cell r="CY536">
            <v>3000000</v>
          </cell>
        </row>
        <row r="537">
          <cell r="A537" t="str">
            <v>0534-2024</v>
          </cell>
          <cell r="B537" t="e">
            <v>#N/A</v>
          </cell>
          <cell r="C537" t="str">
            <v>NIT</v>
          </cell>
          <cell r="D537">
            <v>900968161</v>
          </cell>
          <cell r="E537">
            <v>4</v>
          </cell>
          <cell r="F537">
            <v>7</v>
          </cell>
          <cell r="G537">
            <v>4</v>
          </cell>
          <cell r="H537" t="str">
            <v>START SOLUTIONS TI SAS</v>
          </cell>
          <cell r="I537" t="str">
            <v>CARRERA 1 BIS NO 22A 96 SUR</v>
          </cell>
          <cell r="J537" t="str">
            <v>contacto@starolutionati.com.co</v>
          </cell>
          <cell r="K537" t="str">
            <v>Fabian Palomares</v>
          </cell>
          <cell r="L537">
            <v>80239727</v>
          </cell>
          <cell r="M537" t="str">
            <v>CO1.PCCNTR.7119167</v>
          </cell>
          <cell r="N537" t="str">
            <v>CPT-563-2024</v>
          </cell>
          <cell r="O537" t="str">
            <v>https://community.secop.gov.co/Public/Tendering/OpportunityDetail/Index?noticeUID=CO1.NTC.7173846&amp;isFromPublicArea=True&amp;isModal=False</v>
          </cell>
          <cell r="R537" t="str">
            <v>PERSONA JURIDICA</v>
          </cell>
          <cell r="S537" t="str">
            <v>N/A</v>
          </cell>
          <cell r="T537" t="str">
            <v>CONTRATO DE LICENCIAMIENTO DE SOFTWARE</v>
          </cell>
          <cell r="U537">
            <v>45635</v>
          </cell>
          <cell r="V537">
            <v>45639</v>
          </cell>
          <cell r="W537">
            <v>46003</v>
          </cell>
          <cell r="X537" t="str">
            <v>MAURIS ANTONIO AVILA VELASQUEZ</v>
          </cell>
          <cell r="Y537" t="str">
            <v>PROFESIONAL ESPECIALIZADO GRADO 2 DE SISTEMAS</v>
          </cell>
          <cell r="Z537">
            <v>79976558</v>
          </cell>
          <cell r="AA537">
            <v>3</v>
          </cell>
          <cell r="AB537">
            <v>8</v>
          </cell>
          <cell r="AC537" t="str">
            <v>SA-482 y SA-483 Proveer las licencias del software Veritas Backup Exec y Bitdefender para garantizar la operación de copias de seguridad y protección endpoint de Canal Capital
en las sedes 26 y calle 69.</v>
          </cell>
          <cell r="AD537">
            <v>0</v>
          </cell>
          <cell r="AE537">
            <v>12</v>
          </cell>
          <cell r="AF537">
            <v>360</v>
          </cell>
          <cell r="AG537">
            <v>64200000</v>
          </cell>
          <cell r="AH537" t="str">
            <v>N/A</v>
          </cell>
          <cell r="AI537" t="str">
            <v>1. Suministrar las licencias de
software necesarias y las cantidades requeridas para la solución integral de Backup y antivirus
mencionadas en la tabla Especificación de Licenciamiento del anexo técnico. 2. Mantener la integridad
del catálogo de cintas de Canal Capital. 3. Actualizar los agentes de Backup Exec en cada uno de los</v>
          </cell>
          <cell r="AJ537" t="str">
            <v>DIRECTA</v>
          </cell>
          <cell r="AK537" t="str">
            <v>REQUIERE LIQUIDACION</v>
          </cell>
          <cell r="AL537" t="str">
            <v>SI</v>
          </cell>
          <cell r="AM537" t="str">
            <v>SECRETARIA GENERAL</v>
          </cell>
          <cell r="AN537" t="str">
            <v>ANDRES PEÑA ARENAS</v>
          </cell>
          <cell r="AO537" t="str">
            <v xml:space="preserve">1660 / 1661 / </v>
          </cell>
          <cell r="AP537" t="str">
            <v xml:space="preserve">4212010100502030101 / 4212010100502030101 / </v>
          </cell>
          <cell r="AQ537" t="str">
            <v xml:space="preserve">Paquetes de software / Paquetes de software / </v>
          </cell>
          <cell r="AR537" t="str">
            <v xml:space="preserve">1631 / 1632 / </v>
          </cell>
          <cell r="AS537">
            <v>1660</v>
          </cell>
          <cell r="AT537" t="str">
            <v>4212010100502030101</v>
          </cell>
          <cell r="AU537" t="str">
            <v>Paquetes de software</v>
          </cell>
          <cell r="AV537" t="str">
            <v xml:space="preserve"> </v>
          </cell>
          <cell r="AW537">
            <v>1631</v>
          </cell>
          <cell r="AX537">
            <v>45635</v>
          </cell>
          <cell r="AY537">
            <v>17092913</v>
          </cell>
          <cell r="AZ537">
            <v>1661</v>
          </cell>
          <cell r="BA537" t="str">
            <v>4212010100502030101</v>
          </cell>
          <cell r="BB537" t="str">
            <v>Paquetes de software</v>
          </cell>
          <cell r="BC537" t="str">
            <v xml:space="preserve"> </v>
          </cell>
          <cell r="BD537">
            <v>1632</v>
          </cell>
          <cell r="BE537">
            <v>45635</v>
          </cell>
          <cell r="BF537">
            <v>47107087</v>
          </cell>
          <cell r="CX537">
            <v>46003</v>
          </cell>
          <cell r="CY537">
            <v>64200000</v>
          </cell>
        </row>
        <row r="538">
          <cell r="A538" t="str">
            <v>0535-2024</v>
          </cell>
          <cell r="B538" t="e">
            <v>#N/A</v>
          </cell>
          <cell r="C538" t="str">
            <v>NIT</v>
          </cell>
          <cell r="D538">
            <v>830500875</v>
          </cell>
          <cell r="E538">
            <v>7</v>
          </cell>
          <cell r="F538">
            <v>4</v>
          </cell>
          <cell r="G538">
            <v>7</v>
          </cell>
          <cell r="H538" t="str">
            <v>FABRICA DE ESCALERAS FANES S.A.S.</v>
          </cell>
          <cell r="I538" t="str">
            <v>BOGOTA</v>
          </cell>
          <cell r="J538" t="str">
            <v>ventascorporativas@escalerasfanes.com</v>
          </cell>
          <cell r="K538" t="str">
            <v>Gloria Fonseca</v>
          </cell>
          <cell r="L538">
            <v>39791777</v>
          </cell>
          <cell r="M538" t="str">
            <v>CO1.PCCNTR.7132446</v>
          </cell>
          <cell r="N538" t="str">
            <v>CPT-564-2024</v>
          </cell>
          <cell r="O538" t="str">
            <v>https://community.secop.gov.co/Public/Tendering/OpportunityDetail/Index?noticeUID=CO1.NTC.7191937&amp;isFromPublicArea=True&amp;isModal=False</v>
          </cell>
          <cell r="R538" t="str">
            <v>PERSONA JURIDICA</v>
          </cell>
          <cell r="S538" t="str">
            <v>N/A</v>
          </cell>
          <cell r="T538" t="str">
            <v>CONTRATO DE PRESTACION DE SERVICIOS</v>
          </cell>
          <cell r="U538">
            <v>45638</v>
          </cell>
          <cell r="V538">
            <v>45643</v>
          </cell>
          <cell r="W538">
            <v>45673</v>
          </cell>
          <cell r="X538" t="str">
            <v>JOSE MIGUEL AYALA DURAN</v>
          </cell>
          <cell r="Y538" t="str">
            <v>PROFESIONAL ESPECIALIZADO GRADO 3 DEL ÁREA TÉCNICA</v>
          </cell>
          <cell r="Z538">
            <v>74186482</v>
          </cell>
          <cell r="AA538">
            <v>4</v>
          </cell>
          <cell r="AB538">
            <v>7</v>
          </cell>
          <cell r="AC538" t="str">
            <v>DO-743 Adquirir a título de compraventa escaleras tipo tijera, requeridas por el área técnica de Canal Capital, de conformidad con las especificaciones contenidas en el anexo técnico. ALCANCE DEL OBJETO: N/A</v>
          </cell>
          <cell r="AD538">
            <v>0</v>
          </cell>
          <cell r="AE538">
            <v>1</v>
          </cell>
          <cell r="AF538">
            <v>30</v>
          </cell>
          <cell r="AG538">
            <v>11327491</v>
          </cell>
          <cell r="AH538" t="str">
            <v>N/A</v>
          </cell>
          <cell r="AI538" t="str">
            <v>1. Entregar la totalidad de las escaleras, garantizando que se cumpla con las
especificaciones establecidas en el anexo técnico el cual hace parte integral del presente documento. 2.
Entregar las certificaciones requeridas que corresponden al cumplimiento de la norma ANSI-ASC A14.5.
3. Entregar la garantía contra defectos de fabricación la cual no debe ser inferior a dos años. 4. Garantizar
el transporte, movimiento y manipulación de las escaleras, hasta el espacio que sea designado por Canal
Capital (sin que esto genere costo adicional para el Canal) y hasta que se expida el acta de recibo a
satisfacción por parte del supervisor designado. 5. Responder por los daños a las instalaciones del Canal
que se pudieran ocasionar en consecuencia de la ejecución del objeto contractual. 6. Mantener los precios
ofertados en su cotizaciónn, , los cuales incluyen todos los costos, impuestos y gastos de importación a
que haya lugar. 7. Reemplazar las escaleras que se encuentren defectuosas o que presenten daños o
fallas durante su utilización atribuibles a la garantía de fábrica, en un plazo no mayor a cinco (5) días
hábiles posterior a la recepción de la notificación enviada por parte del supervisor del contrato. Los costos
de reposición, sustitución y traslado de los bienes serán asumidos en su totalidad por el contratista. 8.
Realizar las demás actividades que resulten necesarias y esenciales para el cumplimiento del objeto
contractual.</v>
          </cell>
          <cell r="AJ538" t="str">
            <v>DIRECTA</v>
          </cell>
          <cell r="AK538" t="str">
            <v>NO REQUIERE</v>
          </cell>
          <cell r="AL538" t="str">
            <v xml:space="preserve">NO </v>
          </cell>
          <cell r="AM538" t="str">
            <v>DIRECTOR OPERATIVO</v>
          </cell>
          <cell r="AN538" t="str">
            <v>BLANCA ALEXIS TOCAREMA GARZON</v>
          </cell>
          <cell r="AO538" t="str">
            <v xml:space="preserve">1674 /  / </v>
          </cell>
          <cell r="AP538" t="str">
            <v xml:space="preserve">42450104 /  / </v>
          </cell>
          <cell r="AQ538" t="str">
            <v xml:space="preserve">Productos metálicos, maquinaria y equipo /  / </v>
          </cell>
          <cell r="AR538" t="str">
            <v xml:space="preserve">1669 /  / </v>
          </cell>
          <cell r="AS538">
            <v>1674</v>
          </cell>
          <cell r="AT538">
            <v>42450104</v>
          </cell>
          <cell r="AU538" t="str">
            <v>Productos metálicos, maquinaria y equipo</v>
          </cell>
          <cell r="AV538" t="str">
            <v xml:space="preserve"> </v>
          </cell>
          <cell r="AW538">
            <v>1669</v>
          </cell>
          <cell r="AX538">
            <v>45638</v>
          </cell>
          <cell r="AY538">
            <v>11327491</v>
          </cell>
          <cell r="BC538" t="str">
            <v xml:space="preserve"> </v>
          </cell>
          <cell r="CX538">
            <v>45673</v>
          </cell>
          <cell r="CY538">
            <v>11327491</v>
          </cell>
        </row>
        <row r="539">
          <cell r="A539" t="str">
            <v>0536-2024</v>
          </cell>
          <cell r="B539" t="e">
            <v>#N/A</v>
          </cell>
          <cell r="C539" t="str">
            <v>CC</v>
          </cell>
          <cell r="D539">
            <v>1022332307</v>
          </cell>
          <cell r="E539">
            <v>1</v>
          </cell>
          <cell r="F539">
            <v>1</v>
          </cell>
          <cell r="G539">
            <v>10</v>
          </cell>
          <cell r="H539" t="str">
            <v>MÓNICA ALEJANDRA BOADA ICABUCO</v>
          </cell>
          <cell r="I539" t="str">
            <v>CARRERA 56#18-53S</v>
          </cell>
          <cell r="J539" t="str">
            <v xml:space="preserve">MABOADAI@GMAIL.COM </v>
          </cell>
          <cell r="L539">
            <v>1022332307</v>
          </cell>
          <cell r="M539" t="str">
            <v>CO1.PCCNTR.7134106</v>
          </cell>
          <cell r="N539" t="str">
            <v>CPT-565-2024</v>
          </cell>
          <cell r="O539" t="str">
            <v>https://community.secop.gov.co/Public/Tendering/OpportunityDetail/Index?noticeUID=CO1.NTC.7193531&amp;isFromPublicArea=True&amp;isModal=False</v>
          </cell>
          <cell r="P539" t="str">
            <v>APOYO A LA GESTIÓN PROFESIONAL</v>
          </cell>
          <cell r="R539" t="str">
            <v>FEMENINO</v>
          </cell>
          <cell r="S539" t="str">
            <v>NO</v>
          </cell>
          <cell r="T539" t="str">
            <v>CONTRATO DE PRESTACION DE SERVICIOS</v>
          </cell>
          <cell r="U539">
            <v>45638</v>
          </cell>
          <cell r="V539">
            <v>45638</v>
          </cell>
          <cell r="W539">
            <v>45690</v>
          </cell>
          <cell r="X539" t="str">
            <v>LAURA MARIA MONTOYA VELEZ</v>
          </cell>
          <cell r="Y539" t="str">
            <v>PROFESIONAL ESPECIALIZADO DE PLANEACION</v>
          </cell>
          <cell r="Z539">
            <v>43876314</v>
          </cell>
          <cell r="AA539">
            <v>3</v>
          </cell>
          <cell r="AB539">
            <v>8</v>
          </cell>
          <cell r="AC539" t="str">
            <v>GER-14 Proveer de manera autónoma e independiente, los servicios
profesionales de apoyo a la planeación de Canal Capital, mediante el seguimiento al presupuesto, a los
proyectos de inversión y a los planes indicativos de la entidad, en el marco del direccionamiento
estratégico.
ALCANCE DEL OBJETO: N/A</v>
          </cell>
          <cell r="AD539">
            <v>22</v>
          </cell>
          <cell r="AE539">
            <v>1</v>
          </cell>
          <cell r="AF539">
            <v>52</v>
          </cell>
          <cell r="AG539">
            <v>13866667</v>
          </cell>
          <cell r="AH539" t="str">
            <v xml:space="preserve">N/A </v>
          </cell>
          <cell r="AI539" t="str">
            <v>1. Apoyar la actualización y seguimiento del Plan de Acción Institucional PAI 2024, revisión de las
hojas de vida reportadas por las áreas.
2. Apoyar la Consolidación del Plan de Acción Institucional PAI 2025, establecer la estrategia de
construcción y apoyo a las áreas.
3. Apoyar la migración de los proyectos de inversión de la Plataforma SUIFT y SPI a PIIP, revisar la
información, gestionar los usuarios y atender los requerimientos del Banco de Proyectos en 2024.
4. Apoyar la formulación, registro y actualización de los proyectos de inversión para 2025 en las
plataformas del PIIP y SEGPLAN.
5. Apoyar el seguimiento de los proyectos de inversión del canal en las plataformas PIIP y SEGPLAN
para la gestión 2024.
6. Apoyar la respuesta del Canal para atender los requerimientos de información en relación con los
proyectos de inversión.
7. Apoyar la consolidación de informes de gestión 2024.
8. Asesorar en el desarrollo del módulo de presupuesto y mejora del módulo PAA en el ERP del
Canal.
9. Asesorar la gestión del Plan Anual de Adquisiciones –PAA en el cierre 2024 y la formulación del
PAA 2025. Brindar los lineamientos para la atención de las solicitudes de ajuste en el ERP.
10. Apoyar el reporte de los objetivos de Desarrollo sostenible, ODS.
11. Las demás actividades inherentes y acordes al objeto contractual.</v>
          </cell>
          <cell r="AJ539" t="str">
            <v>DIRECTA</v>
          </cell>
          <cell r="AK539" t="str">
            <v>NO REQUIERE</v>
          </cell>
          <cell r="AL539" t="str">
            <v>NO</v>
          </cell>
          <cell r="AM539" t="str">
            <v>GERENTE GENERAL</v>
          </cell>
          <cell r="AN539" t="str">
            <v>EDWIN ROLANDO SANCHEZ PORRAS</v>
          </cell>
          <cell r="AO539" t="str">
            <v xml:space="preserve">1754 /  / </v>
          </cell>
          <cell r="AP539" t="str">
            <v xml:space="preserve">42450208 /  / </v>
          </cell>
          <cell r="AQ539" t="str">
            <v xml:space="preserve">Servicios prestados a las empresas y servicios de producción /  / </v>
          </cell>
          <cell r="AR539" t="str">
            <v xml:space="preserve">1667 /  / </v>
          </cell>
          <cell r="AS539">
            <v>1754</v>
          </cell>
          <cell r="AT539">
            <v>42450208</v>
          </cell>
          <cell r="AU539" t="str">
            <v>Servicios prestados a las empresas y servicios de producción</v>
          </cell>
          <cell r="AV539" t="str">
            <v xml:space="preserve"> </v>
          </cell>
          <cell r="AW539">
            <v>1667</v>
          </cell>
          <cell r="AX539">
            <v>45638</v>
          </cell>
          <cell r="AY539">
            <v>13866667</v>
          </cell>
          <cell r="BC539" t="str">
            <v xml:space="preserve"> </v>
          </cell>
          <cell r="CX539">
            <v>45690</v>
          </cell>
          <cell r="CY539">
            <v>13866667</v>
          </cell>
        </row>
        <row r="540">
          <cell r="A540" t="str">
            <v>0537-2024</v>
          </cell>
          <cell r="B540" t="e">
            <v>#N/A</v>
          </cell>
          <cell r="C540" t="str">
            <v>CC</v>
          </cell>
          <cell r="D540">
            <v>79786546</v>
          </cell>
          <cell r="E540">
            <v>1</v>
          </cell>
          <cell r="F540">
            <v>1</v>
          </cell>
          <cell r="G540">
            <v>1</v>
          </cell>
          <cell r="H540" t="str">
            <v>ANDRÉS FELIPE GARCÍA OSPINA</v>
          </cell>
          <cell r="I540" t="str">
            <v>Cra 7 No. 82-62</v>
          </cell>
          <cell r="J540" t="str">
            <v>contacto@andresospina.com</v>
          </cell>
          <cell r="L540">
            <v>79786546</v>
          </cell>
          <cell r="M540" t="str">
            <v>CO1.PCCNTR.7136896</v>
          </cell>
          <cell r="N540" t="str">
            <v>CPT-566-2024</v>
          </cell>
          <cell r="O540" t="str">
            <v>https://community.secop.gov.co/Public/Tendering/OpportunityDetail/Index?noticeUID=CO1.NTC.7198510&amp;isFromPublicArea=True&amp;isModal=False</v>
          </cell>
          <cell r="P540" t="str">
            <v>PROFESIONAL</v>
          </cell>
          <cell r="R540" t="str">
            <v>MASCULINO</v>
          </cell>
          <cell r="T540" t="str">
            <v>CONTRATO DE PRESTACION DE SERVICIOS</v>
          </cell>
          <cell r="U540">
            <v>45639</v>
          </cell>
          <cell r="V540">
            <v>45643</v>
          </cell>
          <cell r="W540">
            <v>45657</v>
          </cell>
          <cell r="X540" t="str">
            <v>PAULA ANDREA FONSECA ORTIZ</v>
          </cell>
          <cell r="Y540" t="str">
            <v>PROFESIONAL 1 DEL ÁREA DE VENTAS Y MERCADEO</v>
          </cell>
          <cell r="Z540">
            <v>1136884820</v>
          </cell>
          <cell r="AA540">
            <v>0</v>
          </cell>
          <cell r="AB540">
            <v>0</v>
          </cell>
          <cell r="AC540" t="str">
            <v>PE-157 Proveer de manera autónoma e independiente los servicios profesionales para
ejecutar las actividades de realización, investigación, escritura de guiones, preproducción y presentación
durante las etapas de preproducción, producción y postproducción, del proyecto ÍDOLOS DE BARRIO o como
llegue a denominarse en el marco del Contrato interadministrativo 716 de 2024 suscrito con la SECRETARÍA
DISTRITAL DE CULTURA RECREACIÓN Y DEPORTE SCRD
ALCANCE DEL OBJETO: En desarrollo del objeto contractual el contratista debe realizar la investigación,
escritura de guiones, preproducción, producción, postproducción y presentación del proyecto ÍDOLOS DE
BARRIO de diez (10) cápsulas de contenido de mínimo un (1) minuto aproximado cada uno.</v>
          </cell>
          <cell r="AD540">
            <v>15</v>
          </cell>
          <cell r="AE540">
            <v>0</v>
          </cell>
          <cell r="AF540">
            <v>15</v>
          </cell>
          <cell r="AG540">
            <v>15000000</v>
          </cell>
          <cell r="AH540">
            <v>15000000</v>
          </cell>
          <cell r="AI540" t="str">
            <v>1. Adelantar las actividades de
preproducción, producción y postproducción de diez (10) cápsulas audiovisuales para redes sociales, cada una
con una duración de mínimo un minuto, orientadas a la promoción y divulgación de la iniciativa "Ídolos de
Barrio". 2. Investigar y desarrollar los guiones de las 10 cápsulas, seleccionando personajes e historias que
visibilicen los procesos culturales de los barrios de Bogotá, articulando con los objetivos de comunicación de
“Barrios Vivos” e “Ídolos de Barrio”. 3. Diseñar, producir y postproducir las cápsulas audiovisuales para
Instagram y TikTok, respetando los formatos y exigencias técnicas de cada plataforma, garantizando que
concuerden con la narrativa y los guiones aprobados. 4. Acompañar la grabación en calidad de realizador y
presentador de las 10 cápsulas, asegurando que el proceso de producción se ajuste a los guiones
desarrollados, manteniendo la calidad técnica y narrativa, y garantizando que el contenido audiovisual cumpla
con los lineamientos de la SCRD y los objetivos de las estrategias “Barrios Vivos” e “Ídolos de Barrio”. 5.
Entregar los archivos finales de las cápsulas en los formatos adecuados y acordados para su distribución en
redes sociales, conforme a los plazos establecidos en el cronograma de trabajo aprobado, asegurando que se
cumpla con los requisitos y objetivos del proyecto. 6. Gestiona las autorizaciones (releases) correspondientes
al uso de imagen que se puedan generar durante la producción en el formato propio de la Entidad, cumpliendo
además con las normas en protección de datos personales. 7. Gestionar las cesiones y/o autorizaciones a que
haya lugar y sin limitación alguna, por el uso de obras, animaciones, interpretaciones, fonogramas, emisiones,
propiedad industrial, o demás bienes protegidos por la propiedad intelectual, incluida la sincronización musical,
dejando indemne a CANAL CAPITAL y a la SCRD de cualquier reclamación o exigencia de pago proveniente
de titulares, terceros, autoridades judiciales o administrativas o sociedades de gestión colectiva o individual,
por este concepto. 8. Reconocer que por medio del presente contrato el contratista cede a CANAL CAPITAL,
la totalidad de los derechos patrimoniales de autor y conexos sobre las creaciones intelectuales creadas en
virtud del mismo, sin limitación alguna, para todos los países del mundo, por todo el término de protección
legal y para todas las plataformas y/o medios analógicos y digitales. Aceptar que CANAL CAPITAL cederá su
titularidad a la SCRD quien podrá utilizar las cápsulas a su discrecionalidad. 9. Dejar indemne a Canal Capital
y a la SCRD por cualquier reclamación o exigencia de pago derivada de derecho de autor, derechos conexos,
derecho de imagen y/o propiedad industrial, proveniente de autoridades judiciales o administrativas, titulares
de derechos, sociedades de gestión colectiva o individual, o terceros en general. 10. Apoyar con la entrega
de materiales o documentación que sea requerida, para cumplir con el listado de entregables de las cápsulas.
11. Cumplir con los compromisos adquiridos en las reuniones de trabajo, en las fechas y plazos pactados. 12.
Las demás actividades y obligaciones, directamente relacionadas con la naturaleza del presente contrato.</v>
          </cell>
          <cell r="AJ540" t="str">
            <v xml:space="preserve">DIRECTA </v>
          </cell>
          <cell r="AK540" t="str">
            <v>NO REQUIERE</v>
          </cell>
          <cell r="AL540" t="str">
            <v>NO</v>
          </cell>
          <cell r="AM540" t="str">
            <v>GERENTE GENERAL</v>
          </cell>
          <cell r="AN540" t="str">
            <v>FRANCISO SANDOVAL</v>
          </cell>
          <cell r="AO540" t="str">
            <v xml:space="preserve">1751 /  / </v>
          </cell>
          <cell r="AP540" t="str">
            <v xml:space="preserve">42450208 /  / </v>
          </cell>
          <cell r="AQ540" t="str">
            <v xml:space="preserve">Servicios prestados a las empresas y servicios de producción /  / </v>
          </cell>
          <cell r="AR540" t="str">
            <v xml:space="preserve">1676 /  / </v>
          </cell>
          <cell r="AS540">
            <v>1751</v>
          </cell>
          <cell r="AT540">
            <v>42450208</v>
          </cell>
          <cell r="AU540" t="str">
            <v>Servicios prestados a las empresas y servicios de producción</v>
          </cell>
          <cell r="AV540" t="str">
            <v xml:space="preserve"> </v>
          </cell>
          <cell r="AW540">
            <v>1676</v>
          </cell>
          <cell r="AX540">
            <v>45639</v>
          </cell>
          <cell r="AY540">
            <v>15000000</v>
          </cell>
          <cell r="BC540" t="str">
            <v xml:space="preserve"> </v>
          </cell>
          <cell r="CX540">
            <v>45657</v>
          </cell>
          <cell r="CY540">
            <v>15000000</v>
          </cell>
        </row>
        <row r="541">
          <cell r="A541" t="str">
            <v>0538-2024</v>
          </cell>
          <cell r="B541" t="e">
            <v>#N/A</v>
          </cell>
          <cell r="C541" t="str">
            <v>NIT</v>
          </cell>
          <cell r="D541">
            <v>901633806</v>
          </cell>
          <cell r="E541">
            <v>7</v>
          </cell>
          <cell r="F541">
            <v>4</v>
          </cell>
          <cell r="G541">
            <v>7</v>
          </cell>
          <cell r="H541" t="str">
            <v>TARI SOLUTIONS S.A.S.</v>
          </cell>
          <cell r="I541" t="str">
            <v>Cra 113 No. 83 A 42</v>
          </cell>
          <cell r="J541" t="str">
            <v>tarisolutions84@gmail.com</v>
          </cell>
          <cell r="K541" t="str">
            <v xml:space="preserve">yeimi Alejanda Garibello Grajales </v>
          </cell>
          <cell r="L541">
            <v>901633806</v>
          </cell>
          <cell r="M541" t="str">
            <v>CO1.PCCNTR.7142853</v>
          </cell>
          <cell r="N541" t="str">
            <v>CPT-567-2024</v>
          </cell>
          <cell r="O541" t="str">
            <v>https://community.secop.gov.co/Public/Tendering/OpportunityDetail/Index?noticeUID=CO1.NTC.7206154&amp;isFromPublicArea=True&amp;isModal=False</v>
          </cell>
          <cell r="R541" t="str">
            <v>PERSONA JURIDICA</v>
          </cell>
          <cell r="S541" t="str">
            <v>N/A</v>
          </cell>
          <cell r="T541" t="str">
            <v>CONTRATO DE PRESTACION DE SERVICIOS</v>
          </cell>
          <cell r="U541">
            <v>45642</v>
          </cell>
          <cell r="V541">
            <v>45646</v>
          </cell>
          <cell r="W541">
            <v>45676</v>
          </cell>
          <cell r="X541" t="str">
            <v>WILSON FELIPE RIVERA RUNTA</v>
          </cell>
          <cell r="Y541" t="str">
            <v>TÉCNICO GRADO 2 DE SERVICIOS ADMINISTRATIVO</v>
          </cell>
          <cell r="Z541">
            <v>1014241966</v>
          </cell>
          <cell r="AA541">
            <v>5</v>
          </cell>
          <cell r="AB541">
            <v>6</v>
          </cell>
          <cell r="AC541" t="str">
            <v>SA-500 Suministro de sillas de oficina para las instalaciones de Canal Capital, de acuerdo a las especificaciones técnicas.
ALCANCE DEL OBJETO: N/A</v>
          </cell>
          <cell r="AD541">
            <v>0</v>
          </cell>
          <cell r="AE541">
            <v>1</v>
          </cell>
          <cell r="AF541">
            <v>30</v>
          </cell>
          <cell r="AG541">
            <v>33950700</v>
          </cell>
          <cell r="AH541">
            <v>33950700</v>
          </cell>
          <cell r="AI541" t="str">
            <v>1. Cumplir con las especificaciones técnicas, descripciones y cantidades señaladas en el Anexo
Técnico No. 1 ANEXO TÉCNICO COMPRA DE SILLAS 2024, el cual, declara conocer al igual que
su propuesta comercial, los cuales forman parte integral del presente contrato.
2. Destinar personal idóneo con la experiencia y los conocimientos necesarios para realizar la
entrega de cada una de las sillas adquiridas, completamente armadas, nuevas y en perfecto
estado.
3. En caso de detectarse algún defecto o imperfección de alguna de las sillas adquiridas y
relacionadas en el Anexo Técnico No. 1 ANEXO TÉCNICO COMPRA DE SILLAS 2024, el
contratista realizará el cambio de manera inmediata en un plazo máximo de 2 días hábiles.
4. Realizar la entrega de las sillas indicadas en el Anexo Técnico No. 1 ANEXO TÉCNICO COMPRA
DE SILLAS 2024 en las sedes de Canal Capital sin costo de transporte adicional y de
conformidad con las instrucciones del supervisor del contrato.
5. Expedir un certificado de garantía de mínimo 1 año y donde se incluya los 4 ítems adquiridos.
6. Las demás que se le asignen, relacionadas con el cumplimiento del objeto contractual.</v>
          </cell>
          <cell r="AJ541" t="str">
            <v>DIRECTA</v>
          </cell>
          <cell r="AK541" t="str">
            <v>NO REQUIERE</v>
          </cell>
          <cell r="AL541" t="str">
            <v>NO</v>
          </cell>
          <cell r="AM541" t="str">
            <v>SECRETARIA GENERAL</v>
          </cell>
          <cell r="AN541" t="str">
            <v>EDWIN ROLANDO SANCHEZ PORRAS</v>
          </cell>
          <cell r="AO541" t="str">
            <v xml:space="preserve">1760 /  / </v>
          </cell>
          <cell r="AP541" t="str">
            <v xml:space="preserve">42120201003 /  / </v>
          </cell>
          <cell r="AQ541" t="str">
            <v xml:space="preserve">Otros bienes transportables (excepto productos metálicos, maquinaria y equipo) /  / </v>
          </cell>
          <cell r="AR541" t="str">
            <v xml:space="preserve">1684 /  / </v>
          </cell>
          <cell r="AS541">
            <v>1760</v>
          </cell>
          <cell r="AT541">
            <v>42120201003</v>
          </cell>
          <cell r="AU541" t="str">
            <v>Otros bienes transportables (excepto productos metálicos, maquinaria y equipo)</v>
          </cell>
          <cell r="AV541" t="str">
            <v xml:space="preserve"> </v>
          </cell>
          <cell r="AW541">
            <v>1684</v>
          </cell>
          <cell r="AX541">
            <v>45643</v>
          </cell>
          <cell r="AY541">
            <v>33950700</v>
          </cell>
          <cell r="BC541" t="str">
            <v xml:space="preserve"> </v>
          </cell>
          <cell r="CX541">
            <v>45676</v>
          </cell>
          <cell r="CY541">
            <v>33950700</v>
          </cell>
        </row>
        <row r="542">
          <cell r="A542" t="str">
            <v>0539-2024</v>
          </cell>
          <cell r="B542" t="e">
            <v>#N/A</v>
          </cell>
          <cell r="C542" t="str">
            <v>CC</v>
          </cell>
          <cell r="D542">
            <v>1233904222</v>
          </cell>
          <cell r="E542">
            <v>6</v>
          </cell>
          <cell r="F542">
            <v>5</v>
          </cell>
          <cell r="G542">
            <v>6</v>
          </cell>
          <cell r="H542" t="str">
            <v>VALENTINA VARGAS HERNANDEZ</v>
          </cell>
          <cell r="I542" t="str">
            <v>Calle 144 # 143a 20</v>
          </cell>
          <cell r="J542" t="str">
            <v>vargas1.1valentina@gmail.com</v>
          </cell>
          <cell r="L542">
            <v>1233904222</v>
          </cell>
          <cell r="M542" t="str">
            <v>CO1.PCCNTR.7143479</v>
          </cell>
          <cell r="N542" t="str">
            <v>CPT-568-2024</v>
          </cell>
          <cell r="O542" t="str">
            <v>https://community.secop.gov.co/Public/Tendering/OpportunityDetail/Index?noticeUID=CO1.NTC.7206368&amp;isFromPublicArea=True&amp;isModal=False</v>
          </cell>
          <cell r="P542" t="str">
            <v>APOYO A LA GESTIÓN PROFESIONAL</v>
          </cell>
          <cell r="R542" t="str">
            <v>FEMENINO</v>
          </cell>
          <cell r="S542" t="str">
            <v>NO</v>
          </cell>
          <cell r="T542" t="str">
            <v>CONTRATO DE PRESTACION DE SERVICIOS</v>
          </cell>
          <cell r="U542">
            <v>45642</v>
          </cell>
          <cell r="V542">
            <v>45643</v>
          </cell>
          <cell r="W542">
            <v>45688</v>
          </cell>
          <cell r="X542" t="str">
            <v>LAURA MARIA MONTOYA VELEZ</v>
          </cell>
          <cell r="Y542" t="str">
            <v>PROFESIONAL ESPECIALIZADO DE PLANEACION</v>
          </cell>
          <cell r="Z542">
            <v>43876314</v>
          </cell>
          <cell r="AA542">
            <v>3</v>
          </cell>
          <cell r="AB542">
            <v>8</v>
          </cell>
          <cell r="AC542" t="str">
            <v>GER-13 Proveer, de manera autónoma e independiente, los servicios
profesionales de actividades de apoyo al seguimiento del Plan Anual de Adquisiciones, en el marco del
Modelo Integrado de Planeación y Gestión - MIPG.
ALCANCE DEL OBJETO: N/A</v>
          </cell>
          <cell r="AD542">
            <v>15</v>
          </cell>
          <cell r="AE542">
            <v>1</v>
          </cell>
          <cell r="AF542">
            <v>45</v>
          </cell>
          <cell r="AG542">
            <v>9750000</v>
          </cell>
          <cell r="AH542">
            <v>6500000</v>
          </cell>
          <cell r="AI542" t="str">
            <v>1. Actualizar, evaluar y realizar seguimiento al Plan Anual de Adquisiciones (PAA) y apoyar y
gestionar las solicitudes de las áreas.
2. Publicar el Plan Anual de Adquisiciones en la página web y en la plataforma SECOP.
3. Acompañar y documentar la mejora y desarrollo del ERP del canal en lo relacionado con el PAA
y la gestión del presupuesto.
4. Apoyar consultas, peticiones o informes relacionados con la gestión presupuestal.
5. Gestionar y actualizar los documentos del sistema de gestión correspondientes al área de
Planeación y a la gestión presupuestal.
6. Apoyar las actualizaciones, ajustes y reportes de ejecución en las plataformas SEGPLAN, PIIP o
MGA.
7. Las demás que le sean asignadas por la supervisión.</v>
          </cell>
          <cell r="AJ542" t="str">
            <v>DIRECTA</v>
          </cell>
          <cell r="AK542" t="str">
            <v>NO REQUIERE</v>
          </cell>
          <cell r="AL542" t="str">
            <v>NO</v>
          </cell>
          <cell r="AM542" t="str">
            <v>GERENTE GENERAL</v>
          </cell>
          <cell r="AN542" t="str">
            <v>NATHALY ACOSTA DIAZ</v>
          </cell>
          <cell r="AO542" t="str">
            <v xml:space="preserve">1753 /  / </v>
          </cell>
          <cell r="AP542" t="str">
            <v xml:space="preserve">42450208 /  / </v>
          </cell>
          <cell r="AQ542" t="str">
            <v xml:space="preserve">Servicios prestados a las empresas y servicios de producción /  / </v>
          </cell>
          <cell r="AR542" t="str">
            <v xml:space="preserve">1685 /  / </v>
          </cell>
          <cell r="AS542">
            <v>1753</v>
          </cell>
          <cell r="AT542">
            <v>42450208</v>
          </cell>
          <cell r="AU542" t="str">
            <v>Servicios prestados a las empresas y servicios de producción</v>
          </cell>
          <cell r="AV542" t="str">
            <v xml:space="preserve"> </v>
          </cell>
          <cell r="AW542">
            <v>1685</v>
          </cell>
          <cell r="AX542">
            <v>45643</v>
          </cell>
          <cell r="AY542">
            <v>9750000</v>
          </cell>
          <cell r="BC542" t="str">
            <v xml:space="preserve"> </v>
          </cell>
          <cell r="CX542">
            <v>45688</v>
          </cell>
          <cell r="CY542">
            <v>9750000</v>
          </cell>
        </row>
        <row r="543">
          <cell r="A543" t="str">
            <v>0540-2024</v>
          </cell>
          <cell r="B543" t="e">
            <v>#N/A</v>
          </cell>
          <cell r="C543" t="str">
            <v>CC</v>
          </cell>
          <cell r="D543">
            <v>39763711</v>
          </cell>
          <cell r="E543">
            <v>7</v>
          </cell>
          <cell r="F543">
            <v>4</v>
          </cell>
          <cell r="G543">
            <v>7</v>
          </cell>
          <cell r="H543" t="str">
            <v>SANDRA PATRICIA CABALLERO TORRES</v>
          </cell>
          <cell r="I543" t="str">
            <v>CL 12 A 71 C 21,</v>
          </cell>
          <cell r="J543" t="str">
            <v>scaballero@gmail.com</v>
          </cell>
          <cell r="M543" t="str">
            <v>CO1.PCCNTR.7147061</v>
          </cell>
          <cell r="N543" t="str">
            <v>CPT-569-2024</v>
          </cell>
          <cell r="O543" t="str">
            <v>https://community.secop.gov.co/Public/Tendering/OpportunityDetail/Index?noticeUID=CO1.NTC.7211118&amp;isFromPublicArea=True&amp;isModal=False</v>
          </cell>
          <cell r="P543" t="str">
            <v>APOYO A LA GESTIÓN PROFESIONAL</v>
          </cell>
          <cell r="R543" t="str">
            <v>FEMENINO</v>
          </cell>
          <cell r="S543" t="str">
            <v>NO</v>
          </cell>
          <cell r="T543" t="str">
            <v>CONTRATO DE PRESTACION DE SERVICIOS</v>
          </cell>
          <cell r="U543">
            <v>45642</v>
          </cell>
          <cell r="V543">
            <v>45638</v>
          </cell>
          <cell r="W543">
            <v>45668</v>
          </cell>
          <cell r="X543" t="str">
            <v>PAULA ARENAS CANAL</v>
          </cell>
          <cell r="Y543" t="str">
            <v>GERENTE GENERAL</v>
          </cell>
          <cell r="Z543">
            <v>35503102</v>
          </cell>
          <cell r="AA543">
            <v>1</v>
          </cell>
          <cell r="AB543">
            <v>1</v>
          </cell>
          <cell r="AC543" t="str">
            <v>GER-16 Proveer, de manera autónoma e independiente, los servicios de apoyo
a la gestión para la ejecución de actividades administrativas y operativas de Canal Capital.
ALCANCE DEL OBJETO: N/A</v>
          </cell>
          <cell r="AD543">
            <v>0</v>
          </cell>
          <cell r="AE543">
            <v>1</v>
          </cell>
          <cell r="AF543">
            <v>30</v>
          </cell>
          <cell r="AG543">
            <v>7000000</v>
          </cell>
          <cell r="AH543">
            <v>3500000</v>
          </cell>
          <cell r="AI543" t="str">
            <v>1. Apoyar en la elaboración de documentos, informes, oficios, memorandos, certificaciones y demás
documentos administrativos que sean requeridos por el supervisor.
2. Apoyar en el seguimiento a las respuestas de las PQRS que sean recibidas por el área.
3. Apoyar los trámites requeridos en la etapa precontractual de los procesos que surjan de las
necesidades de la Gerencia.
4. Apoyar en el seguimiento, ejecución y cierre a nivel administrativo de los acuerdos, convenios
y/o contratos de la Gerencia.
5. Asistir a las reuniones señaladas por el supervisor del contrato en el marco del principio de
coordinación.
6. Apoyar de manera transversal los procesos administrativos de las áreas del Canal, en caso de
requerirse, conforme indicaciones del supervisor.
7. Realizar las demás actividades que resulten necesarias y esenciales para el cumplimiento del
objeto contractual.</v>
          </cell>
          <cell r="AJ543" t="str">
            <v>DIRECTA</v>
          </cell>
          <cell r="AK543" t="str">
            <v>NO REQUIERE</v>
          </cell>
          <cell r="AL543" t="str">
            <v xml:space="preserve">NO </v>
          </cell>
          <cell r="AM543" t="str">
            <v>GERENTE GENERAL</v>
          </cell>
          <cell r="AN543" t="str">
            <v>EDWIN ROLANDO SANCHEZ PORRAS</v>
          </cell>
          <cell r="AO543" t="str">
            <v xml:space="preserve">1756 /  / </v>
          </cell>
          <cell r="AP543" t="str">
            <v xml:space="preserve">42450208 /  / </v>
          </cell>
          <cell r="AQ543" t="str">
            <v xml:space="preserve">Servicios prestados a las empresas y servicios de producción /  / </v>
          </cell>
          <cell r="AR543" t="str">
            <v xml:space="preserve">1681 /  / </v>
          </cell>
          <cell r="AS543">
            <v>1756</v>
          </cell>
          <cell r="AT543">
            <v>42450208</v>
          </cell>
          <cell r="AU543" t="str">
            <v>Servicios prestados a las empresas y servicios de producción</v>
          </cell>
          <cell r="AV543" t="str">
            <v xml:space="preserve"> </v>
          </cell>
          <cell r="AW543">
            <v>1681</v>
          </cell>
          <cell r="AX543">
            <v>45642</v>
          </cell>
          <cell r="AY543">
            <v>7000000</v>
          </cell>
          <cell r="BC543" t="str">
            <v xml:space="preserve"> </v>
          </cell>
          <cell r="CX543">
            <v>45668</v>
          </cell>
          <cell r="CY543">
            <v>7000000</v>
          </cell>
        </row>
        <row r="544">
          <cell r="A544" t="str">
            <v>0541-2024</v>
          </cell>
          <cell r="B544" t="e">
            <v>#N/A</v>
          </cell>
          <cell r="C544" t="str">
            <v>CC</v>
          </cell>
          <cell r="D544">
            <v>80095044</v>
          </cell>
          <cell r="E544">
            <v>9</v>
          </cell>
          <cell r="F544">
            <v>2</v>
          </cell>
          <cell r="G544">
            <v>9</v>
          </cell>
          <cell r="H544" t="str">
            <v>JAIME BAUDILIO ZULUAGA MONTOYA</v>
          </cell>
          <cell r="I544" t="str">
            <v>Calle 17 # 13-48 Este Mosquera</v>
          </cell>
          <cell r="J544" t="str">
            <v>edicion@hotmail.com</v>
          </cell>
          <cell r="L544">
            <v>80095044</v>
          </cell>
          <cell r="M544" t="str">
            <v>CO1.PCCNTR.7148160</v>
          </cell>
          <cell r="N544" t="str">
            <v>CPT-570-2024</v>
          </cell>
          <cell r="O544" t="str">
            <v>https://community.secop.gov.co/Public/Tendering/OpportunityDetail/Index?noticeUID=CO1.NTC.7213223&amp;isFromPublicArea=True&amp;isModal=False</v>
          </cell>
          <cell r="R544" t="str">
            <v>MASCULINO</v>
          </cell>
          <cell r="T544" t="str">
            <v>CONTRATO DE PRESTACION DE SERVICIOS</v>
          </cell>
          <cell r="U544">
            <v>45642</v>
          </cell>
          <cell r="V544">
            <v>45643</v>
          </cell>
          <cell r="W544">
            <v>45688</v>
          </cell>
          <cell r="X544" t="str">
            <v>ALBA JANETTE GOMEZ ARIAS</v>
          </cell>
          <cell r="Y544" t="str">
            <v>PROFESIONAL ESPECIALIZADA DE PRODUCCIÓN GRADO 3</v>
          </cell>
          <cell r="Z544">
            <v>51904355</v>
          </cell>
          <cell r="AA544">
            <v>5</v>
          </cell>
          <cell r="AB544">
            <v>6</v>
          </cell>
          <cell r="AC544" t="str">
            <v>DO-782 DO-806 Proveer, de manera autónoma e independiente, los servicios requeridos para la realización audiovisual de piezas para el Magazín informativo de Canal Capital.
ALCANCE DEL OBJETO: N/A</v>
          </cell>
          <cell r="AD544">
            <v>15</v>
          </cell>
          <cell r="AE544">
            <v>1</v>
          </cell>
          <cell r="AF544">
            <v>45</v>
          </cell>
          <cell r="AG544">
            <v>3750000</v>
          </cell>
          <cell r="AH544">
            <v>2500000</v>
          </cell>
          <cell r="AI544" t="str">
            <v>1. Articularse con todo el equipo de producción para la realización de los contenidos audiovisuales
asignados en los tiempos acordados con la producción y dirección del Magazín informativo,
atendiendo el principio de coordinación.
2. Poner a disposición para la realización de los contenidos los equipos audiovisuales relacionados en
el alcance del presente contrato.
3. Visualizar el material grabado y seleccionarlo como preparación de la edición.
4. Realizar acompañamiento en la sala la edición y/o graficación de las notas, entrevistas,
presentaciones y en general todo el contenido audiovisual que se produzca en función de la excelente
calidad audiovisual.
5. Desarrollar los guiones de edición de los contenidos audiovisuales cuando se requieran.
6. Entregar los insumos de textos, datos, créditos y demás recursos informativos que se deban incluir
en la edición y/o graficación garantizando la correcta gramática y ortografía.
7. Realizar los ajustes y correcciones que solicite la dirección del proyecto.
8. Asistir a las reuniones necesarias para la correcta ejecución del contrato.
9. Asistir a las grabaciones que le sean programadas por la dirección del proyecto y la producción del
Canal
10. Realizar las demás actividades que resulten necesarias y esenciales para el cumplimiento del objeto
contractual.</v>
          </cell>
          <cell r="AJ544" t="str">
            <v xml:space="preserve">DIRECTA </v>
          </cell>
          <cell r="AK544" t="str">
            <v>NO REQUIERE</v>
          </cell>
          <cell r="AL544" t="str">
            <v>NO</v>
          </cell>
          <cell r="AM544" t="str">
            <v>DIRECTOR OPERATIVO</v>
          </cell>
          <cell r="AN544" t="str">
            <v>NATHALY ACOSTA DIAZ</v>
          </cell>
          <cell r="AO544" t="str">
            <v xml:space="preserve">1717 /  / </v>
          </cell>
          <cell r="AP544" t="str">
            <v xml:space="preserve">42450209 /  / </v>
          </cell>
          <cell r="AQ544" t="str">
            <v xml:space="preserve">Servicios para la comunidad, sociales y personales /  / </v>
          </cell>
          <cell r="AR544" t="str">
            <v xml:space="preserve">1686 /  / </v>
          </cell>
          <cell r="AS544">
            <v>1717</v>
          </cell>
          <cell r="AT544">
            <v>42450209</v>
          </cell>
          <cell r="AU544" t="str">
            <v>Servicios para la comunidad, sociales y personales</v>
          </cell>
          <cell r="AV544" t="str">
            <v xml:space="preserve"> </v>
          </cell>
          <cell r="AW544">
            <v>1686</v>
          </cell>
          <cell r="AX544">
            <v>45643</v>
          </cell>
          <cell r="AY544">
            <v>3749995</v>
          </cell>
          <cell r="BC544" t="str">
            <v xml:space="preserve"> </v>
          </cell>
          <cell r="CX544">
            <v>45688</v>
          </cell>
          <cell r="CY544">
            <v>3750000</v>
          </cell>
        </row>
        <row r="545">
          <cell r="A545" t="str">
            <v>0542-2024</v>
          </cell>
          <cell r="B545" t="e">
            <v>#N/A</v>
          </cell>
          <cell r="C545" t="str">
            <v>CC</v>
          </cell>
          <cell r="D545">
            <v>52082949</v>
          </cell>
          <cell r="E545">
            <v>7</v>
          </cell>
          <cell r="F545">
            <v>4</v>
          </cell>
          <cell r="G545">
            <v>7</v>
          </cell>
          <cell r="H545" t="str">
            <v>TANIA LUZ REYES DÍAZ</v>
          </cell>
          <cell r="I545" t="str">
            <v>Cra 57 No 160-30</v>
          </cell>
          <cell r="J545" t="str">
            <v>tanialuzreyes@gmail.com</v>
          </cell>
          <cell r="M545" t="str">
            <v>CO1.PCCNTR.7148880</v>
          </cell>
          <cell r="N545" t="str">
            <v>CPT-571-2024</v>
          </cell>
          <cell r="O545" t="str">
            <v>https://community.secop.gov.co/Public/Tendering/OpportunityDetail/Index?noticeUID=CO1.NTC.7213558&amp;isFromPublicArea=True&amp;isModal=False</v>
          </cell>
          <cell r="P545" t="str">
            <v>PROFESIONAL</v>
          </cell>
          <cell r="R545" t="str">
            <v>FEMENINO</v>
          </cell>
          <cell r="T545" t="str">
            <v>CONTRATO DE PRESTACION DE SERVICIOS</v>
          </cell>
          <cell r="U545">
            <v>45643</v>
          </cell>
          <cell r="V545">
            <v>45643</v>
          </cell>
          <cell r="W545">
            <v>45693</v>
          </cell>
          <cell r="X545" t="str">
            <v>JORGE ENRIQUE ANGARITA LOPEZ</v>
          </cell>
          <cell r="Y545" t="str">
            <v>SUBDIRECTOR FINANCIERO</v>
          </cell>
          <cell r="Z545">
            <v>80093324</v>
          </cell>
          <cell r="AA545">
            <v>0</v>
          </cell>
          <cell r="AB545">
            <v>0</v>
          </cell>
          <cell r="AC545" t="str">
            <v>SF-51 Proveer de manera autónoma e independiente los servicios profesionales
necesarios para apoyar las actividades de tesorería de la subdirección financiera.
ALCANCE DEL OBJETO: N/A</v>
          </cell>
          <cell r="AD545">
            <v>20</v>
          </cell>
          <cell r="AE545">
            <v>1</v>
          </cell>
          <cell r="AF545">
            <v>50</v>
          </cell>
          <cell r="AG545">
            <v>1232280</v>
          </cell>
          <cell r="AH545">
            <v>6739368</v>
          </cell>
          <cell r="AI545" t="str">
            <v>1. Apoyar en el cargue, movimientos,
consultas y demás procesos generados en las diferentes plataformas que son requeridas para el trámite de
pagos de la entidad. 2. Apoyar con el cargue de movimientos bancarios, modificaciones y demás procesos
requeridos en el aplicativo Ord pago. 3. Realizar la conciliación bancaria para el respectivo reporte al área de
contabilidad. 4. Consolidar ingresos mensuales para ser reportados al área de presupuesto de la entidad. 5.
Realizar conciliación de pagos mensuales para el cierre de mes en el aplicativo ORDPAGO. 6. Apoyar con el
arqueo de caja menor a la subdirección administrativa. 7. Apoyar en la elaboración de proyecciones de flujo
de caja de tesorería mensual. 8. Apoyar al subdirector financiero y al profesional de tesorería en las
operaciones de inversión propias del área. 9. Realizar los reintegros de rendimientos financieros a las
entidades como Secretaria de Hacienda y FUTIC. 10. Apoyar en la preparación de informes del área de
tesorería para los diferentes entes de control. 11. Apoyar los requerimientos internos y externos solicitados
para los cierres mensuales correspondientes a los pagos de las resoluciones de FUTIC. 12. Revisar el
cumplimiento de los requisitos establecidos, previos a los pagos de las cuentas y/o facturas para pago. 13.
Brindar información a los usuarios internos y externos sobre el estado de pagos de las cuentas de cobro. 14.
Realizar seguimiento, revisión y cumplimiento de las acciones planteadas en los Planes de Mejoramiento de
las actividades a desarrollar por la subdirección financiera y actividades solicitadas por las diferentes áreas del
Canal como son acuerdos de gestión, plan anticorrupción, plan de fortalecimiento, plan estratégico
institucional entre otros. 15. Apoyar la gestión documental del área de tesorería de la Subdirección Financiera.
16. Apoyar la revisión y actualización de los procedimientos a cargo del área de tesorería de la Subdirección
Financiera. 17. Realizar las demás actividades que resulten necesarias y esenciales para el cumplimiento del
objeto contractual.</v>
          </cell>
          <cell r="AJ545" t="str">
            <v>DIRECTA</v>
          </cell>
          <cell r="AK545" t="str">
            <v>NO REQUIERE</v>
          </cell>
          <cell r="AL545" t="str">
            <v>NO</v>
          </cell>
          <cell r="AM545" t="str">
            <v>SECRETARIA GENERAL</v>
          </cell>
          <cell r="AN545" t="str">
            <v>ANDRES PEÑA ARENAS</v>
          </cell>
          <cell r="AO545" t="str">
            <v xml:space="preserve">1765 /  / </v>
          </cell>
          <cell r="AP545" t="str">
            <v xml:space="preserve">42120202008 /  / </v>
          </cell>
          <cell r="AQ545" t="str">
            <v xml:space="preserve">Servicios prestados a las empresas y servicios de producción /  / </v>
          </cell>
          <cell r="AR545" t="str">
            <v xml:space="preserve">1701 /  / </v>
          </cell>
          <cell r="AS545">
            <v>1765</v>
          </cell>
          <cell r="AT545">
            <v>42120202008</v>
          </cell>
          <cell r="AU545" t="str">
            <v>Servicios prestados a las empresas y servicios de producción</v>
          </cell>
          <cell r="AV545" t="str">
            <v xml:space="preserve"> </v>
          </cell>
          <cell r="AW545">
            <v>1701</v>
          </cell>
          <cell r="AX545">
            <v>45643</v>
          </cell>
          <cell r="AY545">
            <v>11232280</v>
          </cell>
          <cell r="BC545" t="str">
            <v xml:space="preserve"> </v>
          </cell>
          <cell r="CX545">
            <v>45693</v>
          </cell>
          <cell r="CY545">
            <v>1232280</v>
          </cell>
        </row>
        <row r="546">
          <cell r="A546" t="str">
            <v>0543-2024</v>
          </cell>
          <cell r="B546" t="e">
            <v>#N/A</v>
          </cell>
          <cell r="C546" t="str">
            <v>CC</v>
          </cell>
          <cell r="D546">
            <v>11206590</v>
          </cell>
          <cell r="E546">
            <v>1</v>
          </cell>
          <cell r="F546">
            <v>1</v>
          </cell>
          <cell r="G546">
            <v>1</v>
          </cell>
          <cell r="H546" t="str">
            <v>ROGER FABIAN MATTA SÁNCHEZ</v>
          </cell>
          <cell r="I546" t="str">
            <v>calle 165 n 54-30</v>
          </cell>
          <cell r="J546" t="str">
            <v>yoye926@gmail.com</v>
          </cell>
          <cell r="M546" t="str">
            <v>CO1.PCCNTR.7151065</v>
          </cell>
          <cell r="N546" t="str">
            <v>CPT-572-2024</v>
          </cell>
          <cell r="O546" t="str">
            <v>https://community.secop.gov.co/Public/Tendering/OpportunityDetail/Index?noticeUID=CO1.NTC.7216826&amp;isFromPublicArea=True&amp;isModal=False</v>
          </cell>
          <cell r="P546" t="str">
            <v>PROFESIONAL</v>
          </cell>
          <cell r="R546" t="str">
            <v>MASCULINO</v>
          </cell>
          <cell r="T546" t="str">
            <v>CONTRATO DE PRESTACION DE SERVICIOS</v>
          </cell>
          <cell r="U546">
            <v>45643</v>
          </cell>
          <cell r="V546">
            <v>45645</v>
          </cell>
          <cell r="W546">
            <v>45734</v>
          </cell>
          <cell r="X546" t="str">
            <v>JAVIER AUGUSTO MEDINA PARRA</v>
          </cell>
          <cell r="Y546" t="str">
            <v>SUBDIRECTOR ADMINISTRATIVO</v>
          </cell>
          <cell r="Z546">
            <v>79568473</v>
          </cell>
          <cell r="AA546">
            <v>6</v>
          </cell>
          <cell r="AB546">
            <v>5</v>
          </cell>
          <cell r="AC546" t="str">
            <v>SA-518 Proveer de manera autónoma e independiente, sus servicios profesionales
especializados para realizar actividades de análisis, evaluación y recomendaciones sobre el ERP del Canal
Capital, para generar la ruta técnica crítica hacia la definición de la continuidad del proyecto.
ALCANCE DEL OBJETO: N/A</v>
          </cell>
          <cell r="AD546">
            <v>0</v>
          </cell>
          <cell r="AE546">
            <v>3</v>
          </cell>
          <cell r="AF546">
            <v>90</v>
          </cell>
          <cell r="AG546">
            <v>16500000</v>
          </cell>
          <cell r="AH546" t="str">
            <v>N/A</v>
          </cell>
          <cell r="AI546" t="str">
            <v>1. Realizar el diagnóstico de los procesos
de gestión del canal en relación con las capacidades que ofrece el actual ERP con miras a evaluar su pertinencia
operativa y los tiempos de respuesta a soluciones de los clientes internos, y el ahorro de costos para la
Empresa. 2. Revisar y presentar recomendaciones sobre el ERP de Canal Capital, en función de su arquitectura,
capacidades técnicas, lenguaje de programación, capacidad de almacenamiento, sistema operativo, bases de
datos, flujos de trabajo, gestor de base de datos, licencias, redes, conversión de datos, relacionamiento e
integración con otros sistemas, experiencia de usuario, seguridad, control (auditoria), capacidad de
automatización, evaluación de reportes, evaluación de tableros de control. 3. Liderar mesas de trabajo con
actores funcionales y técnicos de desarrollo para realizar identificación de oportunidades de mejora en el
desarrollo del ERP del Canal. 4. Elaborar una metodología de desarrollo inhouse de software para fortalecer
el ERP del Canal de acuerdo con las conclusiones del análisis realizado. 5. Realizar una revisión comparativa
del ERP actual del Canal con otros ERP del mercado o de organizaciones estatales teniendo factores tales
como: costos, capacidades, implementación, operación, riesgos, fortalezas y debilidades. 6. Presentar un
informe de evaluación en el cual se determine situación actual, conclusiones y recomendaciones sobre el actual
sistema ERP del Canal. 7. Presentar un documento de recomendaciones concretas sobre las oportunidades de
mejora en la gestión y desarrollo de un ERP para el Canal, que contribuya a la modernización de la gestión de
información institucional en sus diversos componentes (administrativo, financiero, contractual, empresarial).
8. Realizar las demás actividades que resulten necesarias y esenciales para el cumplimiento del objeto
contractual.</v>
          </cell>
          <cell r="AJ546" t="str">
            <v>DIRECTA</v>
          </cell>
          <cell r="AK546" t="str">
            <v>NO REQUIERE</v>
          </cell>
          <cell r="AL546" t="str">
            <v>NO</v>
          </cell>
          <cell r="AM546" t="str">
            <v>SECRETARIA GENERAL</v>
          </cell>
          <cell r="AN546" t="str">
            <v>FRANCISO SANDOVAL</v>
          </cell>
          <cell r="AO546" t="str">
            <v xml:space="preserve">1802 /  / </v>
          </cell>
          <cell r="AP546" t="str">
            <v xml:space="preserve">42120202008 /  / </v>
          </cell>
          <cell r="AQ546" t="str">
            <v xml:space="preserve">Servicios prestados a las empresas y servicios de producción /  / </v>
          </cell>
          <cell r="AR546" t="str">
            <v xml:space="preserve">1704 /  / </v>
          </cell>
          <cell r="AS546">
            <v>1802</v>
          </cell>
          <cell r="AT546">
            <v>42120202008</v>
          </cell>
          <cell r="AU546" t="str">
            <v>Servicios prestados a las empresas y servicios de producción</v>
          </cell>
          <cell r="AV546" t="str">
            <v xml:space="preserve"> </v>
          </cell>
          <cell r="AW546">
            <v>1704</v>
          </cell>
          <cell r="AX546">
            <v>45643</v>
          </cell>
          <cell r="AY546">
            <v>16500000</v>
          </cell>
          <cell r="BC546" t="str">
            <v xml:space="preserve"> </v>
          </cell>
          <cell r="CX546">
            <v>45734</v>
          </cell>
          <cell r="CY546">
            <v>16500000</v>
          </cell>
        </row>
        <row r="547">
          <cell r="A547" t="str">
            <v>0544-2024</v>
          </cell>
          <cell r="B547" t="e">
            <v>#N/A</v>
          </cell>
          <cell r="C547" t="str">
            <v>CC</v>
          </cell>
          <cell r="D547">
            <v>1026306926</v>
          </cell>
          <cell r="E547">
            <v>6</v>
          </cell>
          <cell r="F547">
            <v>5</v>
          </cell>
          <cell r="G547">
            <v>6</v>
          </cell>
          <cell r="H547" t="str">
            <v>ANA MARÍA SÁNCHEZ GUZMÁN</v>
          </cell>
          <cell r="I547" t="str">
            <v xml:space="preserve"> CALLE 4D #64 A05</v>
          </cell>
          <cell r="J547" t="str">
            <v>anamsanguz@gmail.com</v>
          </cell>
          <cell r="L547">
            <v>1026306926</v>
          </cell>
          <cell r="M547" t="str">
            <v>CO1.PCCNTR.7150973</v>
          </cell>
          <cell r="N547" t="str">
            <v>CPT-573-2024</v>
          </cell>
          <cell r="O547" t="str">
            <v>https://community.secop.gov.co/Public/Tendering/OpportunityDetail/Index?noticeUID=CO1.NTC.7216576&amp;isFromPublicArea=True&amp;isModal=False</v>
          </cell>
          <cell r="R547" t="str">
            <v>FEMENINO</v>
          </cell>
          <cell r="T547" t="str">
            <v>CONTRATO DE PRESTACION DE SERVICIOS</v>
          </cell>
          <cell r="U547">
            <v>45643</v>
          </cell>
          <cell r="V547">
            <v>45644</v>
          </cell>
          <cell r="W547">
            <v>45689</v>
          </cell>
          <cell r="X547" t="str">
            <v>ALBA JANETTE GOMEZ ARIAS</v>
          </cell>
          <cell r="Y547" t="str">
            <v>PROFESIONAL ESPECIALIZADA DE PRODUCCIÓN GRADO 3</v>
          </cell>
          <cell r="Z547">
            <v>51904355</v>
          </cell>
          <cell r="AA547">
            <v>5</v>
          </cell>
          <cell r="AB547">
            <v>6</v>
          </cell>
          <cell r="AC547" t="str">
            <v>DO-809 Proveer, de manera autónoma e independiente, los servicios requeridos para la realización de materiales escritos, visuales o multimedia para el Proyecto periodístico convergente y los especiales noticiosos de Canal Capital.</v>
          </cell>
          <cell r="AD547">
            <v>15</v>
          </cell>
          <cell r="AE547">
            <v>1</v>
          </cell>
          <cell r="AF547">
            <v>45</v>
          </cell>
          <cell r="AG547">
            <v>6000000</v>
          </cell>
          <cell r="AH547">
            <v>4000000</v>
          </cell>
          <cell r="AI547" t="str">
            <v>1. Asistir, en virtud del principio de
coordinación, a los consejos de redacción determinados por la dirección del proyecto. 2. Proponer en los consejos
de redacción diarios, un mínimo de cinco (5) temas por día provenientes de las fuentes designadas, así como el
seguimiento correspondiente. 3. Atender las actividades periodísticas y/o de producción conforme a las
indicaciones dadas en el consejo de redacción. 4. Elaborar material escrito, visual o multimedia de acuerdo con
las temáticas que se desarrollen en los consejos de redacción. 5. Proponer formatos de producción por cada tema
asignado acorde al propósito convergente del proyecto y sus públicos objetivos. 6. Incluir como fuente periodística
los datos abiertos (públicos y privados) de la Bogotá Región, así como, el uso del periodismo de datos como
metodología de investigación y producción de la totalidad o parte de los contenidos gestionados. 7. Apoyar al
equipo de producción durante la preproducción, producción y postproducción de los contenidos asignados
diariamente. 8. Apoyar en la redacción de textos para las introducciones de los contenidos producidos diariamente
en coherencia con las plataformas y públicos objetivos determinados en los comités de redacción. 9. Organizar
la información periodística para realizar contenidos de temas diversos, incluso si no se relaciona con las fuentes
regularmente designadas. 10. Apoyar el diseño y acoger las recomendaciones estéticas y en general de “formato”
indicadas por los realizadores del proyecto, así como, de los líderes editoriales y de estrategia convergente del mismo. 11. Realizar las actividades propias de presentación de secciones, temas, contenidos u otros especiales
desde el estudio o locaciones indicadas por los líderes de emisión / circulación de los distintos componentes del
proyecto convergente. 12. Atender y acoger las recomendaciones de uso de tecnología para la grabación,
postproducción y circulación de los contenidos diariamente asignados. 13. Realizar las demás actividades que
resulten necesarias y esenciales para el cumplimiento del objeto contractual.</v>
          </cell>
          <cell r="AJ547" t="str">
            <v>DIRECTA</v>
          </cell>
          <cell r="AK547" t="str">
            <v>NO REQUIERE</v>
          </cell>
          <cell r="AL547" t="str">
            <v>NO</v>
          </cell>
          <cell r="AM547" t="str">
            <v>DIRECTOR OPERATIVO</v>
          </cell>
          <cell r="AN547" t="str">
            <v>CAROLINA NIÑO CLAVIJO</v>
          </cell>
          <cell r="AO547" t="str">
            <v xml:space="preserve">1775 /  / </v>
          </cell>
          <cell r="AP547" t="str">
            <v xml:space="preserve">42450209 /  / </v>
          </cell>
          <cell r="AQ547" t="str">
            <v xml:space="preserve">Servicios para la comunidad, sociales y personales /  / </v>
          </cell>
          <cell r="AR547" t="str">
            <v xml:space="preserve">1703 /  / </v>
          </cell>
          <cell r="AS547">
            <v>1775</v>
          </cell>
          <cell r="AT547">
            <v>42450209</v>
          </cell>
          <cell r="AU547" t="str">
            <v>Servicios para la comunidad, sociales y personales</v>
          </cell>
          <cell r="AV547" t="str">
            <v xml:space="preserve"> </v>
          </cell>
          <cell r="AW547">
            <v>1703</v>
          </cell>
          <cell r="AX547">
            <v>45643</v>
          </cell>
          <cell r="AY547">
            <v>6000000</v>
          </cell>
          <cell r="BC547" t="str">
            <v xml:space="preserve"> </v>
          </cell>
          <cell r="CX547">
            <v>45689</v>
          </cell>
          <cell r="CY547">
            <v>6000000</v>
          </cell>
        </row>
        <row r="548">
          <cell r="A548" t="str">
            <v>0545-2024</v>
          </cell>
          <cell r="B548" t="e">
            <v>#N/A</v>
          </cell>
          <cell r="C548" t="str">
            <v>CC</v>
          </cell>
          <cell r="D548">
            <v>1021669783</v>
          </cell>
          <cell r="E548">
            <v>3</v>
          </cell>
          <cell r="F548">
            <v>8</v>
          </cell>
          <cell r="G548">
            <v>3</v>
          </cell>
          <cell r="H548" t="str">
            <v>LADY ALEJANDRA NARANJO MORENO</v>
          </cell>
          <cell r="I548" t="str">
            <v>Casa</v>
          </cell>
          <cell r="J548" t="str">
            <v>lady.alejan02@gmail.com</v>
          </cell>
          <cell r="L548">
            <v>1021669783</v>
          </cell>
          <cell r="M548" t="str">
            <v>CO1.PCCNTR.7152255</v>
          </cell>
          <cell r="N548" t="str">
            <v>CPT-574-2024</v>
          </cell>
          <cell r="O548" t="str">
            <v>https://community.secop.gov.co/Public/Tendering/OpportunityDetail/Index?noticeUID=CO1.NTC.7218178&amp;isFromPublicArea=True&amp;isModal=False</v>
          </cell>
          <cell r="P548" t="str">
            <v>APOYO A LA GESTIÓN PROFESIONAL</v>
          </cell>
          <cell r="R548" t="str">
            <v>FEMENINO</v>
          </cell>
          <cell r="S548" t="str">
            <v>NO</v>
          </cell>
          <cell r="T548" t="str">
            <v>CONTRATO DE PRESTACION DE SERVICIOS</v>
          </cell>
          <cell r="U548">
            <v>45644</v>
          </cell>
          <cell r="V548">
            <v>45645</v>
          </cell>
          <cell r="W548">
            <v>45695</v>
          </cell>
          <cell r="X548" t="str">
            <v>JORGE ENRIQUE ANGARITA LOPEZ</v>
          </cell>
          <cell r="Y548" t="str">
            <v>SUBDIRECTOR FINANCIERO</v>
          </cell>
          <cell r="Z548">
            <v>80093324</v>
          </cell>
          <cell r="AA548">
            <v>0</v>
          </cell>
          <cell r="AB548">
            <v>0</v>
          </cell>
          <cell r="AC548" t="str">
            <v>SF-52 Proveer de manera autónoma e independiente los servicios de apoyo a la
gestión necesarios para apoyar las actividades de facturación y demás procesos y procedimientos de la
subdirección financiera.
ALCANCE DEL OBJETO: N/A</v>
          </cell>
          <cell r="AD548">
            <v>20</v>
          </cell>
          <cell r="AE548">
            <v>1</v>
          </cell>
          <cell r="AF548">
            <v>50</v>
          </cell>
          <cell r="AG548">
            <v>4166667</v>
          </cell>
          <cell r="AH548">
            <v>2500000</v>
          </cell>
          <cell r="AI548" t="str">
            <v>1. Apoyar en la revisión de solicitudes de factura y sus debidos soportes.
2. Apoyar en el diligenciamiento de bases de datos para el debido control de la facturación.
3. Apoyar en el cargue de facturas al SECOP II cuando así se requiera.
4. Apoyar al Profesional de facturación en los requerimientos de información recibidos de los entes
de control externos e internos en materia de facturación.
5. Apoyar en el archivo de la documentación generada en la Subdirección financiera con énfasis en
el área facturación, cumpliendo con las especificaciones establecidas en las Tablas de Retención
Documental – TRD y las normas de archivo.
6. Apoyar en la elaboración de informes concernientes a reportes del área de facturación y financiera
a los entes internos y externos que lo requieran.
7. Apoyar las actualizaciones de los procedimientos, instructivos, manuales y políticas a cargo de la
Subdirección Financiera.
8. Apoyar en los procesos y procedimientos de las áreas de Presupuesto, tesorería y contabilidad.
9. Realizar las demás actividades que resulten necesarias y esenciales para el cumplimiento del
objeto contractual.</v>
          </cell>
          <cell r="AJ548" t="str">
            <v>DIRECTA</v>
          </cell>
          <cell r="AK548" t="str">
            <v>NO REQUIERE</v>
          </cell>
          <cell r="AL548" t="str">
            <v>NO</v>
          </cell>
          <cell r="AM548" t="str">
            <v>SECRETARIA GENERAL</v>
          </cell>
          <cell r="AN548" t="str">
            <v>EDWIN ROLANDO SANCHEZ PORRAS</v>
          </cell>
          <cell r="AO548" t="str">
            <v xml:space="preserve">1778 /  / </v>
          </cell>
          <cell r="AP548" t="str">
            <v xml:space="preserve">42120202008 /  / </v>
          </cell>
          <cell r="AQ548" t="str">
            <v xml:space="preserve">Servicios prestados a las empresas y servicios de producción /  / </v>
          </cell>
          <cell r="AR548" t="str">
            <v xml:space="preserve">1713 /  / </v>
          </cell>
          <cell r="AS548">
            <v>1778</v>
          </cell>
          <cell r="AT548">
            <v>42120202008</v>
          </cell>
          <cell r="AU548" t="str">
            <v>Servicios prestados a las empresas y servicios de producción</v>
          </cell>
          <cell r="AV548" t="str">
            <v xml:space="preserve"> </v>
          </cell>
          <cell r="AW548">
            <v>1713</v>
          </cell>
          <cell r="AX548">
            <v>45645</v>
          </cell>
          <cell r="AY548">
            <v>4166667</v>
          </cell>
          <cell r="BC548" t="str">
            <v xml:space="preserve"> </v>
          </cell>
          <cell r="CX548">
            <v>45695</v>
          </cell>
          <cell r="CY548">
            <v>4166667</v>
          </cell>
        </row>
        <row r="549">
          <cell r="A549" t="str">
            <v>0546-2024</v>
          </cell>
          <cell r="B549" t="e">
            <v>#N/A</v>
          </cell>
          <cell r="C549" t="str">
            <v>NIT</v>
          </cell>
          <cell r="D549">
            <v>901193823</v>
          </cell>
          <cell r="E549">
            <v>0</v>
          </cell>
          <cell r="F549">
            <v>0</v>
          </cell>
          <cell r="G549">
            <v>0</v>
          </cell>
          <cell r="H549" t="str">
            <v>AAARQUITECTURA 94 SAS</v>
          </cell>
          <cell r="I549" t="str">
            <v>CALLE 12 B 9 40 OF 504 505</v>
          </cell>
          <cell r="J549" t="str">
            <v xml:space="preserve">facdian823@gmail.com </v>
          </cell>
          <cell r="K549" t="str">
            <v>OSCAR ANIBAL TEJADA VALENCIA</v>
          </cell>
          <cell r="L549">
            <v>80002360</v>
          </cell>
          <cell r="M549" t="str">
            <v>CO1.PCCNTR.7153654</v>
          </cell>
          <cell r="N549" t="str">
            <v>CPT-575-2024</v>
          </cell>
          <cell r="O549" t="str">
            <v>https://community.secop.gov.co/Public/Tendering/OpportunityDetail/Index?noticeUID=CO1.NTC.7219208&amp;isFromPublicArea=True&amp;isModal=False</v>
          </cell>
          <cell r="R549" t="str">
            <v>PERSONA JURIDICA</v>
          </cell>
          <cell r="S549" t="str">
            <v>N/A</v>
          </cell>
          <cell r="T549" t="str">
            <v>CONTRATO DE PRESTACION DE SERVICIOS</v>
          </cell>
          <cell r="U549">
            <v>45644</v>
          </cell>
          <cell r="V549">
            <v>45645</v>
          </cell>
          <cell r="W549">
            <v>45657</v>
          </cell>
          <cell r="X549" t="str">
            <v>PAULA ANDREA FONSECA ORTIZ</v>
          </cell>
          <cell r="Y549" t="str">
            <v>PROFESIONAL 1 DEL ÁREA DE VENTAS Y MERCADEO</v>
          </cell>
          <cell r="Z549">
            <v>1136884820</v>
          </cell>
          <cell r="AA549">
            <v>0</v>
          </cell>
          <cell r="AB549">
            <v>0</v>
          </cell>
          <cell r="AC549" t="str">
            <v>PE-163 Suministro de árboles exteriores tipo maple para la implementación de iluminación ambiental y elementos decorativos alusivos a la Navidad en el marco de la estrategia “Barrios Vivos" desarrollada a través del contrato interadministrativo 745 de 2024 suscrito con la SCRD. ALCANCE DEL OBJETO: Suministrar los bienes y servicios requeridos especificados en el ANEXO TÉCNICO, así como todos aquellos gastos logísticos, técnicos y humanos requeridos para el cumplimiento del objeto contractual.</v>
          </cell>
          <cell r="AD549">
            <v>13</v>
          </cell>
          <cell r="AE549">
            <v>0</v>
          </cell>
          <cell r="AF549">
            <v>13</v>
          </cell>
          <cell r="AG549">
            <v>197540000</v>
          </cell>
          <cell r="AH549" t="str">
            <v>N/A</v>
          </cell>
          <cell r="AI549" t="str">
            <v>1. Suministrar e implementar lo
contratado, de conformidad con las especificaciones técnicas en el ANEXO TÉCNICO que soportan el
presente contrato, así como la cotización presentada y avalada por CAPITAL. 2. Realizar la entrega de
los bienes establecidos en el ANEXO TÉCNICO en la Alcaldía Local La Candelaria, lugar determinado por
la Secretaría de Cultura, Recreación y Deporte (SCRD) en el requerimiento. La entrega debe realizarse
de acuerdo con los plazos establecidos, sin que se presenten demoras que puedan afectar la ejecución
del proyecto. 3. Utilizar materiales, tanto en los árboles, como los elementos de iluminación y decorativos,
de alta calidad y aptos para el uso exterior, especialmente durante la temporada navideña, desde el punto
de vista de la sostenibilidad y durabilidad de los mismos. 4. Garantizar que todos los bienes suministrados
bajo el presente contrato se encuentren en perfecto estado de conservación, funcionalidad y calidad, de
acuerdo con las especificaciones y requisitos establecidos en el ANEXO TÉCNICO. En el caso de que,
durante la instalación de los bienes, se presenten inconsistencias, defectos, o cualquier tipo de daño que
impida el uso adecuado de los mismos, EL CONTRATISTA tendrá la obligación de realizar el reemplazo
del bien afectado de manera inmediata, sin que esto genere ningún costo adicional para la Secretaría de
Cultura, Recreación y Deporte (SCRD). 5. El transporte, cargue, descargue, entrega, riesgo y propiedad
de los bienes y/o elementos requeridos por CAPITAL, serán asumidos por el contratista, hasta que se
realice la entrega total a satisfacción en el lugar indicado. 6. Informar a CAPITAL dentro de las veinticuatro
(24) horas siguientes al conocimiento del hecho o circunstancias que puedan incidir en la no oportuna o
debida ejecución del contrato o que puedan poner en peligro los intereses legítimos de CAPITAL. 7. El
CONTRATISTA se obliga a sostener los precios de los elementos ofertados dentro de la ejecución del
contrato. 8. Abstenerse de realizar actividades, incurrir en costos adicionales o ejecutar tareas no
contempladas en la propuesta aprobada y el anexo técnico sin previa autorización por escrito del
supervisor del contrato. 9. Acatar las instrucciones que para el desarrollo del contrato le imparta CAPITAL
por conducto del Supervisor.</v>
          </cell>
          <cell r="AJ549" t="str">
            <v>DIRECTA</v>
          </cell>
          <cell r="AK549" t="str">
            <v>NO REQUIERE</v>
          </cell>
          <cell r="AL549" t="str">
            <v>SI</v>
          </cell>
          <cell r="AM549" t="str">
            <v>GERENTE GENERAL</v>
          </cell>
          <cell r="AN549" t="str">
            <v>JAVIER ROLANDO DELGADO FLORES</v>
          </cell>
          <cell r="AO549" t="str">
            <v xml:space="preserve">1791 /  / </v>
          </cell>
          <cell r="AP549" t="str">
            <v xml:space="preserve">42450208 /  / </v>
          </cell>
          <cell r="AQ549" t="str">
            <v xml:space="preserve">Servicios prestados a las empresas y servicios de producción /  / </v>
          </cell>
          <cell r="AR549" t="str">
            <v xml:space="preserve">1712 /  / </v>
          </cell>
          <cell r="AS549">
            <v>1791</v>
          </cell>
          <cell r="AT549">
            <v>42450208</v>
          </cell>
          <cell r="AU549" t="str">
            <v>Servicios prestados a las empresas y servicios de producción</v>
          </cell>
          <cell r="AV549" t="str">
            <v xml:space="preserve"> </v>
          </cell>
          <cell r="AW549">
            <v>1712</v>
          </cell>
          <cell r="AX549">
            <v>45645</v>
          </cell>
          <cell r="AY549">
            <v>197540000</v>
          </cell>
          <cell r="BC549" t="str">
            <v xml:space="preserve"> </v>
          </cell>
          <cell r="CX549">
            <v>45657</v>
          </cell>
          <cell r="CY549">
            <v>197540000</v>
          </cell>
        </row>
        <row r="550">
          <cell r="A550" t="str">
            <v>0547-2024</v>
          </cell>
          <cell r="B550" t="e">
            <v>#N/A</v>
          </cell>
          <cell r="C550" t="str">
            <v>CC</v>
          </cell>
          <cell r="D550">
            <v>52704252</v>
          </cell>
          <cell r="E550">
            <v>0</v>
          </cell>
          <cell r="F550">
            <v>0</v>
          </cell>
          <cell r="G550">
            <v>0</v>
          </cell>
          <cell r="H550" t="str">
            <v>ANA MARÍA PÁEZ MORALES</v>
          </cell>
          <cell r="I550" t="str">
            <v>Carrera 65 No. 103 - 52 Torre 1 Apto 1104</v>
          </cell>
          <cell r="J550" t="str">
            <v>apaez@veeduriadistital.com</v>
          </cell>
          <cell r="M550" t="str">
            <v>CO1.PCCNTR.7153725</v>
          </cell>
          <cell r="N550" t="str">
            <v>CPT-576-2024</v>
          </cell>
          <cell r="O550" t="str">
            <v>https://community.secop.gov.co/Public/Tendering/OpportunityDetail/Index?noticeUID=CO1.NTC.7219572&amp;isFromPublicArea=True&amp;isModal=False</v>
          </cell>
          <cell r="P550" t="str">
            <v>PROFESIONAL</v>
          </cell>
          <cell r="R550" t="str">
            <v>FEMENINO</v>
          </cell>
          <cell r="T550" t="str">
            <v>CONTRATO DE PRESTACION DE SERVICIOS</v>
          </cell>
          <cell r="U550">
            <v>45644</v>
          </cell>
          <cell r="V550">
            <v>45645</v>
          </cell>
          <cell r="W550">
            <v>45697</v>
          </cell>
          <cell r="X550" t="str">
            <v>JORGE ENRIQUE ANGARITA LOPEZ</v>
          </cell>
          <cell r="Y550" t="str">
            <v>SUBDIRECTOR FINANCIERO</v>
          </cell>
          <cell r="Z550">
            <v>80093324</v>
          </cell>
          <cell r="AA550">
            <v>0</v>
          </cell>
          <cell r="AB550">
            <v>0</v>
          </cell>
          <cell r="AC550" t="str">
            <v>GER-15 Proveer de manera autónoma e independiente, los servicios profesionales
requeridos para apoyar en las actividades de seguimiento y el reporte de Políticas Públicas, la rendición de
cuentas institucional y el modelo de relacionamiento con el ciudadano, en el marco del Modelo Integrado de
Planeación y Gestión- MIPG.
ALCANCE DEL OBJETO: N/A</v>
          </cell>
          <cell r="AD550">
            <v>22</v>
          </cell>
          <cell r="AE550">
            <v>1</v>
          </cell>
          <cell r="AF550">
            <v>52</v>
          </cell>
          <cell r="AG550">
            <v>11266667</v>
          </cell>
          <cell r="AH550">
            <v>6500000</v>
          </cell>
          <cell r="AI550" t="str">
            <v>1. Asesorar al canal en políticas públicas,
enfoques diferenciales y otras acciones afirmativas, apoyar reportes, informes, conceptos y respuesta a
peticiones. 2. Apoyar la gestión y actualización de las políticas de transparencia y acceso a la información,
participación ciudadana, Rendición de cuentas, gobierno abierto, políticas anticorrupción y antisoborno. 3.
Apoyar la implementación del Modelo de relacionamiento con la ciudadanía así como la mesa técnica para su
seguimiento, en el marco del comité institucional de Gestión y desempeño. 4. Identificar y verificar los
requisitos legales de la normativa nacional o distrital que aplique y ajustarlos dentro del normograma
Institucional. 5. Asesorar y apoyar el Plan de Fortalecimiento Institucional y los planes de mejora del proceso
de Planeación Estratégica en lo relacionado con el objeto del contrato. 6. Apoyar la consolidación de informes
de gestión 2024 para la Contraloría, el Concejo de Bogotá y la rendición de cuentas de la vigencia, en lo
relacionado con el objeto del contrato. 7. Apoyar la actualización de las Tablas de retención documental y de
valoración de Planeación.</v>
          </cell>
          <cell r="AJ550" t="str">
            <v>DIRECTA</v>
          </cell>
          <cell r="AK550" t="str">
            <v>NO REQUIERE</v>
          </cell>
          <cell r="AL550" t="str">
            <v>SI</v>
          </cell>
          <cell r="AM550" t="str">
            <v>GERENTE GENERAL</v>
          </cell>
          <cell r="AN550" t="str">
            <v>ANDRES RUBEN PEÑA ARENAS</v>
          </cell>
          <cell r="AO550" t="str">
            <v xml:space="preserve">1755 /  / </v>
          </cell>
          <cell r="AP550" t="str">
            <v xml:space="preserve">42450208 /  / </v>
          </cell>
          <cell r="AQ550" t="str">
            <v xml:space="preserve">Servicios prestados a las empresas y servicios de producción /  / </v>
          </cell>
          <cell r="AR550" t="str">
            <v xml:space="preserve">1711 /  / </v>
          </cell>
          <cell r="AS550">
            <v>1755</v>
          </cell>
          <cell r="AT550">
            <v>42450208</v>
          </cell>
          <cell r="AU550" t="str">
            <v>Servicios prestados a las empresas y servicios de producción</v>
          </cell>
          <cell r="AV550" t="str">
            <v xml:space="preserve"> </v>
          </cell>
          <cell r="AW550">
            <v>1711</v>
          </cell>
          <cell r="AX550">
            <v>45645</v>
          </cell>
          <cell r="AY550">
            <v>11266667</v>
          </cell>
          <cell r="BC550" t="str">
            <v xml:space="preserve"> </v>
          </cell>
          <cell r="CX550">
            <v>45697</v>
          </cell>
          <cell r="CY550">
            <v>11266667</v>
          </cell>
        </row>
        <row r="551">
          <cell r="A551" t="str">
            <v>0548-2024</v>
          </cell>
          <cell r="B551" t="e">
            <v>#N/A</v>
          </cell>
          <cell r="C551" t="str">
            <v>CC</v>
          </cell>
          <cell r="D551">
            <v>52428259</v>
          </cell>
          <cell r="E551">
            <v>3</v>
          </cell>
          <cell r="F551">
            <v>8</v>
          </cell>
          <cell r="G551">
            <v>3</v>
          </cell>
          <cell r="H551" t="str">
            <v>TIZIANA ARÉVALO RODRIGUEZ</v>
          </cell>
          <cell r="I551" t="str">
            <v>CL 42 25 82 AP 102</v>
          </cell>
          <cell r="J551" t="str">
            <v>tiziana.arevalo@gmail.com</v>
          </cell>
          <cell r="L551">
            <v>52428259</v>
          </cell>
          <cell r="M551" t="str">
            <v>CO1.PCCNTR.7156617</v>
          </cell>
          <cell r="N551" t="str">
            <v>CPT-577-2024</v>
          </cell>
          <cell r="O551" t="str">
            <v>https://community.secop.gov.co/Public/Tendering/OpportunityDetail/Index?noticeUID=CO1.NTC.7222192&amp;isFromPublicArea=True&amp;isModal=False</v>
          </cell>
          <cell r="R551" t="str">
            <v>FEMENINO</v>
          </cell>
          <cell r="T551" t="str">
            <v>CONTRATO DE PRESTACION DE SERVICIOS</v>
          </cell>
          <cell r="U551">
            <v>45645</v>
          </cell>
          <cell r="V551">
            <v>45645</v>
          </cell>
          <cell r="W551">
            <v>45687</v>
          </cell>
          <cell r="X551" t="str">
            <v>PAULA ARENAS CANAL</v>
          </cell>
          <cell r="Y551" t="str">
            <v>GERENTE GENERAL</v>
          </cell>
          <cell r="Z551">
            <v>35503102</v>
          </cell>
          <cell r="AA551">
            <v>1</v>
          </cell>
          <cell r="AB551">
            <v>1</v>
          </cell>
          <cell r="AC551" t="str">
            <v>PE-167 Proveer, de manera autónoma e independiente, los servicios requeridos para el diseño, gestión y seguimiento de las estrategias de relacionamiento interno y externo,
encaminadas a implementar los componentes del modelo de negocio del Canal Capital.
ALCANCE DEL OBJETO: Cuando aplique o N/A</v>
          </cell>
          <cell r="AD551">
            <v>12</v>
          </cell>
          <cell r="AE551">
            <v>1</v>
          </cell>
          <cell r="AF551">
            <v>42</v>
          </cell>
          <cell r="AG551">
            <v>27720000</v>
          </cell>
          <cell r="AH551">
            <v>19800000</v>
          </cell>
          <cell r="AI551" t="str">
            <v>1. Acompañar y asesorar el diseño,
implementación y seguimiento de las estrategias y acciones para visibilizar los componentes del modelo
del negocio de Canal Capital ante los grupos de interés que se definan. 2. Realizar la conceptualización,
formulación y actualización de los componentes de la estrategia comercial de Canal Capital en coherencia
con su modelo de negocio, a partir de un análisis de resultados anuales y seguimiento permanente de los
informes del área de ventas y mercadeo. 3. Llevar a cabo acciones permanentes de relacionamiento
interno y externo con miras a lograr la presentación y promoción del portafolio de servicios, catálogo de
contenidos y proyectos del modelo de negocio de Canal Capital. 4. Realizar seguimiento y análisis de las
tendencias de mercadeo y comportamiento de audiencias para actualizar las estrategias de ventas y
mercadeo en caso de requerirse. 5. Dar lineamientos estratégicos al equipo de ventas y mercadeo para
la implementación de las estrategias que permitan viabilizar oportunidades de negocio, así como para la
realización de presentaciones y demás acciones para el apoyo a las ventas. 6. Realizar el diseño conceptual
de propuestas, contenidos y proyectos para grupos de interés del modelo de negocio del Canal cuando
así se requiera; así como coordinar y hacer seguimiento a nivel interno de las actividades para el desarrollo
de las mismas. 7. Llevar a cabo acciones de seguimiento de las propuestas presentadas a grupos de
interés. 8. Hacer seguimiento a las acciones de implementación de la estrategia comercial asignadas al
equipo de ventas y mercadeo. 9. Apoyar en la revisión de los aspectos técnicos de los procesos
contractuales que se desarrollen en el marco de las actividades estratégicas del área de ventas y
mercadeo. 10. Asistir a las reuniones que sean necesarias para la realización de sus actividades, en virtud
del principio de coordinación. 11. Realizar los informes relacionados con la prestación de sus servicios.
12. Atender las directrices, circulares y demás documentos que profieran la Gerencia, la Secretaria
General o la Dirección Operativa referente a los procedimientos administrativos y operativos en desarrollo
de la misión del Canal. 13. Realizar las demás actividades que resulten necesarias y esenciales para el
cumplimiento del objeto contractual.</v>
          </cell>
          <cell r="AJ551" t="str">
            <v>DIRECTA</v>
          </cell>
          <cell r="AK551" t="str">
            <v>NO REQUIERE</v>
          </cell>
          <cell r="AL551" t="str">
            <v>SI</v>
          </cell>
          <cell r="AM551" t="str">
            <v>GERENTE GENERAL</v>
          </cell>
          <cell r="AN551" t="str">
            <v>JAVIER DELGADO FLORES</v>
          </cell>
          <cell r="AO551" t="str">
            <v xml:space="preserve">1819 /  / </v>
          </cell>
          <cell r="AP551" t="str">
            <v xml:space="preserve">42450208 /  / </v>
          </cell>
          <cell r="AQ551" t="str">
            <v xml:space="preserve">Servicios prestados a las empresas y servicios de producción /  / </v>
          </cell>
          <cell r="AR551" t="str">
            <v xml:space="preserve">1715 /  / </v>
          </cell>
          <cell r="AS551">
            <v>1819</v>
          </cell>
          <cell r="AT551">
            <v>42450208</v>
          </cell>
          <cell r="AU551" t="str">
            <v>Servicios prestados a las empresas y servicios de producción</v>
          </cell>
          <cell r="AV551" t="str">
            <v xml:space="preserve"> </v>
          </cell>
          <cell r="AW551">
            <v>1715</v>
          </cell>
          <cell r="AX551">
            <v>45645</v>
          </cell>
          <cell r="AY551">
            <v>27720000</v>
          </cell>
          <cell r="BC551" t="str">
            <v xml:space="preserve"> </v>
          </cell>
          <cell r="CX551">
            <v>45687</v>
          </cell>
          <cell r="CY551">
            <v>27720000</v>
          </cell>
        </row>
        <row r="552">
          <cell r="A552" t="str">
            <v>0549-2024</v>
          </cell>
          <cell r="B552" t="e">
            <v>#N/A</v>
          </cell>
          <cell r="C552" t="str">
            <v>ANULADO</v>
          </cell>
          <cell r="D552" t="str">
            <v>ANULADO</v>
          </cell>
          <cell r="E552" t="str">
            <v>ANULADO</v>
          </cell>
          <cell r="F552" t="str">
            <v>ANULADO</v>
          </cell>
          <cell r="G552" t="str">
            <v>ANULADO</v>
          </cell>
          <cell r="H552" t="str">
            <v>ANULADO</v>
          </cell>
          <cell r="I552" t="str">
            <v>ANULADO</v>
          </cell>
          <cell r="J552" t="str">
            <v>ANULADO</v>
          </cell>
          <cell r="K552" t="str">
            <v>ANULADO</v>
          </cell>
          <cell r="L552" t="str">
            <v>ANULADO</v>
          </cell>
          <cell r="M552" t="str">
            <v>ANULADO</v>
          </cell>
          <cell r="N552" t="str">
            <v>ANULADO</v>
          </cell>
          <cell r="O552" t="str">
            <v>ANULADO</v>
          </cell>
          <cell r="P552" t="str">
            <v>ANULADO</v>
          </cell>
          <cell r="Q552" t="str">
            <v>ANULADO</v>
          </cell>
          <cell r="R552" t="str">
            <v>ANULADO</v>
          </cell>
          <cell r="S552" t="str">
            <v>ANULADO</v>
          </cell>
          <cell r="T552" t="str">
            <v>ANULADO</v>
          </cell>
          <cell r="U552" t="str">
            <v>ANULADO</v>
          </cell>
          <cell r="V552" t="str">
            <v>ANULADO</v>
          </cell>
          <cell r="W552" t="str">
            <v>ANULADO</v>
          </cell>
          <cell r="X552" t="str">
            <v>ANULADO</v>
          </cell>
          <cell r="Y552" t="str">
            <v>ANULADO</v>
          </cell>
          <cell r="Z552" t="str">
            <v>ANULADO</v>
          </cell>
          <cell r="AA552" t="str">
            <v>ANULADO</v>
          </cell>
          <cell r="AB552" t="str">
            <v>ANULADO</v>
          </cell>
          <cell r="AC552" t="str">
            <v>ANULADO</v>
          </cell>
          <cell r="AD552" t="str">
            <v>ANULADO</v>
          </cell>
          <cell r="AE552" t="str">
            <v>ANULADO</v>
          </cell>
          <cell r="AF552" t="str">
            <v>ANULADO</v>
          </cell>
          <cell r="AG552" t="str">
            <v>ANULADO</v>
          </cell>
          <cell r="AH552" t="str">
            <v>ANULADO</v>
          </cell>
          <cell r="AI552" t="str">
            <v>ANULADO</v>
          </cell>
          <cell r="AJ552" t="str">
            <v>ANULADO</v>
          </cell>
          <cell r="AK552" t="str">
            <v>ANULADO</v>
          </cell>
          <cell r="AL552" t="str">
            <v>ANULADO</v>
          </cell>
          <cell r="AM552" t="str">
            <v>ANULADO</v>
          </cell>
          <cell r="AN552" t="str">
            <v>ANULADO</v>
          </cell>
          <cell r="AO552" t="str">
            <v>ANULADO</v>
          </cell>
          <cell r="AP552" t="str">
            <v>ANULADO</v>
          </cell>
          <cell r="AQ552" t="str">
            <v>ANULADO</v>
          </cell>
          <cell r="AR552" t="str">
            <v>ANULADO</v>
          </cell>
          <cell r="AS552" t="str">
            <v>ANULADO</v>
          </cell>
          <cell r="AT552" t="str">
            <v>ANULADO</v>
          </cell>
          <cell r="AU552" t="str">
            <v>ANULADO</v>
          </cell>
          <cell r="AV552" t="str">
            <v>ANULADO</v>
          </cell>
          <cell r="AW552" t="str">
            <v>ANULADO</v>
          </cell>
          <cell r="AX552" t="str">
            <v>ANULADO</v>
          </cell>
          <cell r="AY552" t="str">
            <v>ANULADO</v>
          </cell>
          <cell r="AZ552" t="str">
            <v>ANULADO</v>
          </cell>
          <cell r="BA552" t="str">
            <v>ANULADO</v>
          </cell>
          <cell r="BC552" t="str">
            <v>ANULADO</v>
          </cell>
          <cell r="BD552" t="str">
            <v>ANULADO</v>
          </cell>
          <cell r="BE552" t="str">
            <v>ANULADO</v>
          </cell>
          <cell r="BF552" t="str">
            <v>ANULADO</v>
          </cell>
          <cell r="BG552" t="str">
            <v>ANULADO</v>
          </cell>
          <cell r="BH552" t="str">
            <v>ANULADO</v>
          </cell>
          <cell r="BI552" t="str">
            <v>ANULADO</v>
          </cell>
          <cell r="BJ552" t="str">
            <v>ANULADO</v>
          </cell>
          <cell r="BK552" t="str">
            <v>ANULADO</v>
          </cell>
          <cell r="BL552" t="str">
            <v>ANULADO</v>
          </cell>
          <cell r="BM552" t="str">
            <v>ANULADO</v>
          </cell>
          <cell r="BN552" t="str">
            <v>ANULADO</v>
          </cell>
          <cell r="BO552" t="str">
            <v>ANULADO</v>
          </cell>
          <cell r="BP552" t="str">
            <v>ANULADO</v>
          </cell>
          <cell r="BQ552" t="str">
            <v>ANULADO</v>
          </cell>
          <cell r="BR552" t="str">
            <v>ANULADO</v>
          </cell>
          <cell r="BS552" t="str">
            <v>ANULADO</v>
          </cell>
          <cell r="BT552" t="str">
            <v>ANULADO</v>
          </cell>
          <cell r="BU552" t="str">
            <v>ANULADO</v>
          </cell>
          <cell r="BV552" t="str">
            <v>ANULADO</v>
          </cell>
          <cell r="BW552" t="str">
            <v>ANULADO</v>
          </cell>
          <cell r="BX552" t="str">
            <v>ANULADO</v>
          </cell>
          <cell r="BY552" t="str">
            <v>ANULADO</v>
          </cell>
          <cell r="BZ552" t="str">
            <v>ANULADO</v>
          </cell>
          <cell r="CA552" t="str">
            <v>ANULADO</v>
          </cell>
          <cell r="CB552" t="str">
            <v>ANULADO</v>
          </cell>
          <cell r="CC552" t="str">
            <v>ANULADO</v>
          </cell>
          <cell r="CD552" t="str">
            <v>ANULADO</v>
          </cell>
          <cell r="CE552" t="str">
            <v>ANULADO</v>
          </cell>
          <cell r="CF552" t="str">
            <v>ANULADO</v>
          </cell>
          <cell r="CG552" t="str">
            <v>ANULADO</v>
          </cell>
          <cell r="CH552" t="str">
            <v>ANULADO</v>
          </cell>
          <cell r="CI552" t="str">
            <v>ANULADO</v>
          </cell>
          <cell r="CJ552" t="str">
            <v>ANULADO</v>
          </cell>
          <cell r="CK552" t="str">
            <v>ANULADO</v>
          </cell>
          <cell r="CL552" t="str">
            <v>ANULADO</v>
          </cell>
          <cell r="CM552" t="str">
            <v>ANULADO</v>
          </cell>
          <cell r="CS552" t="str">
            <v>ANULADO</v>
          </cell>
          <cell r="CT552" t="str">
            <v>ANULADO</v>
          </cell>
          <cell r="CU552" t="str">
            <v>ANULADO</v>
          </cell>
          <cell r="CV552" t="str">
            <v>ANULADO</v>
          </cell>
          <cell r="CW552" t="str">
            <v>ANULADO</v>
          </cell>
          <cell r="CX552" t="str">
            <v>ANULADO</v>
          </cell>
        </row>
        <row r="553">
          <cell r="A553" t="str">
            <v>0550-2024</v>
          </cell>
          <cell r="B553" t="e">
            <v>#N/A</v>
          </cell>
          <cell r="C553" t="str">
            <v>NIT</v>
          </cell>
          <cell r="D553">
            <v>860004871</v>
          </cell>
          <cell r="E553">
            <v>4</v>
          </cell>
          <cell r="F553">
            <v>7</v>
          </cell>
          <cell r="G553">
            <v>4</v>
          </cell>
          <cell r="H553" t="str">
            <v>COMPAÑIA COMERCIAL CURACAO DE COLOMBIA S.A.</v>
          </cell>
          <cell r="I553" t="str">
            <v>Diagonal 36 Bis N. 20-74</v>
          </cell>
          <cell r="J553" t="str">
            <v>administracion@curacao.com.co</v>
          </cell>
          <cell r="K553" t="str">
            <v xml:space="preserve">Carlos Cuadros Morales </v>
          </cell>
          <cell r="L553">
            <v>19338637</v>
          </cell>
          <cell r="M553" t="str">
            <v>CO1.PCCNTR.7157842</v>
          </cell>
          <cell r="N553" t="str">
            <v>CPT-579-2024</v>
          </cell>
          <cell r="O553" t="str">
            <v>https://community.secop.gov.co/Public/Tendering/OpportunityDetail/Index?noticeUID=CO1.NTC.7225065&amp;isFromPublicArea=True&amp;isModal=False</v>
          </cell>
          <cell r="R553" t="str">
            <v>PERSONA JURIDICA</v>
          </cell>
          <cell r="S553" t="str">
            <v>N/A</v>
          </cell>
          <cell r="T553" t="str">
            <v>CONTRATO DE PRESTACION DE SERVICIOS</v>
          </cell>
          <cell r="U553">
            <v>45646</v>
          </cell>
          <cell r="V553">
            <v>45653</v>
          </cell>
          <cell r="W553">
            <v>45714</v>
          </cell>
          <cell r="X553" t="str">
            <v>JOSE MIGUEL AYALA DURAN</v>
          </cell>
          <cell r="Y553" t="str">
            <v>PROFESIONAL ESPECIALIZADO GRADO 3 DEL ÁREA TÉCNICA</v>
          </cell>
          <cell r="Z553">
            <v>74186482</v>
          </cell>
          <cell r="AA553">
            <v>4</v>
          </cell>
          <cell r="AB553">
            <v>7</v>
          </cell>
          <cell r="AC553" t="str">
            <v>O-812 Adquirir a título de compraventa Cámaras de vídeo Profesionales con sus
accesorios, para fortalecer el equipo de reportería y la producción en exteriores, requerido por Canal Capital, de
conformidad con las especificaciones contenidas en el anexo técnico.
ALCANCE DEL OBJETO: N/A.</v>
          </cell>
          <cell r="AD553">
            <v>0</v>
          </cell>
          <cell r="AE553">
            <v>2</v>
          </cell>
          <cell r="AF553">
            <v>60</v>
          </cell>
          <cell r="AG553">
            <v>385430409</v>
          </cell>
          <cell r="AH553" t="str">
            <v>N/A</v>
          </cell>
          <cell r="AI553" t="str">
            <v>1. Entregar la totalidad de las Videocámaras digitales de video profesional con sus accesorios, garantizando
que se cumpla con las especificaciones establecidas en el anexo técnico el cual hace parte integral del
presente documento.
2. Realizar pruebas de funcionamiento a satisfacción de cada uno de los equipos entregados con
acompañamiento del personal técnico designado por el supervisor del contrato.
3. Entregar la garantía contra defectos de fabricación para todos los bienes establecidos en el anexo técnico,
la cual no debe ser inferior a un año.
4. Garantizar el transporte, movimiento y manipulación de los bienes, hasta el espacio que sea designado
por Canal Capital (sin que esto genere costo adicional para el Canal) y hasta que se expida el acta de
recibo a satisfacción por parte del supervisor designado.
5. Mantener los precios ofertados en su cotización, los cuales incluyen todos los costos, impuestos y gastos
de importación a que haya lugar.
6. Suministrar un equipo de respaldo que cumpla con iguales o mejores características técnicas, con el fin
de garantizar la continuidad de la operación, en caso de presentarse un eventual fallo o daño atribuible
a la garantía de fábrica, en un plazo no mayor a tres (3) días calendario posterior a la recepción de la
notificación enviada por parte del supervisor del contrato. El tiempo de asignación de este equipo para
el Canal corresponderá al tiempo que dure el proveedor en brindar una solución definitiva a la falla o
daño presentado.</v>
          </cell>
          <cell r="AJ553" t="str">
            <v>DIRECTA</v>
          </cell>
          <cell r="AK553" t="str">
            <v>NO REQUIERE</v>
          </cell>
          <cell r="AL553" t="str">
            <v xml:space="preserve">SI </v>
          </cell>
          <cell r="AM553" t="str">
            <v>DIRECTOR OPERATIVO</v>
          </cell>
          <cell r="AN553" t="str">
            <v>LUZ IXAYANA RAMIREZ CRISTANCHO</v>
          </cell>
          <cell r="AO553" t="str">
            <v xml:space="preserve">1783 /  / </v>
          </cell>
          <cell r="AP553" t="str">
            <v xml:space="preserve">42450104 /  / </v>
          </cell>
          <cell r="AQ553" t="str">
            <v xml:space="preserve">Productos metálicos, maquinaria y equipo /  / </v>
          </cell>
          <cell r="AR553" t="str">
            <v xml:space="preserve">1718 /  / </v>
          </cell>
          <cell r="AS553">
            <v>1781</v>
          </cell>
          <cell r="AT553">
            <v>42450104</v>
          </cell>
          <cell r="AU553" t="str">
            <v>Productos metálicos, maquinaria y equipo</v>
          </cell>
          <cell r="AV553" t="str">
            <v xml:space="preserve"> </v>
          </cell>
          <cell r="AW553">
            <v>1720</v>
          </cell>
          <cell r="AX553">
            <v>45646</v>
          </cell>
          <cell r="AY553">
            <v>385430409</v>
          </cell>
          <cell r="BC553" t="str">
            <v xml:space="preserve"> </v>
          </cell>
          <cell r="CX553">
            <v>45714</v>
          </cell>
          <cell r="CY553">
            <v>385430409</v>
          </cell>
        </row>
        <row r="554">
          <cell r="A554" t="str">
            <v>0551-2024</v>
          </cell>
          <cell r="B554" t="e">
            <v>#N/A</v>
          </cell>
          <cell r="C554" t="str">
            <v>NIT</v>
          </cell>
          <cell r="D554">
            <v>800128897</v>
          </cell>
          <cell r="E554">
            <v>9</v>
          </cell>
          <cell r="F554">
            <v>2</v>
          </cell>
          <cell r="G554">
            <v>9</v>
          </cell>
          <cell r="H554" t="str">
            <v>VIDEOELEC S A</v>
          </cell>
          <cell r="I554" t="str">
            <v>Cr 21 A No. 82 34</v>
          </cell>
          <cell r="J554" t="str">
            <v>carlos.becerra@videoelec.com</v>
          </cell>
          <cell r="M554" t="str">
            <v>CO1.PCCNTR.7157881</v>
          </cell>
          <cell r="N554" t="str">
            <v>CPT-580-2024</v>
          </cell>
          <cell r="O554" t="str">
            <v>https://community.secop.gov.co/Public/Tendering/OpportunityDetail/Index?noticeUID=CO1.NTC.7225430&amp;isFromPublicArea=True&amp;isModal=False</v>
          </cell>
          <cell r="R554" t="str">
            <v>PERSONA JURIDICA</v>
          </cell>
          <cell r="S554" t="str">
            <v>N/A</v>
          </cell>
          <cell r="T554" t="str">
            <v>CONTRATO DE COMPRAVENTA</v>
          </cell>
          <cell r="U554">
            <v>45645</v>
          </cell>
          <cell r="V554">
            <v>45653</v>
          </cell>
          <cell r="W554">
            <v>45714</v>
          </cell>
          <cell r="X554" t="str">
            <v>JOSE MIGUEL AYALA DURAN</v>
          </cell>
          <cell r="Y554" t="str">
            <v>PROFESIONAL ESPECIALIZADO GRADO 3 DEL ÁREA TÉCNICA</v>
          </cell>
          <cell r="Z554">
            <v>74186482</v>
          </cell>
          <cell r="AA554">
            <v>4</v>
          </cell>
          <cell r="AB554">
            <v>7</v>
          </cell>
          <cell r="AC554" t="str">
            <v>DO-819 Adquirir a título de compraventa un Monitor para control de calidad, requerido por Canal Capital, de conformidad con las especificaciones contenidas en el anexo técnico.</v>
          </cell>
          <cell r="AD554">
            <v>0</v>
          </cell>
          <cell r="AE554">
            <v>2</v>
          </cell>
          <cell r="AF554">
            <v>60</v>
          </cell>
          <cell r="AG554">
            <v>35400358</v>
          </cell>
          <cell r="AH554" t="str">
            <v>N/A</v>
          </cell>
          <cell r="AI554" t="str">
            <v>1. Entregar el monitor para control de calidad, garantizando que se cumpla con las especificaciones establecidas en el anexo técnico el cual hace parte integral del presente documento.
2. Realizar pruebas de funcionamiento a satisfacción del equipo entregado con acompañamiento del personal técnico designado por el supervisor del contrato.
3. Entregar la garantía contra defectos de fabricación la cual no debe ser inferior a un año.
4. Garantizar el transporte, movimiento y manipulación del equipo, hasta el espacio que sea designado por Canal Capital (sin que esto genere costo adicional para el Canal) y hasta que se expida el acta de recibo
a satisfacción por parte del supervisor designado.
5. Responder por los daños a las instalaciones del Canal que se pudieran ocasionar en consecuencia de la
ejecución del objeto contractual.
6. Mantener los precios ofertados en su cotización, los cuales incluyen todos los costos, impuestos y gastos
de importación a que haya lugar.
7. Apoyar durante el tiempo que dure la garantía a Canal Capital con un monitor de respaldo que cumpla
con iguales o mejores características técnicas, con el fin de garantizar la continuidad de la operación, en caso de presentarse un eventual fallo o daño atribuible a la garantía, en un plazo no mayor a tres (3) días calendario posterior a la recepción de la notificación enviada por parte del supervisor del contrato. La asignación de este equipo corresponderá al tiempo que el proveedor tarde en brindar una solución definitiva a la falla o daño presentado.
8. Garantizar que los RMA por sus siglas en inglés (Return Merchandise Authorization) que se generen debido a daños o fallas atribuibles a la garantía deberán ser cubiertos en su totalidad por el proveedor.
9. Reemplazar el monitor para control de calidad en caso de que se encuentre defectuoso o que presente daños o fallas durante su utilización atribuible a la garantía de fábrica, en un plazo no mayor a quince
(15) días hábiles posterior a la recepción de la notificación enviada por parte del supervisor del contrato.
Los costos de reposición, sustitución y traslado del bien serán asumidos en su totalidad por el contratista. 10. Realizar las demás actividades que resulten necesarias y esenciales para el cumplimiento del objeto
contractual</v>
          </cell>
          <cell r="AJ554" t="str">
            <v>DIRECTA</v>
          </cell>
          <cell r="AK554" t="str">
            <v>NO REQUIERE</v>
          </cell>
          <cell r="AL554" t="str">
            <v>SI</v>
          </cell>
          <cell r="AM554" t="str">
            <v>DIRECTOR OPERATIVO</v>
          </cell>
          <cell r="AN554" t="str">
            <v>LUZ IXAYANA RAMIREZ CRISTANCHO</v>
          </cell>
          <cell r="AO554" t="str">
            <v xml:space="preserve">1790 /  / </v>
          </cell>
          <cell r="AP554" t="str">
            <v xml:space="preserve">42450104 /  / </v>
          </cell>
          <cell r="AQ554" t="str">
            <v xml:space="preserve">Productos metálicos, maquinaria y equipo /  / </v>
          </cell>
          <cell r="AR554" t="str">
            <v xml:space="preserve">1717 /  / </v>
          </cell>
          <cell r="AS554">
            <v>1783</v>
          </cell>
          <cell r="AT554">
            <v>42450104</v>
          </cell>
          <cell r="AU554" t="str">
            <v>Productos metálicos, maquinaria y equipo</v>
          </cell>
          <cell r="AV554" t="str">
            <v xml:space="preserve"> </v>
          </cell>
          <cell r="AW554">
            <v>1718</v>
          </cell>
          <cell r="AX554">
            <v>45646</v>
          </cell>
          <cell r="AY554">
            <v>35400358</v>
          </cell>
          <cell r="BC554" t="str">
            <v xml:space="preserve"> </v>
          </cell>
          <cell r="CX554">
            <v>45714</v>
          </cell>
          <cell r="CY554">
            <v>35400358</v>
          </cell>
        </row>
        <row r="555">
          <cell r="A555" t="str">
            <v>0552-2024</v>
          </cell>
          <cell r="B555" t="e">
            <v>#N/A</v>
          </cell>
          <cell r="C555" t="str">
            <v>NIT</v>
          </cell>
          <cell r="D555">
            <v>900346479</v>
          </cell>
          <cell r="E555">
            <v>7</v>
          </cell>
          <cell r="F555">
            <v>4</v>
          </cell>
          <cell r="G555">
            <v>7</v>
          </cell>
          <cell r="H555" t="str">
            <v>ADTEL LATAM SAS</v>
          </cell>
          <cell r="I555" t="str">
            <v>Cra 51 No 102 A 15</v>
          </cell>
          <cell r="J555" t="str">
            <v>adtel@adtel.com.co</v>
          </cell>
          <cell r="M555" t="str">
            <v>CO1.PCCNTR.7158701</v>
          </cell>
          <cell r="N555" t="str">
            <v>CPT-581-2024</v>
          </cell>
          <cell r="O555" t="str">
            <v>https://community.secop.gov.co/Public/Tendering/OpportunityDetail/Index?noticeUID=CO1.NTC.7225858&amp;isFromPublicArea=True&amp;isModal=False</v>
          </cell>
          <cell r="R555" t="str">
            <v>PERSONA JURIDICA</v>
          </cell>
          <cell r="S555" t="str">
            <v>N/A</v>
          </cell>
          <cell r="T555" t="str">
            <v>CONTRATO DE COMPRAVENTA</v>
          </cell>
          <cell r="U555">
            <v>45645</v>
          </cell>
          <cell r="V555">
            <v>45650</v>
          </cell>
          <cell r="W555">
            <v>45739</v>
          </cell>
          <cell r="X555" t="str">
            <v>JOSE MIGUEL AYALA DURAN</v>
          </cell>
          <cell r="Y555" t="str">
            <v>PROFESIONAL ESPECIALIZADO GRADO 3 DEL ÁREA TÉCNICA</v>
          </cell>
          <cell r="Z555">
            <v>74186482</v>
          </cell>
          <cell r="AA555">
            <v>4</v>
          </cell>
          <cell r="AB555">
            <v>7</v>
          </cell>
          <cell r="AC555" t="str">
            <v>DO-825 Adquirir a título de compraventa un sistema de codificación y decodificación para transporte, contribución y distribución (en Televisión Digital Terrestre, cable operadores y canales regionales) de la señal de sus canales (Capital y Eureka) basado en protocolo SRT, de conformidad con las especificaciones contenidas en el anexo técnico.</v>
          </cell>
          <cell r="AD555">
            <v>0</v>
          </cell>
          <cell r="AE555">
            <v>3</v>
          </cell>
          <cell r="AF555">
            <v>90</v>
          </cell>
          <cell r="AG555">
            <v>317876358</v>
          </cell>
          <cell r="AH555" t="str">
            <v xml:space="preserve">N/A </v>
          </cell>
          <cell r="AI555" t="str">
            <v>1. Entregar la totalidad de los equipos, los cuales deben ser verificados con una lista de chequeo (que elaborará el área técnica) con la cual se verificara el hardware y del software, garantizando que se cumpla con las especificaciones establecidas en el anexo técnico que hace parte integral del presente documento. 2. Realizar pruebas de funcionamiento a satisfacción de cada uno de los equipos entregados con acompañamiento del personal técnico designado por el supervisor del contrato. 3. Instalar, configurar, implementar y realizar las pruebas de funcionamiento de los equipos de acuerdo al anexo técnico en las dos sedes Canal Capital y RTVC con acompañamiento del personal técnico designado por el supervisor del contrato. 4. Entregar la garantía contra defectos de fabricación para todos los bienes establecidos en el anexo técnico, la cual no debe ser inferior a un año. 5. Entregar un documento en el cual se indiquen las licencias asociadas al Hardware, especificando el tipo de licenciamiento y la duración de las mismas. 6. Reemplazar el hardware que compone los servidores en caso de que se encuentren defectuosos o que presenten daños o fallas durante su utilización atribuible a la garantía de fábrica, en un plazo no mayor a quince (15) días hábiles posterior a la recepción de la notificación enviada por parte del supervisor del contrato. Los costos de reposición, sustitución y traslado del bien(s) serán asumidos en su totalidad por el contratista. 7. Garantizar que los RMA por sus siglas en inglés (Return Merchandise Authorization) que se generen debido a daños o fallas atribuibles a la garantía deberán ser cubiertos en su totalidad por el proveedor 8. Realizar las actualizaciones de software, firmware y aplicaciones en los equipos adquiridos por Canal Capital y todas aquellas que garanticen la estabilidad y el correcto funcionamiento y posibilidad de acceso a nuevas funcionalidades, así mismo debe suministrar la información detallada de las actualizaciones realizadas especificando la mejoras que estas traen. 9. Dictar capacitación sobre el funcionamiento, operación, administración (buenas prácticas) y gestión de los equipos al personal designado por el supervisor del contrato. 10. Entregar la documentación, manuales y recomendaciones técnicas para el uso adecuado de los equipos. 11. Garantizar el transporte, movimiento y manipulación de los bienes, hasta el espacio que sea designado por Canal Capital (sin que esto genere costo adicional para el Canal) y hasta que se expida el acta de recibo a satisfacción por parte del supervisor designado. 12. Mantener los precios ofertados en su cotización, los cuales incluyen todos los costos, impuestos y gastos de importación a que haya lugar. 13. Realizar las demás actividades que resulten necesarias y esenciales para el cumplimiento del objeto contractual.</v>
          </cell>
          <cell r="AJ555" t="str">
            <v>DIRECTA</v>
          </cell>
          <cell r="AK555" t="str">
            <v>NO REQUIERE</v>
          </cell>
          <cell r="AL555" t="str">
            <v>SI</v>
          </cell>
          <cell r="AM555" t="str">
            <v>DIRECTOR OPERATIVO</v>
          </cell>
          <cell r="AN555" t="str">
            <v>BLANCA ALEXIS TOCAREMA GARZON</v>
          </cell>
          <cell r="AO555" t="str">
            <v xml:space="preserve">1799 /  / </v>
          </cell>
          <cell r="AP555" t="str">
            <v xml:space="preserve">42120202008 /  / </v>
          </cell>
          <cell r="AQ555" t="str">
            <v xml:space="preserve">Productos metálicos, maquinaria y equipo /  / </v>
          </cell>
          <cell r="AR555" t="str">
            <v xml:space="preserve">1719 /  / </v>
          </cell>
          <cell r="AS555">
            <v>1790</v>
          </cell>
          <cell r="AT555">
            <v>42450104</v>
          </cell>
          <cell r="AU555" t="str">
            <v>Productos metálicos, maquinaria y equipo</v>
          </cell>
          <cell r="AV555" t="str">
            <v xml:space="preserve"> </v>
          </cell>
          <cell r="AW555">
            <v>1717</v>
          </cell>
          <cell r="AX555">
            <v>45646</v>
          </cell>
          <cell r="AY555">
            <v>317876358</v>
          </cell>
          <cell r="BC555" t="str">
            <v xml:space="preserve"> </v>
          </cell>
          <cell r="CX555">
            <v>45739</v>
          </cell>
          <cell r="CY555">
            <v>317876358</v>
          </cell>
        </row>
        <row r="556">
          <cell r="A556" t="str">
            <v>0553-2024</v>
          </cell>
          <cell r="B556" t="e">
            <v>#N/A</v>
          </cell>
          <cell r="C556" t="str">
            <v>CC</v>
          </cell>
          <cell r="D556">
            <v>80546098</v>
          </cell>
          <cell r="E556">
            <v>5</v>
          </cell>
          <cell r="F556">
            <v>6</v>
          </cell>
          <cell r="G556">
            <v>5</v>
          </cell>
          <cell r="H556" t="str">
            <v>ROBINSON ENRIQUE RINCÓN RAMÍREZ</v>
          </cell>
          <cell r="I556" t="str">
            <v>Calle 14 No. 12 - 27</v>
          </cell>
          <cell r="J556" t="str">
            <v>rinconrobix@gmail.com</v>
          </cell>
          <cell r="M556" t="str">
            <v>CO1.PCCNTR.7158696</v>
          </cell>
          <cell r="N556" t="str">
            <v>CPT-582-2024</v>
          </cell>
          <cell r="O556" t="str">
            <v>https://community.secop.gov.co/Public/Tendering/OpportunityDetail/Index?noticeUID=CO1.NTC.7226759&amp;isFromPublicArea=True&amp;isModal=False</v>
          </cell>
          <cell r="P556" t="str">
            <v>PROFESIONAL</v>
          </cell>
          <cell r="R556" t="str">
            <v>MASCULINO</v>
          </cell>
          <cell r="T556" t="str">
            <v>CONTRATO DE PRESTACION DE SERVICIOS</v>
          </cell>
          <cell r="U556">
            <v>45645</v>
          </cell>
          <cell r="V556">
            <v>45646</v>
          </cell>
          <cell r="W556">
            <v>45707</v>
          </cell>
          <cell r="X556" t="str">
            <v>MAURIS ANTONIO AVILA VELASQUEZ</v>
          </cell>
          <cell r="Y556" t="str">
            <v>PROFESIONAL ESPECIALIZADO GRADO 2 DE SISTEMAS</v>
          </cell>
          <cell r="Z556">
            <v>79976558</v>
          </cell>
          <cell r="AA556">
            <v>3</v>
          </cell>
          <cell r="AB556">
            <v>8</v>
          </cell>
          <cell r="AC556" t="str">
            <v>SA-515 Proveer, de manera autónoma e independiente, servicios profesionales para
la administración, desarrollo, soporte y mantenimiento del software ERP de Canal Capital.</v>
          </cell>
          <cell r="AD556">
            <v>0</v>
          </cell>
          <cell r="AE556">
            <v>2</v>
          </cell>
          <cell r="AF556">
            <v>60</v>
          </cell>
          <cell r="AG556">
            <v>13596000</v>
          </cell>
          <cell r="AH556">
            <v>6798000</v>
          </cell>
          <cell r="AI556" t="str">
            <v>1. Dar soporte y acompañamiento técnico a las solicitudes registradas en la mesa de ayuda o por medio de correo electrónico, para los aplicativos que componen la intranet, en un plazo no mayor de tres (3) horas hábiles. 2. Atender los casos asignados en la herramienta de mesa de ayuda o por correo electrónico, los cuales deben ser documentados y solucionados dentro de los tiempos establecidos, registrando los cambios y toda actividad realizada sobre los aplicativos que componen la intranet, con el propósito de llevar trazabilidad de los servicios prestados. 3. Brindar apoyo a los usuarios funcionales de los aplicativos que componen la intranet, en la especificación de requerimientos de software. 4. Brindar soporte técnico remoto por medio de las herramientas y mecanismos que de común acuerdo con el Área de Sistemas se definan. 5. Capacitar a los usuarios finales indicados por el supervisor o según su perfil en el aplicativo que corresponda. 6. Revisar y monitorear las bases de datos, de los aplicativos que componen la intranet, para garantizar el funcionamiento de los mismos y presentar un informe de los resultados, las observaciones y recomendaciones que se requieran. 7. Revisar y reindexar los índices y/o apuntadores que forman parte de las tablas de las aplicaciones que componen la intranet, para mantenerlas en óptimas condiciones. 8. Implementar y entregar en la entidad las actualizaciones de los aplicativos que componen la intranet, donde se incorporen los cambios normativos o procedimentales. 9. Dar soporte en reportes, formularios y ajustes generales de la intranet (tales como ajuste a consultas, nuevas funcionalidades que faciliten el trabajo del proceso ya realizado, generación de nuevos reportes). 10. Cumplir con el cronograma de trabajo que indique las actividades a realizar para el desarrollo de los módulos componentes derivado del análisis de requerimientos. 11. Actualizar el documento de diseño, el cual debe contener como mínimo: a) La arquitectura de solución de software, diseño lógico y físico, descripción de cada uno de sus componentes. b) Diagramas de caso de uso, interfaz de usuario e interfaz con otros sistemas. 12. Desplegar la solución de software en los servidores de la entidad. 13. Realizar la construcción, pruebas de software e implementación de los módulos y actualizaciones. 14. Presentar un informe de las iteraciones propias de la metodología de desarrollo que presenten la definición de los criterios de aceptación de las áreas para cada módulo desarrollado. 15. Presentar un informe mensual de gestión y un informe final a la terminación del contrato, en el cual se consoliden todas las actividades y resultados obtenidos por el contratista durante la ejecución del mismo. 16. Realizar las demás actividades que resulten necesarias y esenciales para el cumplimiento del objeto contractual.</v>
          </cell>
          <cell r="AJ556" t="str">
            <v>DIRECTA</v>
          </cell>
          <cell r="AK556" t="str">
            <v>NO REQUIERE</v>
          </cell>
          <cell r="AL556" t="str">
            <v>NO</v>
          </cell>
          <cell r="AM556" t="str">
            <v>SECRETARIA GENERAL</v>
          </cell>
          <cell r="AN556" t="str">
            <v>ANDRES RUBEN PEÑA ARENAS</v>
          </cell>
          <cell r="AO556" t="str">
            <v xml:space="preserve">1672 /  / </v>
          </cell>
          <cell r="AP556" t="str">
            <v xml:space="preserve">42450208 /  / </v>
          </cell>
          <cell r="AQ556" t="str">
            <v xml:space="preserve">Servicios prestados a las empresas y servicios de producción /  / </v>
          </cell>
          <cell r="AR556" t="str">
            <v xml:space="preserve">1721 /  / </v>
          </cell>
          <cell r="AS556">
            <v>1799</v>
          </cell>
          <cell r="AT556">
            <v>42120202008</v>
          </cell>
          <cell r="AU556" t="str">
            <v>Servicios prestados a las empresas y servicios de producción</v>
          </cell>
          <cell r="AV556" t="str">
            <v xml:space="preserve"> </v>
          </cell>
          <cell r="AW556">
            <v>1719</v>
          </cell>
          <cell r="AX556">
            <v>45646</v>
          </cell>
          <cell r="AY556">
            <v>13596000</v>
          </cell>
          <cell r="BC556" t="str">
            <v xml:space="preserve"> </v>
          </cell>
          <cell r="CX556">
            <v>45707</v>
          </cell>
          <cell r="CY556">
            <v>13596000</v>
          </cell>
        </row>
        <row r="557">
          <cell r="A557" t="str">
            <v>0554-2024</v>
          </cell>
          <cell r="B557" t="e">
            <v>#N/A</v>
          </cell>
          <cell r="C557" t="str">
            <v>NIT</v>
          </cell>
          <cell r="D557">
            <v>901438608</v>
          </cell>
          <cell r="E557">
            <v>4</v>
          </cell>
          <cell r="F557">
            <v>7</v>
          </cell>
          <cell r="G557">
            <v>4</v>
          </cell>
          <cell r="H557" t="str">
            <v>MAFIALAND SAS</v>
          </cell>
          <cell r="I557" t="str">
            <v>CL 72A N 1-10 AP 802</v>
          </cell>
          <cell r="J557" t="str">
            <v>gerencia@onatelopez.com</v>
          </cell>
          <cell r="M557" t="str">
            <v>CO1.PCCNTR.7160807</v>
          </cell>
          <cell r="N557" t="str">
            <v>CPT-583-2024</v>
          </cell>
          <cell r="O557" t="str">
            <v>https://community.secop.gov.co/Public/Tendering/OpportunityDetail/Index?noticeUID=CO1.NTC.7228308&amp;isFromPublicArea=True&amp;isModal=False</v>
          </cell>
          <cell r="R557" t="str">
            <v>PERSONA JURIDICA</v>
          </cell>
          <cell r="S557" t="str">
            <v>N/A</v>
          </cell>
          <cell r="T557" t="str">
            <v>CONTRATO DE PRESTACION DE SERVICIOS</v>
          </cell>
          <cell r="U557">
            <v>45646</v>
          </cell>
          <cell r="V557">
            <v>45653</v>
          </cell>
          <cell r="W557">
            <v>45687</v>
          </cell>
          <cell r="X557" t="str">
            <v>PAULA ANDREA FONSECA ORTIZ</v>
          </cell>
          <cell r="Y557" t="str">
            <v>PROFESIONAL 1 DEL ÁREA DE VENTAS Y MERCADEO</v>
          </cell>
          <cell r="Z557">
            <v>1136884820</v>
          </cell>
          <cell r="AA557">
            <v>0</v>
          </cell>
          <cell r="AB557">
            <v>0</v>
          </cell>
          <cell r="AC557" t="str">
            <v>PE-137 Prestar los servicios de producción, emisión y difusión de estrategias de comunicación en plataformas digitales a nivel local y/o nacional para apoyar la promoción de las distintas actividades lideradas por la Secretaría de Cultura Recreación y Deporte, en virtud del contrato interadministrativo No. 716 de 2024.</v>
          </cell>
          <cell r="AD557">
            <v>4</v>
          </cell>
          <cell r="AE557">
            <v>1</v>
          </cell>
          <cell r="AF557">
            <v>34</v>
          </cell>
          <cell r="AG557">
            <v>50000000</v>
          </cell>
          <cell r="AH557" t="str">
            <v>N/A</v>
          </cell>
          <cell r="AI557" t="str">
            <v>1. Hacer entrega de cronograma de emisión de podcast, con fecha y hora establecidas. 2. Realizar la publicación de tres (3) podcast de entre 30 y 60 minutos de duración cada uno, en las plataformas spotify y youtube. 3. Contar con un (1) invitado propuesto por la Secretaría de Cultura Recreación y Deporte en cada uno de los podcast. 4. Realizar la publicación de un video y una infografía promocional en cada una de las redes sociales de “A Fondo con María Jimena Duzán” para lograr un mayor alcance de cada uno de los episodios del podcast. 5. Entregar al supervisor del contrato los respectivos soportes, certificados de emisión y alcance de cada uno de los podcast emitidos. 6. Aplicar los ajustes correspondientes cuando así lo requiera Canal Capital. 7. Asistir a las reuniones a las que sea citado por parte de Canal Capital. 8. Informar al supervisor del contrato las novedades, inconvenientes o sugerencias que se generen en desarrollo de sus actividades y que puedan afectar negativa o positivamente el normal desarrollo del objeto contractual. 9. Dar cumplimiento a las normas en materia de derecho de autor y conexos, derechos de imagen y propiedad industrial a que haya lugar, para la creación y uso de los contenidos contratados, dejando indemnes a la Secretaría de Cultura, Recreación y Deporte y a Canal Capital de cualquier reclamación. 10. Autorizar a la Secretaría de Cultura, Recreación y Deporte a comunicar al público con posterioridad a la publicación que haga la contratista, los podcasts, mediante los medios, tiempos y condiciones a pactarse. 11. Facturar el servicio prestado conforme a las indicaciones del supervisor del contrato. 12. Las demás actividades que sean necesarias y esenciales para el cumplimiento del objeto contractual, y que resulten acordes con el
Hacer entrega de cronograma de
desarrollo del mismo.</v>
          </cell>
          <cell r="AJ557" t="str">
            <v>DIRECTA</v>
          </cell>
          <cell r="AK557" t="str">
            <v>NO REQUIERE</v>
          </cell>
          <cell r="AL557" t="str">
            <v>SI</v>
          </cell>
          <cell r="AM557" t="str">
            <v>GERENTE GENERAL</v>
          </cell>
          <cell r="AN557" t="str">
            <v>JAVIER ROLANDO DELGADO FLORES</v>
          </cell>
          <cell r="AO557" t="str">
            <v xml:space="preserve">1793 /  / </v>
          </cell>
          <cell r="AP557" t="str">
            <v xml:space="preserve">42450208 /  / </v>
          </cell>
          <cell r="AQ557" t="str">
            <v xml:space="preserve">Servicios prestados a las empresas y servicios de producción /  / </v>
          </cell>
          <cell r="AR557" t="str">
            <v xml:space="preserve">1726 /  / </v>
          </cell>
          <cell r="AS557">
            <v>1672</v>
          </cell>
          <cell r="AT557">
            <v>42450208</v>
          </cell>
          <cell r="AU557" t="str">
            <v>Servicios prestados a las empresas y servicios de producción</v>
          </cell>
          <cell r="AV557" t="str">
            <v xml:space="preserve"> </v>
          </cell>
          <cell r="AW557">
            <v>1721</v>
          </cell>
          <cell r="AX557">
            <v>45646</v>
          </cell>
          <cell r="AY557">
            <v>50000000</v>
          </cell>
          <cell r="BC557" t="str">
            <v xml:space="preserve"> </v>
          </cell>
          <cell r="CX557">
            <v>45687</v>
          </cell>
          <cell r="CY557">
            <v>50000000</v>
          </cell>
        </row>
        <row r="558">
          <cell r="A558" t="str">
            <v>0555-2024</v>
          </cell>
          <cell r="B558" t="e">
            <v>#N/A</v>
          </cell>
          <cell r="C558" t="str">
            <v>NIT</v>
          </cell>
          <cell r="D558">
            <v>860014923</v>
          </cell>
          <cell r="E558">
            <v>7</v>
          </cell>
          <cell r="F558">
            <v>4</v>
          </cell>
          <cell r="G558">
            <v>7</v>
          </cell>
          <cell r="H558" t="str">
            <v>CARACOL PRIMERA CADENA RADIAL</v>
          </cell>
          <cell r="I558" t="str">
            <v>Calle 67 No. 7 - 37 Piso 7</v>
          </cell>
          <cell r="J558" t="str">
            <v>jorge.diaz@caracol.com.co</v>
          </cell>
          <cell r="K558" t="str">
            <v>LAURA MARCELA PERDOMO FONSECA</v>
          </cell>
          <cell r="L558">
            <v>1010197957</v>
          </cell>
          <cell r="M558" t="str">
            <v>CO1.PCCNTR.7166517</v>
          </cell>
          <cell r="N558" t="str">
            <v>CPT-584-2024</v>
          </cell>
          <cell r="O558" t="str">
            <v>https://community.secop.gov.co/Public/Tendering/OpportunityDetail/Index?noticeUID=CO1.NTC.7235849&amp;isFromPublicArea=True&amp;isModal=False</v>
          </cell>
          <cell r="R558" t="str">
            <v>PERSONA JURIDICA</v>
          </cell>
          <cell r="S558" t="str">
            <v>N/A</v>
          </cell>
          <cell r="T558" t="str">
            <v>CONTRATO DE PRESTACION DE SERVICIOS</v>
          </cell>
          <cell r="U558">
            <v>45649</v>
          </cell>
          <cell r="V558">
            <v>45653</v>
          </cell>
          <cell r="W558">
            <v>45731</v>
          </cell>
          <cell r="X558" t="str">
            <v>PAULA ANDREA FONSECA ORTIZ</v>
          </cell>
          <cell r="Y558" t="str">
            <v>PROFESIONAL 1 DEL ÁREA DE VENTAS Y MERCADEO</v>
          </cell>
          <cell r="Z558">
            <v>1136884820</v>
          </cell>
          <cell r="AA558">
            <v>0</v>
          </cell>
          <cell r="AB558">
            <v>0</v>
          </cell>
          <cell r="AC558" t="str">
            <v>PE-164 Prestar los servicios de emisión y difusión de estrategias de comunicación tanto en radio como en digital a nivel local y/o nacional para atender los diferentes requerimientos de Canal Capital, tanto propios como de sus respectivos clientes.</v>
          </cell>
          <cell r="AD558">
            <v>17</v>
          </cell>
          <cell r="AE558">
            <v>2</v>
          </cell>
          <cell r="AF558">
            <v>77</v>
          </cell>
          <cell r="AG558">
            <v>300000000</v>
          </cell>
          <cell r="AH558" t="str">
            <v>N/A</v>
          </cell>
          <cell r="AI558" t="str">
            <v>1. Realizar el servicio de emisión de pauta en radio y digital con la duración, formato, ubicación, tipo de franja/página web, y en los días que le sea requerido por Canal Capital de acuerdo con el plan establecido. 2. Realizar los ajustes correspondientes cuando se requiera un cambio en la duración de la pauta, el cual se realizará de acuerdo con la propuesta o el tarifario acordado por Canal Capital. 3. Liquidar conforme al tarifario la emisión de mensajes informativos y/o promocionales de acuerdo con las negociaciones realizadas con Canal Capital y el diligenciamiento de la respectiva devolución del porcentaje de volumen negociado entre Capital y el medio. 4. Cumplir con la emisión de mensajes en publicaciones en radio y en páginas web. 5. Entregar al supervisor del contrato los respectivos soportes y/o certificados de emisión de mensajes de las campañas, con el fin de que se evidencie la ejecución de la pauta en radio y/o digital en un término no mayor a 10 días después de la ejecución. 6. Reponer la pauta que sea omitida en la emisora y página (s) web contratada(s) por alguna situación que presente el proveedor, previa información y autorización de Canal Capital. 7. Aplicar los ajustes correspondientes cuando así lo requiera Canal Capital. 8. Entregar por cada requerimiento de ordenación de pauta, un informe de alcance logrado con la emisión de la pauta radial y/o digital que estuvo al aire, con alguno de los estudios de medición que tenga el proveedor máximo los 5 primeros días hábiles después de finalizar la pauta. 9. Asistir a las reuniones a las que sea citado por parte de Canal Capital. 10. Informar al supervisor del contrato las novedades, inconvenientes o sugerencias que se generen en desarrollo de sus actividades y que puedan afectar negativa o positivamente el normal desarrollo del objeto contractual. 11. Facturar el servicio prestado conforme a las indicaciones del supervisor del contrato. 12. Las demás actividades que sean necesarias y esenciales para el cumplimiento del objeto contractual, y que resulten acordes
con el desarrollo del mismo.</v>
          </cell>
          <cell r="AJ558" t="str">
            <v>DIRECTA</v>
          </cell>
          <cell r="AK558" t="str">
            <v>REQUIERE LIQUIDACION</v>
          </cell>
          <cell r="AL558" t="str">
            <v xml:space="preserve">SI </v>
          </cell>
          <cell r="AM558" t="str">
            <v>GERENTE GENERAL</v>
          </cell>
          <cell r="AN558" t="str">
            <v>FRANCISO SANDOVAL</v>
          </cell>
          <cell r="AO558" t="str">
            <v xml:space="preserve">1801 /  / </v>
          </cell>
          <cell r="AP558" t="str">
            <v xml:space="preserve">42120202008 /  / </v>
          </cell>
          <cell r="AQ558" t="str">
            <v xml:space="preserve">Servicios prestados a las empresas y servicios de producción /  / </v>
          </cell>
          <cell r="AR558" t="str">
            <v xml:space="preserve">1729 /  / </v>
          </cell>
          <cell r="AS558">
            <v>1793</v>
          </cell>
          <cell r="AT558">
            <v>42450208</v>
          </cell>
          <cell r="AU558" t="str">
            <v>Servicios prestados a las empresas y servicios de producción</v>
          </cell>
          <cell r="AV558" t="str">
            <v xml:space="preserve"> </v>
          </cell>
          <cell r="AW558">
            <v>1726</v>
          </cell>
          <cell r="AX558">
            <v>45649</v>
          </cell>
          <cell r="AY558">
            <v>300000000</v>
          </cell>
          <cell r="BC558" t="str">
            <v xml:space="preserve"> </v>
          </cell>
          <cell r="CX558">
            <v>45731</v>
          </cell>
          <cell r="CY558">
            <v>300000000</v>
          </cell>
        </row>
        <row r="559">
          <cell r="A559" t="str">
            <v>0556-2024</v>
          </cell>
          <cell r="B559" t="e">
            <v>#N/A</v>
          </cell>
          <cell r="C559" t="str">
            <v>CC</v>
          </cell>
          <cell r="D559">
            <v>1010197957</v>
          </cell>
          <cell r="E559">
            <v>5</v>
          </cell>
          <cell r="F559">
            <v>6</v>
          </cell>
          <cell r="G559">
            <v>5</v>
          </cell>
          <cell r="H559" t="str">
            <v>LAURA MARCELA PERDOMO FONSECA</v>
          </cell>
          <cell r="I559" t="str">
            <v>TRANSVERSAL 56 # 104B-33</v>
          </cell>
          <cell r="J559" t="str">
            <v>lamajiela.ing@gmail.com</v>
          </cell>
          <cell r="M559" t="str">
            <v>CO1.PCCNTR.7167551</v>
          </cell>
          <cell r="N559" t="str">
            <v>CPT-585-2024</v>
          </cell>
          <cell r="O559" t="str">
            <v>https://community.secop.gov.co/Public/Tendering/OpportunityDetail/Index?noticeUID=CO1.NTC.7236800&amp;isFromPublicArea=True&amp;isModal=False</v>
          </cell>
          <cell r="P559" t="str">
            <v>PROFESIONAL</v>
          </cell>
          <cell r="R559" t="str">
            <v>FEMENINO</v>
          </cell>
          <cell r="T559" t="str">
            <v>CONTRATO DE PRESTACION DE SERVICIOS</v>
          </cell>
          <cell r="U559">
            <v>45646</v>
          </cell>
          <cell r="V559">
            <v>45653</v>
          </cell>
          <cell r="W559">
            <v>45742</v>
          </cell>
          <cell r="X559" t="str">
            <v>PAULA ANDREA FONSECA ORTIZ</v>
          </cell>
          <cell r="Y559" t="str">
            <v>PROFESIONAL 1 DEL ÁREA DE VENTAS Y MERCADEO</v>
          </cell>
          <cell r="Z559">
            <v>1136884820</v>
          </cell>
          <cell r="AA559">
            <v>0</v>
          </cell>
          <cell r="AB559">
            <v>0</v>
          </cell>
          <cell r="AC559" t="str">
            <v>SA-517 Proveer de manera autónoma e independiente, sus servicios profesionales especializados para realizar actividades de análisis integral y recomendaciones del área de Tecnologías de la Información de Canal Capital enfocado al fortalecimiento tecnológico como soporte de la gestión misional y operativa de la Empresa.</v>
          </cell>
          <cell r="AD559">
            <v>0</v>
          </cell>
          <cell r="AE559">
            <v>3</v>
          </cell>
          <cell r="AF559">
            <v>90</v>
          </cell>
          <cell r="AG559">
            <v>28500000</v>
          </cell>
          <cell r="AH559">
            <v>9500000</v>
          </cell>
          <cell r="AI559" t="str">
            <v>1. Analizar la estructura operativa de las áreas del Canal relacionadas con tecnologías de la información para identificar fortalezas, debilidades y oportunidades de mejora en la gestión tecnológica de la Empresa. 2. Evaluar y hacer recomendaciones sobre las capacidades técnicas y tecnológicas con que cuenta la Empresa y su articulación e integración con los objetivos organizacionales. 3. Diagnosticar y hacer recomendaciones sobre las capacidades operativas, técnicas y tecnológicas de la Empresa en cuanto al soporte requerido para las unidades estratégicas, misionales y de apoyo del Canal. 4. Identificar y recomendar oportunidades de mejora en cuanto a la disposición y la seguridad de la información de acuerdo con las aplicaciones de las que dispone el Canal. 5. Apoyar la ejecución de sesiones de trabajo con las áreas y usuarios encaminadas a identificar oportunidades de mejora y articulación en la gestión de la infraestructura tecnológica, los sistemas de información y la seguridad y privacidad de la información, con que cuenta la Empresa. 6. Apoyar en la elaboración y revisión de los informes que sean de competencia de la Subdirección Administrativa y que le sean asignados. 7. Realizar las demás actividades que resulten necesarias y esenciales para el cumplimiento del objeto contractual.</v>
          </cell>
          <cell r="AJ559" t="str">
            <v>DIRECTA</v>
          </cell>
          <cell r="AK559" t="str">
            <v>NO REQUIERE</v>
          </cell>
          <cell r="AL559" t="str">
            <v>SI</v>
          </cell>
          <cell r="AM559" t="str">
            <v>GERENTE GENERAL</v>
          </cell>
          <cell r="AN559" t="str">
            <v>LEIDY JULIETH CARRANZA SUAREZ</v>
          </cell>
          <cell r="AO559" t="str">
            <v xml:space="preserve">1800 /  / </v>
          </cell>
          <cell r="AP559" t="str">
            <v xml:space="preserve">42120202008 /  / </v>
          </cell>
          <cell r="AQ559" t="str">
            <v xml:space="preserve">Servicios prestados a las empresas y servicios de producción /  / </v>
          </cell>
          <cell r="AR559" t="str">
            <v xml:space="preserve">1735 /  / </v>
          </cell>
          <cell r="AS559">
            <v>1801</v>
          </cell>
          <cell r="AT559">
            <v>42120202008</v>
          </cell>
          <cell r="AU559" t="str">
            <v>Servicios prestados a las empresas y servicios de producción</v>
          </cell>
          <cell r="AV559" t="str">
            <v xml:space="preserve"> </v>
          </cell>
          <cell r="AW559">
            <v>1729</v>
          </cell>
          <cell r="AX559">
            <v>45650</v>
          </cell>
          <cell r="AY559">
            <v>28500000</v>
          </cell>
          <cell r="BC559" t="str">
            <v xml:space="preserve"> </v>
          </cell>
          <cell r="CX559">
            <v>45742</v>
          </cell>
          <cell r="CY559">
            <v>28500000</v>
          </cell>
        </row>
        <row r="560">
          <cell r="A560" t="str">
            <v>0557-2024</v>
          </cell>
          <cell r="B560" t="e">
            <v>#N/A</v>
          </cell>
          <cell r="C560" t="str">
            <v>CC</v>
          </cell>
          <cell r="D560">
            <v>11200997</v>
          </cell>
          <cell r="E560">
            <v>5</v>
          </cell>
          <cell r="F560">
            <v>6</v>
          </cell>
          <cell r="G560">
            <v>5</v>
          </cell>
          <cell r="H560" t="str">
            <v>JOSE MIGUEL TORRES BOJACÁ</v>
          </cell>
          <cell r="I560" t="str">
            <v>Chía, Calle 9 # 8-37 Interior 3</v>
          </cell>
          <cell r="J560" t="str">
            <v>towers.net@gmail.com</v>
          </cell>
          <cell r="M560" t="str">
            <v>CO1.PCCNTR.7170629</v>
          </cell>
          <cell r="N560" t="str">
            <v>CPT-586-2024</v>
          </cell>
          <cell r="O560" t="str">
            <v>https://community.secop.gov.co/Public/Tendering/OpportunityDetail/Index?noticeUID=CO1.NTC.7239634&amp;isFromPublicArea=True&amp;isModal=False</v>
          </cell>
          <cell r="P560" t="str">
            <v>PROFESIONAL</v>
          </cell>
          <cell r="R560" t="str">
            <v>MASCULINO</v>
          </cell>
          <cell r="T560" t="str">
            <v>CONTRATO DE PRESTACION DE SERVICIOS</v>
          </cell>
          <cell r="U560">
            <v>45650</v>
          </cell>
          <cell r="V560">
            <v>45652</v>
          </cell>
          <cell r="W560">
            <v>45713</v>
          </cell>
          <cell r="X560" t="str">
            <v>MAURIS ANTONIO AVILA VELASQUEZ</v>
          </cell>
          <cell r="Y560" t="str">
            <v>PROFESIONAL ESPECIALIZADO GRADO 2 DE SISTEMAS</v>
          </cell>
          <cell r="Z560">
            <v>79976558</v>
          </cell>
          <cell r="AA560">
            <v>3</v>
          </cell>
          <cell r="AB560">
            <v>8</v>
          </cell>
          <cell r="AC560" t="str">
            <v>SA-516 Proveer, de manera autónoma e independiente, sus servicios profesionales para la administración de la infraestructura física y lógica de la red de Canal Capital y brindar soporte especializado a los servicios alojados en el centro de datos de la Empresa.</v>
          </cell>
          <cell r="AD560">
            <v>0</v>
          </cell>
          <cell r="AE560">
            <v>2</v>
          </cell>
          <cell r="AF560">
            <v>60</v>
          </cell>
          <cell r="AG560">
            <v>13596000</v>
          </cell>
          <cell r="AH560">
            <v>6798000</v>
          </cell>
          <cell r="AI560" t="str">
            <v>1. Presentar al supervisor del contrato un cronograma y evidenciar las actividades a realizar en cada periodo respecto a la actualización del licenciamiento del centro de datos y las estaciones de trabajo de Canal Capital.
2. Administrar las redes Lan, Wifi y Wan de Canal Capital.
3. Apoyar la revisión y evaluación periódica de los controles de seguridad de la información en las
redes y comunicaciones de Canal Capital y recomendar los cambios necesarios en pro de la
disponibilidad, integridad y confidencialidad de la información.
4. Administrar el hardware de almacenamiento SAN y FILE Server.
5. Realizar la administración de la infraestructura tecnológica de Canal Capital, conformada por
hardware y software, servidores físicos y virtuales de sistemas operativos Windows, VMware y
Linux.
6. Realizar los diferentes protocolos de escalamiento con cada uno de los proveedores, para
garantizar la continuidad de los servicios tecnológicos del Canal.
7. Verificar que los servicios de copias de seguridad y políticas implementadas para la ejecución
periódica del backup se encuentren en correcto funcionamiento.
8. Establecer, implementar, actualizar y mantener el plan de contingencia de los servicios TIC
ofrecidos por el Área de Sistemas del Canal.
9. Brindar apoyo a todas aquellas actividades de actualizaciones de firmware, parches, drivers y
hardening correspondientes a la infraestructura tecnológica de Canal.
10. Administrar y gestionar control de acceso lógico mediante la administración de directivas de
grupo (GPO), servicio de seguridad perimetral Firewall, consola centralizada de antivirus para servidores y equipos finales, seguridad redes LAN y WLAN, atender las vulnerabilidades de la seguridad e instalación de parches de seguridad, alertas y escalamiento de problemas y gestión de incidentes de seguridad, además del control de cambios, respaldo y recuperación.
11. Mantener actualizado el diagrama topológico y de red Lan, Wifi y Wan de Canal Capital.
12. Mantener en óptimas condiciones la configuración y topologías de red de Canal Capital, estableciendo las estrategias de configuración (VLAN, QoS, mejores prácticas) de Canal Capital. 13. Generar, actualizar y mantener la documentación relacionada (hoja de vida) con la infraestructura tecnológica de Canal Capital.
14. Administrar los DNS públicos para garantizar los servicios que ofrece Canal Capital.
15. Realizar y mantener actualizado el inventario de servicios tecnológicos de Canal Capital.
16. Atender solicitudes escaladas por el área de soporte técnico nivel 1.
17. Implementar todas aquellas actividades referentes a la modernización, instalación y/o
mantenimiento de acuerdo con las solicitudes de cambio de plataforma, basadas en nuevas versiones de sistemas operativos o de hardware y cambios físicos de infraestructura tecnológica del Data Center en Canal Capital.
18. Implementar y mantener la segmentación de red y organizando la red LAN de acuerdo a la modernización tecnológica que se realice.
19. Apoyar la estructuración de estudios de mercado y realizar acompañamiento para los procesos de adquisición de tecnología, software y seguimientos a la supervisión.
20. Cumplir con las Políticas de Seguridad de la Información de Canal Capital.
21. Realizar los informes correspondientes de gestión de monitoreo de infraestructura tecnológica, la gestión de las copias de respaldo de la infraestructura tecnológica y las herramientas open
source atendiendo la política distrital de promoción y uso del software libre.
22. Realizar las demás actividades que resulten necesarias y esenciales para el cumplimiento del
objeto contractual.</v>
          </cell>
          <cell r="AJ560" t="str">
            <v>DIRECTA</v>
          </cell>
          <cell r="AK560" t="str">
            <v>NO REQUIERE</v>
          </cell>
          <cell r="AL560" t="str">
            <v xml:space="preserve">NO </v>
          </cell>
          <cell r="AM560" t="str">
            <v>GERENTE GENERAL</v>
          </cell>
          <cell r="AN560" t="str">
            <v>NATHALY ACOSTA DIAZ</v>
          </cell>
          <cell r="AO560" t="str">
            <v xml:space="preserve">1812 /  / </v>
          </cell>
          <cell r="AP560" t="str">
            <v xml:space="preserve">42450208 /  / </v>
          </cell>
          <cell r="AQ560" t="str">
            <v xml:space="preserve">Servicios prestados a las empresas y servicios de producción /  / </v>
          </cell>
          <cell r="AR560" t="str">
            <v xml:space="preserve">1731 /  / </v>
          </cell>
          <cell r="AS560">
            <v>1800</v>
          </cell>
          <cell r="AT560">
            <v>42120202008</v>
          </cell>
          <cell r="AU560" t="str">
            <v>Servicios prestados a las empresas y servicios de producción</v>
          </cell>
          <cell r="AV560" t="str">
            <v xml:space="preserve"> </v>
          </cell>
          <cell r="AW560">
            <v>1735</v>
          </cell>
          <cell r="AX560">
            <v>45652</v>
          </cell>
          <cell r="AY560">
            <v>13596000</v>
          </cell>
          <cell r="BC560" t="str">
            <v xml:space="preserve"> </v>
          </cell>
          <cell r="CX560">
            <v>45713</v>
          </cell>
          <cell r="CY560">
            <v>13596000</v>
          </cell>
        </row>
        <row r="561">
          <cell r="A561" t="str">
            <v>0558-2024</v>
          </cell>
          <cell r="B561" t="e">
            <v>#N/A</v>
          </cell>
          <cell r="C561" t="str">
            <v>NIT</v>
          </cell>
          <cell r="D561">
            <v>890903910</v>
          </cell>
          <cell r="E561">
            <v>9</v>
          </cell>
          <cell r="F561">
            <v>2</v>
          </cell>
          <cell r="G561">
            <v>9</v>
          </cell>
          <cell r="H561" t="str">
            <v>RADIO CADENA NACIONAL S.A.S - RCN</v>
          </cell>
          <cell r="I561" t="str">
            <v>Calle 37 13 A 19</v>
          </cell>
          <cell r="J561" t="str">
            <v>infolegal@rcnradio.com</v>
          </cell>
          <cell r="K561" t="str">
            <v>JOSE EDUARDO CORREA ROBLEDO</v>
          </cell>
          <cell r="L561">
            <v>10235981</v>
          </cell>
          <cell r="M561" t="str">
            <v>CO1.PCCNTR.7170421</v>
          </cell>
          <cell r="N561" t="str">
            <v>CPT-587-2024</v>
          </cell>
          <cell r="O561" t="str">
            <v>https://community.secop.gov.co/Public/Tendering/OpportunityDetail/Index?noticeUID=CO1.NTC.7239032&amp;isFromPublicArea=True&amp;isModal=False</v>
          </cell>
          <cell r="R561" t="str">
            <v>PERSONA JURIDICA</v>
          </cell>
          <cell r="S561" t="str">
            <v>N/A</v>
          </cell>
          <cell r="T561" t="str">
            <v>CONTRATO DE PRESTACION DE SERVICIOS</v>
          </cell>
          <cell r="U561">
            <v>45650</v>
          </cell>
          <cell r="V561">
            <v>45657</v>
          </cell>
          <cell r="W561">
            <v>45777</v>
          </cell>
          <cell r="X561" t="str">
            <v>PAULA ANDREA FONSECA ORTIZ</v>
          </cell>
          <cell r="Y561" t="str">
            <v>PROFESIONAL 1 DEL ÁREA DE VENTAS Y MERCADEO</v>
          </cell>
          <cell r="Z561">
            <v>1136884820</v>
          </cell>
          <cell r="AA561">
            <v>0</v>
          </cell>
          <cell r="AB561">
            <v>0</v>
          </cell>
          <cell r="AC561" t="str">
            <v>PE-166 Prestar los servicios de emisión y difusión de estrategias de comunicación tanto en radio como en digital a nivel local y/o nacional para atender los diferentes requerimientos de Canal Capital, tanto propios como de sus respectivos clientes.</v>
          </cell>
          <cell r="AD561">
            <v>1</v>
          </cell>
          <cell r="AE561">
            <v>4</v>
          </cell>
          <cell r="AF561">
            <v>121</v>
          </cell>
          <cell r="AG561">
            <v>300000000</v>
          </cell>
          <cell r="AH561" t="str">
            <v>N/A</v>
          </cell>
          <cell r="AI561" t="str">
            <v>1. Realizar el servicio de emisión de pauta
requerido por Canal Capital de acuerdo con el plan establecido. 2. Realizar los ajustes correspondientes cuando se requiera un cambio en la duración de la pauta, el cual se realizará de acuerdo con la propuesta o el tarifario acordado por Canal Capital. 3. Liquidar conforme al tarifario la emisión de mensajes informativos y/o promocionales de acuerdo con las negociaciones realizadas con Canal Capital y el diligenciamiento de la respectiva devolución del porcentaje de volumen negociado entre Capital y el medio.</v>
          </cell>
          <cell r="AJ561" t="str">
            <v>DIRECTA</v>
          </cell>
          <cell r="AK561" t="str">
            <v>REQUIERE LIQUIDACION</v>
          </cell>
          <cell r="AL561" t="str">
            <v>S</v>
          </cell>
          <cell r="AM561" t="str">
            <v>GERENTE GENERAL</v>
          </cell>
          <cell r="AN561" t="str">
            <v>JAVIER ROLANDO DELGADO FLORES</v>
          </cell>
          <cell r="AO561" t="str">
            <v xml:space="preserve">1782 /  / </v>
          </cell>
          <cell r="AP561" t="str">
            <v xml:space="preserve">42120202008 /  / </v>
          </cell>
          <cell r="AQ561" t="str">
            <v xml:space="preserve">Servicios prestados a las empresas y servicios de producción /  / </v>
          </cell>
          <cell r="AR561" t="str">
            <v xml:space="preserve">1736 /  / </v>
          </cell>
          <cell r="AS561">
            <v>1812</v>
          </cell>
          <cell r="AT561">
            <v>42450208</v>
          </cell>
          <cell r="AU561" t="str">
            <v>Servicios prestados a las empresas y servicios de producción</v>
          </cell>
          <cell r="AV561" t="str">
            <v xml:space="preserve"> </v>
          </cell>
          <cell r="AW561">
            <v>1731</v>
          </cell>
          <cell r="AX561">
            <v>45650</v>
          </cell>
          <cell r="AY561">
            <v>150000000</v>
          </cell>
          <cell r="BC561" t="str">
            <v xml:space="preserve"> </v>
          </cell>
          <cell r="CX561">
            <v>45777</v>
          </cell>
          <cell r="CY561">
            <v>300000000</v>
          </cell>
        </row>
        <row r="562">
          <cell r="A562" t="str">
            <v>0559-2024</v>
          </cell>
          <cell r="B562" t="e">
            <v>#N/A</v>
          </cell>
          <cell r="C562" t="str">
            <v>NIT</v>
          </cell>
          <cell r="D562">
            <v>830088342</v>
          </cell>
          <cell r="E562">
            <v>8</v>
          </cell>
          <cell r="F562">
            <v>3</v>
          </cell>
          <cell r="G562">
            <v>8</v>
          </cell>
          <cell r="H562" t="str">
            <v>JUAN PABLO ESTRADA / ESTRATEGIA LEGAL LTDA</v>
          </cell>
          <cell r="I562" t="str">
            <v>Cra 8 No 69 19</v>
          </cell>
          <cell r="J562" t="str">
            <v>jestrada05@hotmail.com</v>
          </cell>
          <cell r="K562" t="str">
            <v>JUAN PABLO ESTRADA SANCHEZ</v>
          </cell>
          <cell r="L562">
            <v>93386981</v>
          </cell>
          <cell r="M562" t="str">
            <v>CO1.PCCNTR.7170554</v>
          </cell>
          <cell r="N562" t="str">
            <v>CPT-588-2024</v>
          </cell>
          <cell r="O562" t="str">
            <v>https://community.secop.gov.co/Public/Tendering/OpportunityDetail/Index?noticeUID=CO1.NTC.7239186&amp;isFromPublicArea=True&amp;isModal=False</v>
          </cell>
          <cell r="P562" t="str">
            <v>PROFESIONAL</v>
          </cell>
          <cell r="R562" t="str">
            <v>PERSONA JURIDICA</v>
          </cell>
          <cell r="S562" t="str">
            <v>N/A</v>
          </cell>
          <cell r="T562" t="str">
            <v>CONTRATO DE PRESTACION DE SERVICIOS</v>
          </cell>
          <cell r="U562">
            <v>45652</v>
          </cell>
          <cell r="V562">
            <v>45653</v>
          </cell>
          <cell r="W562">
            <v>45688</v>
          </cell>
          <cell r="X562" t="str">
            <v>JUANA AMALIA GONZALEZ HERNANDEZ</v>
          </cell>
          <cell r="Y562" t="str">
            <v>SECRETARIA GENERAL</v>
          </cell>
          <cell r="Z562">
            <v>51690917</v>
          </cell>
          <cell r="AA562">
            <v>3</v>
          </cell>
          <cell r="AB562">
            <v>8</v>
          </cell>
          <cell r="AC562" t="str">
            <v xml:space="preserve">SG-116 Proveer, de manera autónoma e independiente los servicios profesionales especializados para la revisión, modificación y ajuste del Manual de Contratación de Canal Capital. </v>
          </cell>
          <cell r="AD562">
            <v>5</v>
          </cell>
          <cell r="AE562">
            <v>1</v>
          </cell>
          <cell r="AF562">
            <v>35</v>
          </cell>
          <cell r="AG562">
            <v>23800000</v>
          </cell>
          <cell r="AH562" t="str">
            <v>N/A</v>
          </cell>
          <cell r="AI562" t="str">
            <v>1. Revisar el Manual de Contratación de Canal Capital vigente y generar un informe integral que contenga el análisis y las observaciones de este.
2. Realizar una propuesta de Manual de Contratación para Canal Capital de acuerdo con las meses de trabajo y retroalimentación realizado con el equipo del proceso de gestión contractual de Canal Capital
3. Asesorar al proceso de gestión contractual en la estructuración de la modificación y actualización al Manual de Contratación.
4. Realizar junto con el proceso de gestión contractual reuniones con las áreas misionales y de apoyo de Canal Capital, referente al Manual de Contratación de la entidad, en concordancia con el principio de coordinación.
5. Realizar la presentación del nuevo manual de contratación ante la alta Gerencia y el Comité de Contratación de la entidad hasta su aprobación.
6. Responder todas las consultas y/u observaciones que se generen sobre la propuesta del manual de contratación.
7. Garantizar durante la ejecución del contrato, el personal ofertado en su propuesta y en caso de requerirse el cambio de algún profesional, este deberá ser por uno de igual o mejores condiciones previa aprobación del supervisor del contrato.
8. Realizar las demás actividades que resulten necesarias y esenciales para el cumplimiento del objeto contractual.</v>
          </cell>
          <cell r="AJ562" t="str">
            <v>DIRECTA</v>
          </cell>
          <cell r="AK562" t="str">
            <v>NO REQUIERE</v>
          </cell>
          <cell r="AL562" t="str">
            <v>SI</v>
          </cell>
          <cell r="AM562" t="str">
            <v>GERENTE GENERAL</v>
          </cell>
          <cell r="AN562" t="str">
            <v>EDWIN ROLANDO SANCHEZ PORRAS</v>
          </cell>
          <cell r="AO562" t="str">
            <v xml:space="preserve">1788 /  / </v>
          </cell>
          <cell r="AP562" t="str">
            <v xml:space="preserve">42450209 /  / </v>
          </cell>
          <cell r="AQ562" t="str">
            <v xml:space="preserve">Servicios prestados a las empresas y servicios de producción /  / </v>
          </cell>
          <cell r="AR562" t="str">
            <v xml:space="preserve">1733 /  / </v>
          </cell>
          <cell r="AS562">
            <v>1782</v>
          </cell>
          <cell r="AT562">
            <v>42120202008</v>
          </cell>
          <cell r="AU562" t="str">
            <v>Servicios prestados a las empresas y servicios de producción</v>
          </cell>
          <cell r="AV562" t="str">
            <v xml:space="preserve"> </v>
          </cell>
          <cell r="AW562">
            <v>1736</v>
          </cell>
          <cell r="AX562">
            <v>45652</v>
          </cell>
          <cell r="AY562">
            <v>23800000</v>
          </cell>
          <cell r="BC562" t="str">
            <v xml:space="preserve"> </v>
          </cell>
          <cell r="CX562">
            <v>45688</v>
          </cell>
          <cell r="CY562">
            <v>23800000</v>
          </cell>
        </row>
        <row r="563">
          <cell r="A563" t="str">
            <v>0560-2024</v>
          </cell>
          <cell r="B563" t="e">
            <v>#N/A</v>
          </cell>
          <cell r="C563" t="str">
            <v>NIT</v>
          </cell>
          <cell r="D563">
            <v>899999115</v>
          </cell>
          <cell r="E563">
            <v>3</v>
          </cell>
          <cell r="F563">
            <v>8</v>
          </cell>
          <cell r="G563">
            <v>3</v>
          </cell>
          <cell r="H563" t="str">
            <v>ETB</v>
          </cell>
          <cell r="I563" t="str">
            <v>Cr 8 No. 20 56</v>
          </cell>
          <cell r="J563" t="str">
            <v>gestioncorrespondencia@etb.com.co</v>
          </cell>
          <cell r="K563" t="str">
            <v>WILLIAM REINALDO CABRERA VELASQUEZ</v>
          </cell>
          <cell r="L563">
            <v>9399113</v>
          </cell>
          <cell r="M563" t="str">
            <v>CO1.PCCNTR.7171116</v>
          </cell>
          <cell r="N563" t="str">
            <v>CPT-589-2024</v>
          </cell>
          <cell r="O563" t="str">
            <v>https://community.secop.gov.co/Public/Tendering/OpportunityDetail/Index?noticeUID=CO1.NTC.7239891&amp;isFromPublicArea=True&amp;isModal=False</v>
          </cell>
          <cell r="R563" t="str">
            <v>PERSONA JURIDICA</v>
          </cell>
          <cell r="S563" t="str">
            <v>N/A</v>
          </cell>
          <cell r="T563" t="str">
            <v>CONTRATO INTERADMINISTRATIVO</v>
          </cell>
          <cell r="U563">
            <v>45652</v>
          </cell>
          <cell r="V563">
            <v>45653</v>
          </cell>
          <cell r="W563">
            <v>45834</v>
          </cell>
          <cell r="X563" t="str">
            <v>JOSE MIGUEL AYALA DURAN</v>
          </cell>
          <cell r="Y563" t="str">
            <v>PROFESIONAL ESPECIALIZADO GRADO 3 DEL ÁREA TÉCNICA</v>
          </cell>
          <cell r="Z563">
            <v>74186482</v>
          </cell>
          <cell r="AA563">
            <v>4</v>
          </cell>
          <cell r="AB563">
            <v>7</v>
          </cell>
          <cell r="AC563" t="str">
            <v>DO-823 Suministrar dos (2) enlaces de fibra óptica en anillos independientes, no convergentes y los equipos necesarios para el transporte de cuatro (4) señales de audio y video HD desde las instalaciones de Canal Capital hasta las instalaciones de RTVC.</v>
          </cell>
          <cell r="AD563">
            <v>0</v>
          </cell>
          <cell r="AE563">
            <v>6</v>
          </cell>
          <cell r="AF563">
            <v>180</v>
          </cell>
          <cell r="AG563">
            <v>18509412</v>
          </cell>
          <cell r="AH563">
            <v>3084902</v>
          </cell>
          <cell r="AI563" t="str">
            <v>1. Suministrar dos (2) enlaces de fibra óptica en anillos independientes y no convergentes, de conformidad con las especificaciones contenidas en el anexo técnico. 2. Asegurar la disponibilidad del servicio para el transporte de dos (2) señales de video en alta definición (audio embebido) por cada enlace de fibra óptica desde la sede de Canal Capital (Av. El Dorado # 66 - 63) hasta RTVC (Av. El Dorado Cr. 45 # 26 – 33). 3. Realizar entrega mediante un inventario de los equipos asociados a la solución de conectividad entre las sedes de Canal Capital (Av. El Dorado # 66 - 63) hasta RTVC (Av. El Dorado Cr. 45 # 26 – 33). 4. Permitir la interconexión de los equipos finales (Encoder- Decoder) a los puntos terminales de los enlaces en el cuarto de equipos de Canal Capital y el telepuerto de RTVC. 5. Realizar la configuración de (QoS) calidad de servicio. 6. Prestar soporte técnico especializado de forma remota y/o presencial bajo la modalidad de soporte 7x24x365, en caso de falla. De acuerdo con la evaluación y diagnóstico del soporte especializado de ETB, en caso de requerirse visita en sitio se establecen los siguientes tiempos de solución: 1- Atención telefónica: 7x24. 2 -Visita en sitio: de acuerdo con lo determinado por el Soporte Especializado de ETB que atienda el caso: Por caída total un tiempo de solución máximo de 4 horas. Por degradación un tiempo de solución máximo de 6 horas. 7. Contar con herramientas de soporte y equipo de instrumentación especializado para asistencia técnica. 8. Entregar mensualmente reporte(s) sobre el funcionamiento de los enlaces, así mismo, entregar la matriz de escalamiento para atención a fallas actualizada, vía correo electrónico al supervisor del contrato. 9. Entregar la solución ofrecida mediante la realización de una prueba de funcionamiento dentro de los cinco (5) días siguientes al inicio de la ejecución del contrato, dicha prueba se debe realizar atendiendo a los requerimientos técnicos establecidos por el supervisor del contrato, tanto en la sede de Canal Capital (Av. El Dorado # 66 - 63) como en la sede de RTVC (Av. El Dorado Cr. 45 # 26 – 33), con lo cual se garantizará la operación independiente de cada enlace. 10. El contratista debe brindar garantía sobre disponibilidad del servicio de mínimo 99,98%. 11. Realizar las demás actividades que resulten necesarias y esenciales para el cumplimiento del objeto contractual.</v>
          </cell>
          <cell r="AJ563" t="str">
            <v>DIRECTA</v>
          </cell>
          <cell r="AK563" t="str">
            <v>NO REQUIERE</v>
          </cell>
          <cell r="AL563" t="str">
            <v>NO</v>
          </cell>
          <cell r="AM563" t="str">
            <v>DIRECTOR OPERATIVO</v>
          </cell>
          <cell r="AN563" t="str">
            <v>BLANCA ALEXIS TOCAREMA GARZON</v>
          </cell>
          <cell r="AO563" t="str">
            <v xml:space="preserve">1813 /  / </v>
          </cell>
          <cell r="AP563" t="str">
            <v xml:space="preserve">42450208 /  / </v>
          </cell>
          <cell r="AQ563" t="str">
            <v xml:space="preserve">Servicios para la comunidad, sociales y personales /  / </v>
          </cell>
          <cell r="AR563" t="str">
            <v xml:space="preserve">1741 /  / </v>
          </cell>
          <cell r="AS563">
            <v>1788</v>
          </cell>
          <cell r="AT563">
            <v>42450209</v>
          </cell>
          <cell r="AU563" t="str">
            <v>Servicios para la comunidad, sociales y personales</v>
          </cell>
          <cell r="AV563" t="str">
            <v xml:space="preserve"> </v>
          </cell>
          <cell r="AW563">
            <v>1733</v>
          </cell>
          <cell r="AX563">
            <v>45652</v>
          </cell>
          <cell r="AY563">
            <v>18509412</v>
          </cell>
          <cell r="BC563" t="str">
            <v xml:space="preserve"> </v>
          </cell>
          <cell r="CX563">
            <v>45834</v>
          </cell>
          <cell r="CY563">
            <v>18509412</v>
          </cell>
        </row>
        <row r="564">
          <cell r="A564" t="str">
            <v>0561-2024</v>
          </cell>
          <cell r="B564" t="e">
            <v>#N/A</v>
          </cell>
          <cell r="C564" t="str">
            <v>NIT</v>
          </cell>
          <cell r="D564">
            <v>901053117</v>
          </cell>
          <cell r="F564">
            <v>9</v>
          </cell>
          <cell r="G564">
            <v>2</v>
          </cell>
          <cell r="H564" t="str">
            <v>ALDEALAB SAS</v>
          </cell>
          <cell r="I564" t="str">
            <v>Calle 163 A # 20 -15</v>
          </cell>
          <cell r="J564" t="str">
            <v>ricardo@aldealab.com</v>
          </cell>
          <cell r="K564" t="str">
            <v xml:space="preserve">RICARDO ALBERTO SOLANO VIVES </v>
          </cell>
          <cell r="L564">
            <v>10019051460</v>
          </cell>
          <cell r="M564" t="str">
            <v>CO1.PCCNTR.7175615</v>
          </cell>
          <cell r="N564" t="str">
            <v>CPT-590-2024</v>
          </cell>
          <cell r="O564" t="str">
            <v>https://community.secop.gov.co/Public/Tendering/OpportunityDetail/Index?noticeUID=CO1.NTC.7244522&amp;isFromPublicArea=True&amp;isModal=False</v>
          </cell>
          <cell r="R564" t="str">
            <v>PERSONA JURIDICA</v>
          </cell>
          <cell r="S564" t="str">
            <v>N/A</v>
          </cell>
          <cell r="T564" t="str">
            <v>CONTRATO DE PRESTACION DE SERVICIOS</v>
          </cell>
          <cell r="U564">
            <v>45653</v>
          </cell>
          <cell r="V564">
            <v>45660</v>
          </cell>
          <cell r="W564">
            <v>45718</v>
          </cell>
          <cell r="X564" t="str">
            <v>LAURA MARIA MONTOYA VELEZ</v>
          </cell>
          <cell r="Y564" t="str">
            <v>PROFESIONAL ESPECIALIZADO DE PLANEACION</v>
          </cell>
          <cell r="Z564">
            <v>43876314</v>
          </cell>
          <cell r="AA564">
            <v>3</v>
          </cell>
          <cell r="AB564">
            <v>8</v>
          </cell>
          <cell r="AC564" t="str">
            <v>GER-17 Proveer de manera autónoma e independiente, servicios especializados para realizar actividades de formulación del Plan Estratégico de Tecnologías de la Información PETI- del Canal Capital, en coordinación con las dependencias del Canal y enfoque hacia el fortalecimiento de la transformación tecnológica de la Empresa.</v>
          </cell>
          <cell r="AD564">
            <v>0</v>
          </cell>
          <cell r="AE564">
            <v>2</v>
          </cell>
          <cell r="AF564">
            <v>60</v>
          </cell>
          <cell r="AG564">
            <v>53550000</v>
          </cell>
          <cell r="AH564">
            <v>16065000</v>
          </cell>
          <cell r="AI564" t="str">
            <v>1. Realizar una valoración del Plan Estratégico de la Tecnologías de la Información – PETI vigente en el Canal Capital con el propósito de conocer logros, avances, dificultades y oportunidades de mejora en su actualización y desarrollo.
2. Realizar un análisis de la situación actual de las tecnologías de la información del Canal Capital teniendo en cuenta los recursos financieros, los usos tecnológicos, el sistema de información, los servicios tecnológicos, los procesos y mecanismos de gestión de la información, la estructura organizacional y de talento humano de las tecnologías de la información.
3. Estructurar el componente estratégico del Plan Estratégico de Tecnologías de la InformaciónPETI el cual debe permitir desarrollar el plan estratégico institucional y su modelo de gestión, alineado con las necesidades organizacionales y los objetivos estratégicos del canal. Este plan deberá contemplar la visión, misión, objetivos estratégicos, metas de corto, mediano y largo plazo, así como las acciones prioritarias para la transformación tecnológica.
4. Estructurar el componente operativo de acuerdo con la metodología del Ministerio de Tecnologías de la Información y Comunicaciones de Colombia - MINTIC, el Plan Estratégico de Tecnologías de la Información –PETI- de la Empresa, de tal forma que permita integrar las estrategias, objetivos, planes, financiación, proyectos, el plan de comunicaciones, con un modelo de intervención que facilite la operatividad del mismo.
5. Estructurar un esquema de seguimiento de la ejecución del Plan Estratégico de Tecnologías de la Información –PETI , que defina los indicadores, métricas y formas de medición, los mecanismos de seguimiento, tablero de control y metodologías de captura y procesamiento de la información del plan.
6. Realizar sesiones de trabajo con los diferentes actores encaminadas a una participación activa en la formulación del Plan Estratégico de Tecnologías de la Información –PETI de la Empresa.
7. El contratista deberá tener un gerente de proyecto que sea profesional en las áreas del núcleo del conocimiento de la Administración según SNIES, experiencia general mínima de 8 años, experiencia específica mínima de cinco (5) años como gerente de proyectos de transformación digital y gestión del cambio, requisitos que serán verificados por la supervisión del contrato.
8. El contratista deberá tener un profesional en transformación digital, con conocimientos en las áreas del núcleo del conocimiento de la ingeniería, la administración o las ciencias sociales y humanas, según SNIES, con formación a nivel de cursos y/o programas específicos en Transformación Digital, experiencia general mínima de 6 años y experiencia específica mínima de cuatro (4) años en coordinación y/o asesoría en proyectos de digitalización y/o transformación digital y/o desarrollo de habilidades digitales; requisitos que serán verificados por la supervisión del contrato.
9. El contratista deberá tener un profesional en Estrategia TI con formación en las áreas de Ingeniería de Sistemas o Electrónica o Electricista o Telecomunicaciones o Telemático o Mecatrónico o carreras afines con registro en el SNIES. Posgrado en Ingeniería de Ingeniería Electrónica, Eléctrica, Sistemas, Telecomunicaciones y Afines y/o Administración y/o afines con registro en el SNIES, experiencia general mínima de cinco (5) años y experiencia específica relacionada con arquitectura empresarial, dos (2) proyectos, terminados y en el rol de Gerente de Gobierno digital y Gestión de TI; requisitos que serán verificados por la supervisión del contrato. 10. El contratista deberá presentar informe mensual de las obligaciones contractuales y los avances del contrato a la supervisión para revisión y aprobación.
11. Los productos y/o entregables resultado de la ejecución del contrato deberán ser aprobados previamente por la supervisión.
12. Las demás que sean acordes con el objeto y naturaleza del Contrato.</v>
          </cell>
          <cell r="AJ564" t="str">
            <v>DIRECTA</v>
          </cell>
          <cell r="AK564" t="str">
            <v>NO REQUIERE</v>
          </cell>
          <cell r="AL564" t="str">
            <v xml:space="preserve">SI </v>
          </cell>
          <cell r="AM564" t="str">
            <v>GERENTE GENERAL</v>
          </cell>
          <cell r="AN564" t="str">
            <v>EDWIN ROLANDO SANCHEZ PORRAS</v>
          </cell>
          <cell r="AO564" t="str">
            <v xml:space="preserve">1796 /  / </v>
          </cell>
          <cell r="AP564" t="str">
            <v xml:space="preserve">42120202007 /  / </v>
          </cell>
          <cell r="AQ564" t="str">
            <v xml:space="preserve">Servicios prestados a las empresas y servicios de producción /  / </v>
          </cell>
          <cell r="AR564" t="str">
            <v xml:space="preserve">1740 /  / </v>
          </cell>
          <cell r="AS564">
            <v>1813</v>
          </cell>
          <cell r="AT564">
            <v>42450208</v>
          </cell>
          <cell r="AU564" t="str">
            <v>Servicios prestados a las empresas y servicios de producción</v>
          </cell>
          <cell r="AV564" t="str">
            <v xml:space="preserve"> </v>
          </cell>
          <cell r="AW564">
            <v>1741</v>
          </cell>
          <cell r="AX564">
            <v>45653</v>
          </cell>
          <cell r="AY564">
            <v>53550000</v>
          </cell>
          <cell r="BC564" t="str">
            <v xml:space="preserve"> </v>
          </cell>
          <cell r="CX564">
            <v>45718</v>
          </cell>
          <cell r="CY564">
            <v>53550000</v>
          </cell>
        </row>
        <row r="565">
          <cell r="A565" t="str">
            <v>0562-2024</v>
          </cell>
          <cell r="B565" t="e">
            <v>#N/A</v>
          </cell>
          <cell r="C565" t="str">
            <v>NIT</v>
          </cell>
          <cell r="D565">
            <v>901125054</v>
          </cell>
          <cell r="E565">
            <v>8</v>
          </cell>
          <cell r="F565">
            <v>3</v>
          </cell>
          <cell r="G565">
            <v>8</v>
          </cell>
          <cell r="H565" t="str">
            <v>AVALUOS CAPITAL SAS</v>
          </cell>
          <cell r="I565" t="str">
            <v>CLL 10 Nº 80 F 40 BOGOTA D.C.</v>
          </cell>
          <cell r="J565" t="str">
            <v>info@avaluoscapital.com</v>
          </cell>
          <cell r="K565" t="str">
            <v>LADY CATHERINE TAVERA TORO</v>
          </cell>
          <cell r="L565">
            <v>1128424447</v>
          </cell>
          <cell r="M565" t="str">
            <v>CO1.PCCNTR.7176549</v>
          </cell>
          <cell r="N565" t="str">
            <v>CPT-591-2024</v>
          </cell>
          <cell r="O565" t="str">
            <v>https://community.secop.gov.co/Public/Tendering/OpportunityDetail/Index?noticeUID=CO1.NTC.7246032&amp;isFromPublicArea=True&amp;isModal=False</v>
          </cell>
          <cell r="P565" t="str">
            <v>PROFESIONAL</v>
          </cell>
          <cell r="R565" t="str">
            <v>PERSONA JURIDICA</v>
          </cell>
          <cell r="S565" t="str">
            <v>N/A</v>
          </cell>
          <cell r="T565" t="str">
            <v>CONTRATO DE PRESTACION DE SERVICIOS</v>
          </cell>
          <cell r="U565">
            <v>45653</v>
          </cell>
          <cell r="V565">
            <v>45653</v>
          </cell>
          <cell r="W565">
            <v>45662</v>
          </cell>
          <cell r="X565" t="str">
            <v>WILSON FELIPE RIVERA RUNTA</v>
          </cell>
          <cell r="Y565" t="str">
            <v>TÉCNICO GRADO 2 DE SERVICIOS ADMINISTRATIVO</v>
          </cell>
          <cell r="Z565">
            <v>1014241966</v>
          </cell>
          <cell r="AA565">
            <v>5</v>
          </cell>
          <cell r="AB565">
            <v>6</v>
          </cell>
          <cell r="AC565" t="str">
            <v>SA-509 Prestar sus servicios profesionales para realizar el avalúo comercial del
bien inmueble, propiedad de Canal Capital ubicado en la carrera 11a 69 # 43 barrio: Quinta Camacho.</v>
          </cell>
          <cell r="AD565">
            <v>10</v>
          </cell>
          <cell r="AE565">
            <v>0</v>
          </cell>
          <cell r="AF565">
            <v>10</v>
          </cell>
          <cell r="AG565">
            <v>650000</v>
          </cell>
          <cell r="AH565" t="str">
            <v>N/A</v>
          </cell>
          <cell r="AI565" t="str">
            <v>1. Cumplir con la especificación técnica y descripción señalada en el Anexo Técnico Avalúo Quinta Camacho 2024, el cual, declara conocer al igual que su propuesta comercial, los cuales forman parte integral del presente contrato.
2. Destinar personal idóneo con la experiencia y los conocimientos necesarios para realizar el correspondiente avalúo comercial del bien inmueble objeto del presente contrato, de conformidad con la normatividad técnica vigente y legal que rige en la materia.
3. Efectuar el proceso técnico, financiero y razonable que permita determinar el valor comercial en términos monetarios del predio propiedad de la entidad.
4. Asumir los costos y gastos que conlleva realizar un avalúo comercial y con ocasión al presente contrato.
5. Entregar el informe correspondiente en medio digital y en un plazo no mayor a diez (10) días calendario después de realizar la visita técnica necesaria y una vez, quede en firme el presente contrato.
6. Cumplir las instrucciones impartidas por el Supervisor del Contrato así como coordinar las actividades necesarias para el presente avalúo comercial.7. Las demás que se deriven del objeto contractual y todas aquellas que de acuerdo a la naturaleza del contrato establezca la ley.</v>
          </cell>
          <cell r="AJ565" t="str">
            <v>DIRECTA</v>
          </cell>
          <cell r="AK565" t="str">
            <v>NO REQUIERE</v>
          </cell>
          <cell r="AL565" t="str">
            <v>NO</v>
          </cell>
          <cell r="AM565" t="str">
            <v>GERENTE GENERAL</v>
          </cell>
          <cell r="AN565" t="str">
            <v>NATHALY ACOSTA DIAZ</v>
          </cell>
          <cell r="AO565" t="str">
            <v xml:space="preserve">1814 /  / </v>
          </cell>
          <cell r="AP565" t="str">
            <v xml:space="preserve">42450208 /  / </v>
          </cell>
          <cell r="AQ565" t="str">
            <v xml:space="preserve">Servicios financieros y servicios conexos, servicios inmobiliarios y servicios de leasing /  / </v>
          </cell>
          <cell r="AR565" t="str">
            <v xml:space="preserve">1737 /  / </v>
          </cell>
          <cell r="AS565">
            <v>1796</v>
          </cell>
          <cell r="AT565">
            <v>42120202007</v>
          </cell>
          <cell r="AU565" t="str">
            <v>Servicios financieros y servicios conexos, servicios inmobiliarios y servicios de leasing</v>
          </cell>
          <cell r="AV565" t="str">
            <v xml:space="preserve"> </v>
          </cell>
          <cell r="AW565">
            <v>1740</v>
          </cell>
          <cell r="AX565">
            <v>45653</v>
          </cell>
          <cell r="AY565">
            <v>650000</v>
          </cell>
          <cell r="BC565" t="str">
            <v xml:space="preserve"> </v>
          </cell>
          <cell r="CX565">
            <v>45662</v>
          </cell>
          <cell r="CY565">
            <v>650000</v>
          </cell>
        </row>
        <row r="566">
          <cell r="A566" t="str">
            <v>0563-2024</v>
          </cell>
          <cell r="B566" t="e">
            <v>#N/A</v>
          </cell>
          <cell r="C566" t="str">
            <v>NIT</v>
          </cell>
          <cell r="D566">
            <v>901500022</v>
          </cell>
          <cell r="E566">
            <v>5</v>
          </cell>
          <cell r="F566">
            <v>6</v>
          </cell>
          <cell r="G566">
            <v>5</v>
          </cell>
          <cell r="H566" t="str">
            <v>NUEVOS MEDIOS PRODUCCIONES SAS</v>
          </cell>
          <cell r="I566" t="str">
            <v>CARRERA 7C # 110A -16. INT. 1</v>
          </cell>
          <cell r="J566" t="str">
            <v>juan@nuevosmedios.co</v>
          </cell>
          <cell r="K566" t="str">
            <v>JUAN PABLO MORALES SARMIENTO</v>
          </cell>
          <cell r="L566">
            <v>901500022</v>
          </cell>
          <cell r="M566" t="str">
            <v>CO1.PCCNTR.7176923</v>
          </cell>
          <cell r="N566" t="str">
            <v>CPT-592-2024</v>
          </cell>
          <cell r="O566" t="str">
            <v>https://community.secop.gov.co/Public/Tendering/OpportunityDetail/Index?noticeUID=CO1.NTC.7245966&amp;isFromPublicArea=True&amp;isModal=False</v>
          </cell>
          <cell r="R566" t="str">
            <v>PERSONA JURIDICA</v>
          </cell>
          <cell r="S566" t="str">
            <v>N/A</v>
          </cell>
          <cell r="T566" t="str">
            <v>CONTRATO DE LICENCIAMIENTO</v>
          </cell>
          <cell r="U566">
            <v>45653</v>
          </cell>
          <cell r="V566">
            <v>45656</v>
          </cell>
          <cell r="W566">
            <v>46385</v>
          </cell>
          <cell r="X566" t="str">
            <v>GUSTAVO DE BEDOUT BERMUDEZ</v>
          </cell>
          <cell r="Y566" t="str">
            <v>PROFESIONAL ESPECIALIZADO GRADO 03 DE PROGRAMACIÓN</v>
          </cell>
          <cell r="Z566">
            <v>79523391</v>
          </cell>
          <cell r="AA566">
            <v>7</v>
          </cell>
          <cell r="AB566">
            <v>4</v>
          </cell>
          <cell r="AC566" t="str">
            <v>GER-18 DO-816 Suministrar las licencias de uso de obras audiovisuales de titularidad del proveedor o en representación del titular, de acuerdo con el Anexo Técnico, para su reproducción y comunicación pública.</v>
          </cell>
          <cell r="AD566">
            <v>0</v>
          </cell>
          <cell r="AE566">
            <v>24</v>
          </cell>
          <cell r="AF566">
            <v>720</v>
          </cell>
          <cell r="AG566">
            <v>275062145</v>
          </cell>
          <cell r="AH566" t="str">
            <v>N/A</v>
          </cell>
          <cell r="AI566" t="str">
            <v>1. Licenciar a Canal Capital la reproducción, comunicación pública y puesta a disposición de los contenidos en su canal principal y sus señales streaming en simultánea, de acuerdo con la propuesta comercial presentada, las condiciones técnicas relacionadas en el alcance del contrato y el número de emisiones establecidos para cada título. Las emisiones a través de la página web de Capital tendrán geobloqueo, para que solo sean vistas en territorio colombiano.
2. Proveer a Canal Capital el material audiovisual licenciado con los parámetros técnicos establecidos en el alcance del objeto a través de disco duro, drive o cualquier medio de transferencia digital con los parámetros técnicos establecidos.
3. Entregar el contenido doblado al español neutro, si su idioma original es otro. 4. Proveer la licencia de uso de la obra audiovisual y del material promocional de los contenidos adquiridos para las plataformas análogas y digitales a que haya lugar.
5. Entregar la ficha técnica, sinopsis de serie, sinopsis de cada episodio, imágenes promocionales (tráiler, reel o fotografías en alta calidad), insumos para la promoción de las obras audiovisuales para comunicación pública mediante emisión y para la puesta a disposición a través de los canales digitales permitidos.
6. Asumir los costos que puedan generarse en el marco del cumplimiento del objeto contractual.
7. Garantizar que es el titular de los derechos sobre el contenido licenciado o, en su defecto, que se encuentra autorizado por el titular para otorgar la presente licencia; para ello, deberá adjuntar el documento idóneo que permita comprobar su calidad de titular del derecho o que cuenta con las facultades legales para actuar a
nombre del titular.
8. Garantizar que el contenido licenciado cuenta con todas las autorizaciones de derechos de autor y conexos,
uso de imagen y demás asociadas al uso del material audiovisual licenciado, incluida la sincronización musical. En ese sentido, el proveedor declara indemne a Canal Capital frente a cualquier reclamación o exigencia de pago proveniente de terceros, autoridades administrativas o judiciales, titulares de derechos o sociedades de gestión colectiva y/o individual que los representen.
9. Autorizar a Canal Capital el uso gratuito de fragmentos publicitarios, imágenes o distintivos del material, comunicación por internet u otros medios y para realizar la producción de piezas promocionales audiovisuales o impresas con fines exclusivos de promoción del canal y su programación relacionados a los contenidos licenciados.
10. Garantizar que la reproducción que se realiza de la serie cuenta con la totalidad de permisos, licencias y documentación necesaria en cumplimiento de las disposiciones legales que le apliquen.
11. Realizar las demás actividades que resulten necesarias y esenciales para el cumplimiento del objeto contractual</v>
          </cell>
          <cell r="AJ566" t="str">
            <v>DIRECTA</v>
          </cell>
          <cell r="AK566" t="str">
            <v>NO REQUIERE</v>
          </cell>
          <cell r="AL566" t="str">
            <v xml:space="preserve">SI </v>
          </cell>
          <cell r="AM566" t="str">
            <v>DIRECTOR OPERATIVO</v>
          </cell>
          <cell r="AN566" t="str">
            <v>LUZ IXAYANA RAMIREZ CRISTANCHO</v>
          </cell>
          <cell r="AO566" t="str">
            <v xml:space="preserve">1789 / 1785 / </v>
          </cell>
          <cell r="AP566" t="str">
            <v xml:space="preserve">42450104 / 42450209 / </v>
          </cell>
          <cell r="AQ566" t="str">
            <v xml:space="preserve">Servicios prestados a las empresas y servicios de producción / Servicios para la comunidad, sociales y personales / </v>
          </cell>
          <cell r="AR566" t="str">
            <v xml:space="preserve">1739 / 1738 / </v>
          </cell>
          <cell r="AS566">
            <v>1814</v>
          </cell>
          <cell r="AT566">
            <v>42450208</v>
          </cell>
          <cell r="AU566" t="str">
            <v>Servicios prestados a las empresas y servicios de producción</v>
          </cell>
          <cell r="AV566" t="str">
            <v xml:space="preserve"> </v>
          </cell>
          <cell r="AW566">
            <v>1737</v>
          </cell>
          <cell r="AX566">
            <v>45653</v>
          </cell>
          <cell r="AY566">
            <v>2566145</v>
          </cell>
          <cell r="AZ566">
            <v>1785</v>
          </cell>
          <cell r="BA566">
            <v>42450209</v>
          </cell>
          <cell r="BB566" t="str">
            <v>Servicios para la comunidad, sociales y personales</v>
          </cell>
          <cell r="BC566" t="str">
            <v xml:space="preserve"> </v>
          </cell>
          <cell r="BD566">
            <v>1738</v>
          </cell>
          <cell r="BE566">
            <v>45653</v>
          </cell>
          <cell r="BF566">
            <v>272496000</v>
          </cell>
          <cell r="CX566">
            <v>46385</v>
          </cell>
          <cell r="CY566">
            <v>275062145</v>
          </cell>
        </row>
        <row r="567">
          <cell r="A567" t="str">
            <v>0564-2024</v>
          </cell>
          <cell r="B567" t="e">
            <v>#N/A</v>
          </cell>
          <cell r="C567" t="str">
            <v>NIT</v>
          </cell>
          <cell r="D567">
            <v>901644105</v>
          </cell>
          <cell r="E567">
            <v>4</v>
          </cell>
          <cell r="F567">
            <v>7</v>
          </cell>
          <cell r="G567">
            <v>4</v>
          </cell>
          <cell r="H567" t="str">
            <v>SR IMPORTADORES S.A.S.</v>
          </cell>
          <cell r="I567" t="str">
            <v>CRA 7 180 30</v>
          </cell>
          <cell r="J567" t="str">
            <v>srimportadores1@gmail.com</v>
          </cell>
          <cell r="K567" t="str">
            <v>LUIS MIGUEL SANCHEZ RODRIGUEZ</v>
          </cell>
          <cell r="L567">
            <v>71081760</v>
          </cell>
          <cell r="M567" t="str">
            <v>CO1.PCCNTR.7177302</v>
          </cell>
          <cell r="N567" t="str">
            <v>CPT-593-2024</v>
          </cell>
          <cell r="O567" t="str">
            <v>https://community.secop.gov.co/Public/Tendering/OpportunityDetail/Index?noticeUID=CO1.NTC.7246820&amp;isFromPublicArea=True&amp;isModal=False</v>
          </cell>
          <cell r="R567" t="str">
            <v>PERSONA JURIDICA</v>
          </cell>
          <cell r="S567" t="str">
            <v>N/A</v>
          </cell>
          <cell r="T567" t="str">
            <v>CONTRATO DE COMPRAVENTA</v>
          </cell>
          <cell r="U567">
            <v>45653</v>
          </cell>
          <cell r="V567">
            <v>45656</v>
          </cell>
          <cell r="W567">
            <v>45715</v>
          </cell>
          <cell r="X567" t="str">
            <v>JOSE MIGUEL AYALA DURAN</v>
          </cell>
          <cell r="Y567" t="str">
            <v>PROFESIONAL ESPECIALIZADO GRADO 3 DEL ÁREA TÉCNICA</v>
          </cell>
          <cell r="Z567">
            <v>74186482</v>
          </cell>
          <cell r="AA567">
            <v>4</v>
          </cell>
          <cell r="AB567">
            <v>7</v>
          </cell>
          <cell r="AC567" t="str">
            <v>DO-824 Adquirir a título de compraventa consolas de audio con sus accesorios y sistemas de micrófonos inalámbricos de mano, para las unidades móviles, de conformidad con las especificaciones contenidas en el anexo técnico.</v>
          </cell>
          <cell r="AD567">
            <v>0</v>
          </cell>
          <cell r="AE567">
            <v>2</v>
          </cell>
          <cell r="AF567">
            <v>60</v>
          </cell>
          <cell r="AG567">
            <v>276708788</v>
          </cell>
          <cell r="AH567" t="str">
            <v>N/A</v>
          </cell>
          <cell r="AI567" t="str">
            <v>1. Entregar la totalidad de los equipos, los cuales deben ser verificados con una lista de chequeo (que elaborará el área técnica), garantizando que se cumpla con las especificaciones establecidas en el anexo técnico que hace parte integral del presente documento. 2. Realizar pruebas de funcionamiento a satisfacción de cada uno de los equipos entregados con acompañamiento del personal técnico designado por el supervisor del contrato. 3. Entregar la garantía contra defectos de fabricación para todos los bienes establecidos en el anexo técnico, de conformidad con la cotización presentada la cual no debe ser inferior a dos años, la cual hace parte integral del contrato. 4. Entregar un equipo de respaldo que cumpla con iguales o mejores características técnicas, con el fin de garantizar la continuidad de la operación, en caso de presentarse un eventual fallo o daño, en un plazo no mayor a tres (3) días calendario posterior a la recepción de la notificación enviada por parte del supervisor del contrato. El tiempo de asignación de este equipo para el Canal corresponderá al tiempo que dure el proveedor en brindar una solución definitiva a la falla o daño presentado. 5. Reemplazar el (los) equipo(s) en caso de que se encuentre(n) defectuoso(s) o que presente(n) daños o fallas durante su utilización atribuible a la garantía de fábrica, en un plazo no mayor a quince (15) días hábiles posterior a la recepción de la notificación enviada por parte del supervisor del contrato. Los costos de reposición, sustitución y traslado del bien serán asumidos en su totalidad por el contratista. 6. Garantizar que los RMA por sus siglas en inglés (Return Merchandise Authorization) que se generen debido a daños o fallas atribuibles a la garantía deberán ser cubiertos en su totalidad por el proveedor. 7. Realizar las actualizaciones de firmware y de software que hacen parte de los equipos adquiridos por Canal Capital y todas aquellas que garanticen la estabilidad y el correcto funcionamiento que permitan la posibilidad de acceso a nuevas funcionalidades, así mismo, debe suministrar la información detallada de las actualizaciones realizadas especificando la mejoras que estas traen. 8. Dictar capacitación sobre el funcionamiento y operación de las consolas de audio al personal designado por el supervisor del contrato. Dicha capacitación debe ser certificada por el fabricante. 9. Entregar la documentación, manuales y recomendaciones técnicas para el uso adecuado de los equipos. 10. Garantizar el transporte, movimiento y manipulación de los bienes, hasta el espacio que sea designado por Canal Capital (sin que esto genere costo adicional para el Canal) y hasta que se expida el acta de recibo a satisfacción por parte del supervisor designado. 11. Mantener los precios ofertados en su cotización, los cuales incluyen todos los costos, impuestos y gastos de importación a que haya lugar. 12. Realizar las demás actividades que resulten necesarias y esenciales para el cumplimiento del objeto contractual.</v>
          </cell>
          <cell r="AJ567" t="str">
            <v>DIRECTA</v>
          </cell>
          <cell r="AK567" t="str">
            <v>REQUIERE LIQUIDACION</v>
          </cell>
          <cell r="AL567" t="str">
            <v>SI</v>
          </cell>
          <cell r="AM567" t="str">
            <v>DIRECTOR OPERATIVO</v>
          </cell>
          <cell r="AN567" t="str">
            <v>BLANCA ALEXIS TOCAREMA GARZON</v>
          </cell>
          <cell r="AO567" t="str">
            <v xml:space="preserve">1786 /  / </v>
          </cell>
          <cell r="AP567" t="str">
            <v xml:space="preserve">42450209 /  / </v>
          </cell>
          <cell r="AQ567" t="str">
            <v xml:space="preserve">Productos metálicos, maquinaria y equipo /  / </v>
          </cell>
          <cell r="AR567" t="str">
            <v xml:space="preserve">1742 /  / </v>
          </cell>
          <cell r="AS567">
            <v>1789</v>
          </cell>
          <cell r="AT567">
            <v>42450104</v>
          </cell>
          <cell r="AU567" t="str">
            <v>Productos metálicos, maquinaria y equipo</v>
          </cell>
          <cell r="AV567" t="str">
            <v xml:space="preserve"> </v>
          </cell>
          <cell r="AW567">
            <v>1739</v>
          </cell>
          <cell r="AX567">
            <v>45653</v>
          </cell>
          <cell r="AY567">
            <v>276708788</v>
          </cell>
          <cell r="BC567" t="str">
            <v xml:space="preserve"> </v>
          </cell>
          <cell r="CX567">
            <v>45715</v>
          </cell>
          <cell r="CY567">
            <v>276708788</v>
          </cell>
        </row>
        <row r="568">
          <cell r="A568" t="str">
            <v>0565-2024</v>
          </cell>
          <cell r="B568" t="e">
            <v>#N/A</v>
          </cell>
          <cell r="C568" t="str">
            <v>NIT</v>
          </cell>
          <cell r="D568">
            <v>800227080</v>
          </cell>
          <cell r="E568">
            <v>4</v>
          </cell>
          <cell r="F568">
            <v>7</v>
          </cell>
          <cell r="G568">
            <v>4</v>
          </cell>
          <cell r="H568" t="str">
            <v>ZEBRACOM INTERNACIONAL S A S</v>
          </cell>
          <cell r="I568" t="str">
            <v xml:space="preserve">CL 116 # 7 - 15 IN 2 OF 1501 </v>
          </cell>
          <cell r="J568" t="str">
            <v>luisao@zebracom.com.co
luisao@zebracom.com.co</v>
          </cell>
          <cell r="K568" t="str">
            <v>LUISA YAMILE ORREGO QUINTERO</v>
          </cell>
          <cell r="L568">
            <v>42887596</v>
          </cell>
          <cell r="M568" t="str">
            <v>CO1.PCCNTR.7178707</v>
          </cell>
          <cell r="N568" t="str">
            <v>CPT-594-2024</v>
          </cell>
          <cell r="O568" t="str">
            <v>https://community.secop.gov.co/Public/Tendering/OpportunityDetail/Index?noticeUID=CO1.NTC.7247575&amp;isFromPublicArea=True&amp;isModal=False</v>
          </cell>
          <cell r="R568" t="str">
            <v>PERSONA JURIDICA</v>
          </cell>
          <cell r="S568" t="str">
            <v>N/A</v>
          </cell>
          <cell r="T568" t="str">
            <v>CONTRATO DE LICENCIAMIENTO</v>
          </cell>
          <cell r="U568">
            <v>45653</v>
          </cell>
          <cell r="V568">
            <v>45657</v>
          </cell>
          <cell r="W568">
            <v>46021</v>
          </cell>
          <cell r="X568" t="str">
            <v>GUSTAVO DE BEDOUT BERMUDEZ</v>
          </cell>
          <cell r="Y568" t="str">
            <v>PROFESIONAL ESPECIALIZADO GRADO 03 DE PROGRAMACIÓN</v>
          </cell>
          <cell r="Z568">
            <v>79523391</v>
          </cell>
          <cell r="AA568">
            <v>7</v>
          </cell>
          <cell r="AB568">
            <v>4</v>
          </cell>
          <cell r="AC568" t="str">
            <v>DO-817 Suministrar las licencias de uso de obras audiovisuales de titularidad del proveedor o en representación del titular, de acuerdo con el Anexo Técnico, para su reproducción y comunicación pública (Zebracom).</v>
          </cell>
          <cell r="AD568">
            <v>0</v>
          </cell>
          <cell r="AE568">
            <v>12</v>
          </cell>
          <cell r="AF568">
            <v>360</v>
          </cell>
          <cell r="AG568">
            <v>50872500</v>
          </cell>
          <cell r="AH568" t="str">
            <v>N/A</v>
          </cell>
          <cell r="AI568" t="str">
            <v>1. Licenciar a CANAL CAPITAL la reproducción, comunicación pública y puesta a disposición de los contenidos en su canal principal y sus señales streaming en simultánea, de acuerdo con la propuesta comercial presentada, las condiciones técnicas relacionadas en el alcance del contrato y el número de emisiones establecidos para cada título. Las emisiones a través de la página web de Capital tendrán geobloqueo, para que solo sean vistas en territorio colombiano. 2. Proveer a Canal Capital el material audiovisual licenciado con los parámetros técnicos establecidos en el alcance del objeto a través de disco duro, drive o cualquier medio de transferencia digital con los parámetros técnicos establecidos. 3. Entregar el contenido doblado al español neutro, si su idioma original es otro. 4. Proveer la licencia de uso de la obra audiovisual y del material promocional de los contenidos adquiridos para las plataformas análogas y digitales a que haya lugar. 5. Entregar la ficha técnica, sinopsis de serie, sinopsis de cada episodio, imágenes promocionales (tráiler, reel o fotografías en alta calidad), insumos para la promoción de las obras audiovisuales para comunicación pública mediante emisión y para la puesta a disposición a través de los canales digitales permitidos. 6. Asumir los costos que puedan generarse en el marco del cumplimiento del objeto contractual. 7. Garantizar que es el titular de los derechos sobre el contenido licenciado o, en su defecto, que se encuentra autorizado por el titular para otorgar la presente licencia; para ello, deberá adjuntar el documento idóneo que permita comprobar su calidad de titular del derecho o que cuenta con las facultades legales para actuar a nombre del titular. 8. Garantizar que el contenido licenciado cuenta con todas las autorizaciones de derechos de autor y conexos, uso de imagen y demás asociadas al uso del material audiovisual licenciado, incluida la sincronización musical. En ese sentido, el proveedor declara indemne a Canal Capital frente a cualquier reclamación o exigencia de pago proveniente de terceros, autoridades administrativas o judiciales, titulares de derechos o sociedades de gestión colectiva y/o individual que los representen. 9. Autorizar a Canal Capital el uso gratuito de fragmentos publicitarios, imágenes o distintivos del material, comunicación por internet u otros medios y para realizar la producción de piezas promocionales audiovisuales o impresas con fines exclusivos de promoción del canal y su programación relacionados a los contenidos licenciados. 10. Garantizar que la reproducción que se realiza de la serie cuenta con la totalidad de permisos, licencias y documentación necesaria en cumplimiento de las disposiciones legales que le apliquen. 11. Realizar las demás actividades que resulten necesarias y esenciales para el cumplimiento del objeto contractual</v>
          </cell>
          <cell r="AJ568" t="str">
            <v>DIRECTA</v>
          </cell>
          <cell r="AK568" t="str">
            <v>NO REQUIERE</v>
          </cell>
          <cell r="AL568" t="str">
            <v>SI</v>
          </cell>
          <cell r="AM568" t="str">
            <v>DIRECTOR OPERATIVO</v>
          </cell>
          <cell r="AN568" t="str">
            <v>LEIDY JULIETH CARRANZA SUAREZ</v>
          </cell>
          <cell r="AO568" t="str">
            <v xml:space="preserve">1785 /  / </v>
          </cell>
          <cell r="AP568" t="str">
            <v xml:space="preserve">42450209 /  / </v>
          </cell>
          <cell r="AQ568" t="str">
            <v xml:space="preserve">Servicios para la comunidad, sociales y personales /  / </v>
          </cell>
          <cell r="AR568" t="str">
            <v xml:space="preserve">1743 /  / </v>
          </cell>
          <cell r="AS568">
            <v>1786</v>
          </cell>
          <cell r="AT568">
            <v>42450209</v>
          </cell>
          <cell r="AU568" t="str">
            <v>Servicios para la comunidad, sociales y personales</v>
          </cell>
          <cell r="AV568" t="str">
            <v xml:space="preserve"> </v>
          </cell>
          <cell r="AW568">
            <v>1742</v>
          </cell>
          <cell r="AX568">
            <v>45653</v>
          </cell>
          <cell r="AY568">
            <v>50872500</v>
          </cell>
          <cell r="BC568" t="str">
            <v xml:space="preserve"> </v>
          </cell>
          <cell r="CX568">
            <v>46021</v>
          </cell>
          <cell r="CY568">
            <v>50872500</v>
          </cell>
        </row>
        <row r="569">
          <cell r="A569" t="str">
            <v>0566-2024</v>
          </cell>
          <cell r="B569" t="e">
            <v>#N/A</v>
          </cell>
          <cell r="C569" t="str">
            <v>NIT</v>
          </cell>
          <cell r="D569">
            <v>900702573</v>
          </cell>
          <cell r="F569">
            <v>6</v>
          </cell>
          <cell r="G569">
            <v>5</v>
          </cell>
          <cell r="H569" t="str">
            <v>E-MOTION S.A.S.</v>
          </cell>
          <cell r="I569" t="str">
            <v>CALLE 18 # 19 -1</v>
          </cell>
          <cell r="J569" t="str">
            <v>lina.perez@emotion.com.co</v>
          </cell>
          <cell r="K569" t="str">
            <v>LINA MARCELA PEREZ ARENAS</v>
          </cell>
          <cell r="L569">
            <v>37182318</v>
          </cell>
          <cell r="M569" t="str">
            <v xml:space="preserve">CO1.PCCNTR.7179423	</v>
          </cell>
          <cell r="N569" t="str">
            <v>CPT-595-2024</v>
          </cell>
          <cell r="O569" t="str">
            <v>https://community.secop.gov.co/Public/Tendering/OpportunityDetail/Index?noticeUID=CO1.NTC.7247869&amp;isFromPublicArea=True&amp;isModal=False</v>
          </cell>
          <cell r="R569" t="str">
            <v>PERSONA JURIDICA</v>
          </cell>
          <cell r="S569" t="str">
            <v>N/A</v>
          </cell>
          <cell r="T569" t="str">
            <v>CONTRATO DE LICENCIAMIENTO</v>
          </cell>
          <cell r="U569">
            <v>45653</v>
          </cell>
          <cell r="V569">
            <v>45659</v>
          </cell>
          <cell r="W569">
            <v>46023</v>
          </cell>
          <cell r="X569" t="str">
            <v>GUSTAVO DE BEDOUT BERMUDEZ</v>
          </cell>
          <cell r="Y569" t="str">
            <v>PROFESIONAL ESPECIALIZADO GRADO 03 DE PROGRAMACIÓN</v>
          </cell>
          <cell r="Z569">
            <v>79523391</v>
          </cell>
          <cell r="AA569">
            <v>7</v>
          </cell>
          <cell r="AB569">
            <v>4</v>
          </cell>
          <cell r="AC569" t="str">
            <v>DO-816 Suministrar las licencias de uso de obras audiovisuales de titularidad del proveedor o en representación del titular, de acuerdo con el Anexo Técnico, para su reproducción y comunicación pública.</v>
          </cell>
          <cell r="AD569">
            <v>0</v>
          </cell>
          <cell r="AE569">
            <v>12</v>
          </cell>
          <cell r="AF569">
            <v>360</v>
          </cell>
          <cell r="AG569">
            <v>22500000</v>
          </cell>
          <cell r="AH569" t="str">
            <v xml:space="preserve">N/A </v>
          </cell>
          <cell r="AI569" t="str">
            <v>1. Licenciar a CANAL CAPITAL la reproducción, comunicación pública y puesta a disposición de los contenidos en su canal principal y sus señales streaming en simultánea, de acuerdo con la propuesta comercial presentada, las condiciones técnicas relacionadas en el alcance del contrato y el número de emisiones establecidos para cada título. Las emisiones a través de la página web de Capital tendrán geobloqueo, para que solo sean vistas en territorio colombiano. 2. Proveer a Canal Capital el material audiovisual licenciado con los parámetros técnicos establecidos en el alcance del objeto a través de disco duro, drive o cualquier medio de transferencia digital con los parámetros técnicos establecidos. 3. Entregar el contenido doblado al español neutro, si su idioma original es otro. 4. Proveer la licencia de us</v>
          </cell>
          <cell r="AJ569" t="str">
            <v>DIRECTA</v>
          </cell>
          <cell r="AK569" t="str">
            <v>NO REQUIERE</v>
          </cell>
          <cell r="AL569" t="str">
            <v xml:space="preserve">SI </v>
          </cell>
          <cell r="AM569" t="str">
            <v>DIRECTOR OPERATIVO</v>
          </cell>
          <cell r="AN569" t="str">
            <v>NATHALY ACOSTA DIAZ</v>
          </cell>
          <cell r="AO569" t="str">
            <v xml:space="preserve">1814 /  / </v>
          </cell>
          <cell r="AP569" t="str">
            <v xml:space="preserve">42450208 /  / </v>
          </cell>
          <cell r="AQ569" t="str">
            <v xml:space="preserve">Servicios para la comunidad, sociales y personales /  / </v>
          </cell>
          <cell r="AR569" t="str">
            <v xml:space="preserve">1746 /  / </v>
          </cell>
          <cell r="AS569">
            <v>1785</v>
          </cell>
          <cell r="AT569">
            <v>42450209</v>
          </cell>
          <cell r="AU569" t="str">
            <v>Servicios para la comunidad, sociales y personales</v>
          </cell>
          <cell r="AV569" t="str">
            <v xml:space="preserve"> </v>
          </cell>
          <cell r="AW569">
            <v>1743</v>
          </cell>
          <cell r="AX569">
            <v>45653</v>
          </cell>
          <cell r="AY569">
            <v>22500000</v>
          </cell>
          <cell r="BC569" t="str">
            <v xml:space="preserve"> </v>
          </cell>
          <cell r="CX569">
            <v>46023</v>
          </cell>
          <cell r="CY569">
            <v>22500000</v>
          </cell>
        </row>
        <row r="570">
          <cell r="A570" t="str">
            <v>0567-2024</v>
          </cell>
          <cell r="B570" t="e">
            <v>#N/A</v>
          </cell>
          <cell r="C570" t="str">
            <v>NIT</v>
          </cell>
          <cell r="D570">
            <v>800194443</v>
          </cell>
          <cell r="F570">
            <v>3</v>
          </cell>
          <cell r="G570">
            <v>8</v>
          </cell>
          <cell r="H570" t="str">
            <v>METRO TELEVISIÓN S.A.S</v>
          </cell>
          <cell r="I570" t="str">
            <v>CALLE 121 # 6-46 OFC 245</v>
          </cell>
          <cell r="J570" t="str">
            <v>metrotv.secretaria@gmail.com</v>
          </cell>
          <cell r="K570" t="str">
            <v>CAROLINA SEFAIR LOPEZ</v>
          </cell>
          <cell r="L570">
            <v>52898130</v>
          </cell>
          <cell r="M570" t="str">
            <v>CO1.PCCNTR.7179124</v>
          </cell>
          <cell r="N570" t="str">
            <v>CPT-596-2024</v>
          </cell>
          <cell r="O570" t="str">
            <v>https://community.secop.gov.co/Public/Tendering/ContractNoticePhases/View?PPI=CO1.PPI.36414223&amp;isFromPublicArea=True&amp;isModal=False</v>
          </cell>
          <cell r="R570" t="str">
            <v>PERSONA JURIDICA</v>
          </cell>
          <cell r="S570" t="str">
            <v>N/A</v>
          </cell>
          <cell r="T570" t="str">
            <v>CONTRATO DE LICENCIAMIENTO</v>
          </cell>
          <cell r="U570">
            <v>45653</v>
          </cell>
          <cell r="V570">
            <v>45660</v>
          </cell>
          <cell r="W570">
            <v>46024</v>
          </cell>
          <cell r="X570" t="str">
            <v>GUSTAVO DE BEDOUT BERMUDEZ</v>
          </cell>
          <cell r="Y570" t="str">
            <v>PROFESIONAL ESPECIALIZADO GRADO 03 DE PROGRAMACIÓN</v>
          </cell>
          <cell r="Z570">
            <v>79523391</v>
          </cell>
          <cell r="AA570">
            <v>7</v>
          </cell>
          <cell r="AB570">
            <v>4</v>
          </cell>
          <cell r="AC570" t="str">
            <v>GER-18 DO-816 Suministrar las licencias de uso de obras audiovisuales de titularidad del proveedor o en representación del titular, de acuerdo con el Anexo Técnico, para su reproducción y comunicación pública.</v>
          </cell>
          <cell r="AD570">
            <v>0</v>
          </cell>
          <cell r="AE570">
            <v>12</v>
          </cell>
          <cell r="AF570">
            <v>360</v>
          </cell>
          <cell r="AG570">
            <v>151159750</v>
          </cell>
          <cell r="AH570" t="str">
            <v>N/A</v>
          </cell>
          <cell r="AI570" t="str">
            <v>1. Licenciar a CANAL CAPITAL la reproducción, comunicación pública y puesta a disposición de los contenidos en su canal principal y sus señales streaming en simultánea, de acuerdo con la propuesta comercial presentada, las condiciones técnicas relacionadas en el alcance del contrato y el número de emisiones establecidos para cada título. Las emisiones a través de la página web de Capital tendrán geobloqueo, para que solo sean vistas en territorio colombiano.2. Proveer a Canal Capital el material audiovisual licenciado con los parámetros técnicos establecidos en el alcance del objeto a través de disco duro, drive o cualquier medio de transferencia digital con los parámetros técnicos establecidos. 3. Entregar el contenido doblado al español neutro, si su idioma original es otro. 4. Proveer la licencia de uso de la obra audiovisual y del material promocional de los contenidos adquiridos para las plataformas análogas y digitales a que haya lugar. 5. Entregar la ficha técnica, sinopsis de serie, sinopsis de cada episodio, imágenes promocionales (tráiler, reel o fotografías en alta calidad), insumos para la promoción de las obras audiovisuales para comunicación pública mediante emisión y para la puesta a disposición a través de los canales digitales permitidos. 6. Asumir los costos que puedan generarse en el marco del cumplimiento del objeto contractual. 7. Garantizar que es el titular de los derechos sobre el contenido licenciado o, en su defecto, que se encuentra autorizado por el titular para otorgar la presente licencia; para ello, deberá adjuntar el documento idóneo que permita comprobar su calidad de titular del derecho o que cuenta con las facultades legales para actuar a nombre del titular. 8. Garantizar que el contenido licenciado cuenta con todas las autorizaciones de derechos de autor y conexos, uso de imagen y demás asociadas al uso del material audiovisual licenciado, incluida la sincronización musical. En ese sentido, el proveedor declara indemne a Canal Capital frente a cualquier reclamación o exigencia de pago proveniente de terceros, autoridades administrativas o judiciales, titulares de derechos o sociedades de gestión colectiva y/o individual que los representen. 9. Autorizar a Canal Capital el uso gratuito de fragmentos publicitarios, imágenes o distintivos del material, comunicación por internet u otros medios y para realizar la producción de piezas promocionales audiovisuales o impresas con fines exclusivos de promoción del canal y su programación relacionados a los contenidos licenciados. 10. Garantizar que la reproducción que se realiza de la serie cuenta con la totalidad de permisos, licencias y documentación necesaria en cumplimiento de las disposiciones legales que le apliquen. 11. Realizar las demás actividades que resulten necesarias y esenciales para el cumplimiento del objeto contractual.</v>
          </cell>
          <cell r="AJ570" t="str">
            <v>DIRECTA</v>
          </cell>
          <cell r="AK570" t="str">
            <v>NO REQUIERE</v>
          </cell>
          <cell r="AL570" t="str">
            <v>SI</v>
          </cell>
          <cell r="AM570" t="str">
            <v>GERENTE GENERAL</v>
          </cell>
          <cell r="AN570" t="str">
            <v>LEIDY JULIETH CARRANZA SUAREZ</v>
          </cell>
          <cell r="AO570" t="str">
            <v xml:space="preserve">1814 / 1785 / </v>
          </cell>
          <cell r="AP570" t="str">
            <v xml:space="preserve">42450208 / 42450209 / </v>
          </cell>
          <cell r="AQ570" t="str">
            <v xml:space="preserve">Servicios prestados a las empresas y servicios de producción / Servicios para la comunidad, sociales y personales / </v>
          </cell>
          <cell r="AR570" t="str">
            <v xml:space="preserve">1746 / 1748 / </v>
          </cell>
          <cell r="AS570">
            <v>1814</v>
          </cell>
          <cell r="AT570">
            <v>42450208</v>
          </cell>
          <cell r="AU570" t="str">
            <v>Servicios prestados a las empresas y servicios de producción</v>
          </cell>
          <cell r="AV570" t="str">
            <v xml:space="preserve"> </v>
          </cell>
          <cell r="AW570">
            <v>1746</v>
          </cell>
          <cell r="AX570">
            <v>45653</v>
          </cell>
          <cell r="AY570">
            <v>148680750</v>
          </cell>
          <cell r="AZ570">
            <v>1785</v>
          </cell>
          <cell r="BA570">
            <v>42450209</v>
          </cell>
          <cell r="BB570" t="str">
            <v>Servicios para la comunidad, sociales y personales</v>
          </cell>
          <cell r="BC570" t="str">
            <v xml:space="preserve"> </v>
          </cell>
          <cell r="BD570">
            <v>1748</v>
          </cell>
          <cell r="BE570">
            <v>45653</v>
          </cell>
          <cell r="BF570">
            <v>2479000</v>
          </cell>
          <cell r="CX570">
            <v>46024</v>
          </cell>
          <cell r="CY570">
            <v>151159750</v>
          </cell>
        </row>
      </sheetData>
      <sheetData sheetId="1"/>
      <sheetData sheetId="2"/>
      <sheetData sheetId="3"/>
      <sheetData sheetId="4"/>
      <sheetData sheetId="5">
        <row r="10">
          <cell r="F10" t="str">
            <v>NUMERO DEL COMPROMISO</v>
          </cell>
          <cell r="G10" t="str">
            <v>TIPO DE COMPROMISO</v>
          </cell>
          <cell r="H10" t="str">
            <v>TIPOLOGIA ESPECIFICA</v>
          </cell>
        </row>
        <row r="11">
          <cell r="F11" t="str">
            <v>0001-2024</v>
          </cell>
          <cell r="G11" t="str">
            <v>17 17. Contrato de Prestación de Servicios</v>
          </cell>
          <cell r="H11" t="str">
            <v xml:space="preserve">31 31-Servicios Profesionales </v>
          </cell>
        </row>
        <row r="12">
          <cell r="F12" t="str">
            <v>0002-2024</v>
          </cell>
          <cell r="G12" t="str">
            <v>17 17. Contrato de Prestación de Servicios</v>
          </cell>
          <cell r="H12" t="str">
            <v xml:space="preserve">31 31-Servicios Profesionales </v>
          </cell>
        </row>
        <row r="13">
          <cell r="F13" t="str">
            <v>0003-2024</v>
          </cell>
          <cell r="G13" t="str">
            <v>17 17. Contrato de Prestación de Servicios</v>
          </cell>
          <cell r="H13" t="str">
            <v xml:space="preserve">31 31-Servicios Profesionales </v>
          </cell>
        </row>
        <row r="14">
          <cell r="F14" t="str">
            <v>0004-2024</v>
          </cell>
          <cell r="G14" t="str">
            <v>17 17. Contrato de Prestación de Servicios</v>
          </cell>
          <cell r="H14" t="str">
            <v xml:space="preserve">31 31-Servicios Profesionales </v>
          </cell>
        </row>
        <row r="15">
          <cell r="F15" t="str">
            <v>0005-2024</v>
          </cell>
          <cell r="G15" t="str">
            <v>17 17. Contrato de Prestación de Servicios</v>
          </cell>
          <cell r="H15" t="str">
            <v xml:space="preserve">33 33-Servicios Apoyo a la Gestion de la Entidad (servicios administrativos) </v>
          </cell>
        </row>
        <row r="16">
          <cell r="F16" t="str">
            <v>0006-2024</v>
          </cell>
          <cell r="G16" t="str">
            <v>17 17. Contrato de Prestación de Servicios</v>
          </cell>
          <cell r="H16" t="str">
            <v xml:space="preserve">31 31-Servicios Profesionales </v>
          </cell>
        </row>
        <row r="17">
          <cell r="F17" t="str">
            <v>0007-2024</v>
          </cell>
          <cell r="G17" t="str">
            <v>17 17. Contrato de Prestación de Servicios</v>
          </cell>
          <cell r="H17" t="str">
            <v xml:space="preserve">31 31-Servicios Profesionales </v>
          </cell>
        </row>
        <row r="18">
          <cell r="F18" t="str">
            <v>0008-2024</v>
          </cell>
          <cell r="G18" t="str">
            <v>17 17. Contrato de Prestación de Servicios</v>
          </cell>
          <cell r="H18" t="str">
            <v xml:space="preserve">33 33-Servicios Apoyo a la Gestion de la Entidad (servicios administrativos) </v>
          </cell>
        </row>
        <row r="19">
          <cell r="F19" t="str">
            <v>0009-2024</v>
          </cell>
          <cell r="G19" t="str">
            <v>17 17. Contrato de Prestación de Servicios</v>
          </cell>
          <cell r="H19" t="str">
            <v xml:space="preserve">33 33-Servicios Apoyo a la Gestion de la Entidad (servicios administrativos) </v>
          </cell>
        </row>
        <row r="20">
          <cell r="F20" t="str">
            <v>0010-2024</v>
          </cell>
          <cell r="G20" t="str">
            <v>17 17. Contrato de Prestación de Servicios</v>
          </cell>
          <cell r="H20" t="str">
            <v xml:space="preserve">31 31-Servicios Profesionales </v>
          </cell>
        </row>
        <row r="21">
          <cell r="F21" t="str">
            <v>0011-2024</v>
          </cell>
          <cell r="G21" t="str">
            <v>17 17. Contrato de Prestación de Servicios</v>
          </cell>
          <cell r="H21" t="str">
            <v xml:space="preserve">31 31-Servicios Profesionales </v>
          </cell>
        </row>
        <row r="22">
          <cell r="F22" t="str">
            <v>0012-2024</v>
          </cell>
          <cell r="G22" t="str">
            <v>17 17. Contrato de Prestación de Servicios</v>
          </cell>
          <cell r="H22" t="str">
            <v xml:space="preserve">31 31-Servicios Profesionales </v>
          </cell>
        </row>
        <row r="23">
          <cell r="F23" t="str">
            <v>0013-2024</v>
          </cell>
          <cell r="G23" t="str">
            <v>17 17. Contrato de Prestación de Servicios</v>
          </cell>
          <cell r="H23" t="str">
            <v xml:space="preserve">33 33-Servicios Apoyo a la Gestion de la Entidad (servicios administrativos) </v>
          </cell>
        </row>
        <row r="24">
          <cell r="F24" t="str">
            <v>0014-2024</v>
          </cell>
          <cell r="G24" t="str">
            <v>17 17. Contrato de Prestación de Servicios</v>
          </cell>
          <cell r="H24" t="str">
            <v xml:space="preserve">31 31-Servicios Profesionales </v>
          </cell>
        </row>
        <row r="25">
          <cell r="F25" t="str">
            <v>0015-2024</v>
          </cell>
          <cell r="G25" t="str">
            <v>17 17. Contrato de Prestación de Servicios</v>
          </cell>
          <cell r="H25" t="str">
            <v xml:space="preserve">31 31-Servicios Profesionales </v>
          </cell>
        </row>
        <row r="26">
          <cell r="F26" t="str">
            <v>0016-2024</v>
          </cell>
          <cell r="G26" t="str">
            <v>17 17. Contrato de Prestación de Servicios</v>
          </cell>
          <cell r="H26" t="str">
            <v xml:space="preserve">49 49-Otros Servicios </v>
          </cell>
        </row>
        <row r="27">
          <cell r="F27" t="str">
            <v>0017-2024</v>
          </cell>
          <cell r="G27" t="str">
            <v>17 17. Contrato de Prestación de Servicios</v>
          </cell>
          <cell r="H27" t="str">
            <v xml:space="preserve">31 31-Servicios Profesionales </v>
          </cell>
        </row>
        <row r="28">
          <cell r="F28" t="str">
            <v>0018-2024</v>
          </cell>
          <cell r="G28" t="str">
            <v>17 17. Contrato de Prestación de Servicios</v>
          </cell>
          <cell r="H28" t="str">
            <v xml:space="preserve">31 31-Servicios Profesionales </v>
          </cell>
        </row>
        <row r="29">
          <cell r="F29" t="str">
            <v>0019-2024</v>
          </cell>
          <cell r="G29" t="str">
            <v>17 17. Contrato de Prestación de Servicios</v>
          </cell>
          <cell r="H29" t="str">
            <v xml:space="preserve">31 31-Servicios Profesionales </v>
          </cell>
        </row>
        <row r="30">
          <cell r="F30" t="str">
            <v>0020-2024</v>
          </cell>
          <cell r="G30" t="str">
            <v>17 17. Contrato de Prestación de Servicios</v>
          </cell>
          <cell r="H30" t="str">
            <v xml:space="preserve">31 31-Servicios Profesionales </v>
          </cell>
        </row>
        <row r="31">
          <cell r="F31" t="str">
            <v>0021-2024</v>
          </cell>
          <cell r="G31" t="str">
            <v>17 17. Contrato de Prestación de Servicios</v>
          </cell>
          <cell r="H31" t="str">
            <v xml:space="preserve">31 31-Servicios Profesionales </v>
          </cell>
        </row>
        <row r="32">
          <cell r="F32" t="str">
            <v>0022-2024</v>
          </cell>
          <cell r="G32" t="str">
            <v>17 17. Contrato de Prestación de Servicios</v>
          </cell>
          <cell r="H32" t="str">
            <v xml:space="preserve">31 31-Servicios Profesionales </v>
          </cell>
        </row>
        <row r="33">
          <cell r="F33" t="str">
            <v>0024-2024</v>
          </cell>
          <cell r="G33" t="str">
            <v>17 17. Contrato de Prestación de Servicios</v>
          </cell>
          <cell r="H33" t="str">
            <v xml:space="preserve">49 49-Otros Servicios </v>
          </cell>
        </row>
        <row r="34">
          <cell r="F34" t="str">
            <v>0025-2024</v>
          </cell>
          <cell r="G34" t="str">
            <v>17 17. Contrato de Prestación de Servicios</v>
          </cell>
          <cell r="H34" t="str">
            <v xml:space="preserve">33 33-Servicios Apoyo a la Gestion de la Entidad (servicios administrativos) </v>
          </cell>
        </row>
        <row r="35">
          <cell r="F35" t="str">
            <v>0026-2024</v>
          </cell>
          <cell r="G35" t="str">
            <v>17 17. Contrato de Prestación de Servicios</v>
          </cell>
          <cell r="H35" t="str">
            <v xml:space="preserve">31 31-Servicios Profesionales </v>
          </cell>
        </row>
        <row r="36">
          <cell r="F36" t="str">
            <v>0027-2024</v>
          </cell>
          <cell r="G36" t="str">
            <v>17 17. Contrato de Prestación de Servicios</v>
          </cell>
          <cell r="H36" t="str">
            <v xml:space="preserve">33 33-Servicios Apoyo a la Gestion de la Entidad (servicios administrativos) </v>
          </cell>
        </row>
        <row r="37">
          <cell r="F37" t="str">
            <v>0028-2024</v>
          </cell>
          <cell r="G37" t="str">
            <v>17 17. Contrato de Prestación de Servicios</v>
          </cell>
          <cell r="H37" t="str">
            <v xml:space="preserve">31 31-Servicios Profesionales </v>
          </cell>
        </row>
        <row r="38">
          <cell r="F38" t="str">
            <v>0029-2024</v>
          </cell>
          <cell r="G38" t="str">
            <v>17 17. Contrato de Prestación de Servicios</v>
          </cell>
          <cell r="H38" t="str">
            <v xml:space="preserve">31 31-Servicios Profesionales </v>
          </cell>
        </row>
        <row r="39">
          <cell r="F39" t="str">
            <v>0030-2024</v>
          </cell>
          <cell r="G39" t="str">
            <v>17 17. Contrato de Prestación de Servicios</v>
          </cell>
          <cell r="H39" t="str">
            <v xml:space="preserve">31 31-Servicios Profesionales </v>
          </cell>
        </row>
        <row r="40">
          <cell r="F40" t="str">
            <v>0031-2024</v>
          </cell>
          <cell r="G40" t="str">
            <v>17 17. Contrato de Prestación de Servicios</v>
          </cell>
          <cell r="H40" t="str">
            <v xml:space="preserve">31 31-Servicios Profesionales </v>
          </cell>
        </row>
        <row r="41">
          <cell r="F41" t="str">
            <v>0032-2024</v>
          </cell>
          <cell r="G41" t="str">
            <v>17 17. Contrato de Prestación de Servicios</v>
          </cell>
          <cell r="H41" t="str">
            <v xml:space="preserve">31 31-Servicios Profesionales </v>
          </cell>
        </row>
        <row r="42">
          <cell r="F42" t="str">
            <v>0033-2024</v>
          </cell>
          <cell r="G42" t="str">
            <v>17 17. Contrato de Prestación de Servicios</v>
          </cell>
          <cell r="H42" t="str">
            <v xml:space="preserve">31 31-Servicios Profesionales </v>
          </cell>
        </row>
        <row r="43">
          <cell r="F43" t="str">
            <v>0034-2024</v>
          </cell>
          <cell r="G43" t="str">
            <v>17 17. Contrato de Prestación de Servicios</v>
          </cell>
          <cell r="H43" t="str">
            <v xml:space="preserve">31 31-Servicios Profesionales </v>
          </cell>
        </row>
        <row r="44">
          <cell r="F44" t="str">
            <v>0035-2024</v>
          </cell>
          <cell r="G44" t="str">
            <v>17 17. Contrato de Prestación de Servicios</v>
          </cell>
          <cell r="H44" t="str">
            <v xml:space="preserve">49 49-Otros Servicios </v>
          </cell>
        </row>
        <row r="45">
          <cell r="F45" t="str">
            <v>0036-2024</v>
          </cell>
          <cell r="G45" t="str">
            <v>17 17. Contrato de Prestación de Servicios</v>
          </cell>
          <cell r="H45" t="str">
            <v xml:space="preserve">49 49-Otros Servicios </v>
          </cell>
        </row>
        <row r="46">
          <cell r="F46" t="str">
            <v>0037-2024</v>
          </cell>
          <cell r="G46" t="str">
            <v>17 17. Contrato de Prestación de Servicios</v>
          </cell>
          <cell r="H46" t="str">
            <v xml:space="preserve">31 31-Servicios Profesionales </v>
          </cell>
        </row>
        <row r="47">
          <cell r="F47" t="str">
            <v>0038-2024</v>
          </cell>
          <cell r="G47" t="str">
            <v>17 17. Contrato de Prestación de Servicios</v>
          </cell>
          <cell r="H47" t="str">
            <v xml:space="preserve">31 31-Servicios Profesionales </v>
          </cell>
        </row>
        <row r="48">
          <cell r="F48" t="str">
            <v>0039-2024</v>
          </cell>
          <cell r="G48" t="str">
            <v>17 17. Contrato de Prestación de Servicios</v>
          </cell>
          <cell r="H48" t="str">
            <v xml:space="preserve">31 31-Servicios Profesionales </v>
          </cell>
        </row>
        <row r="49">
          <cell r="F49" t="str">
            <v>0040-2024</v>
          </cell>
          <cell r="G49" t="str">
            <v>17 17. Contrato de Prestación de Servicios</v>
          </cell>
          <cell r="H49" t="str">
            <v xml:space="preserve">31 31-Servicios Profesionales </v>
          </cell>
        </row>
        <row r="50">
          <cell r="F50" t="str">
            <v>0041-2024</v>
          </cell>
          <cell r="G50" t="str">
            <v>17 17. Contrato de Prestación de Servicios</v>
          </cell>
          <cell r="H50" t="str">
            <v xml:space="preserve">31 31-Servicios Profesionales </v>
          </cell>
        </row>
        <row r="51">
          <cell r="F51" t="str">
            <v>0042-2024</v>
          </cell>
          <cell r="G51" t="str">
            <v>17 17. Contrato de Prestación de Servicios</v>
          </cell>
          <cell r="H51" t="str">
            <v xml:space="preserve">31 31-Servicios Profesionales </v>
          </cell>
        </row>
        <row r="52">
          <cell r="F52" t="str">
            <v>0043-2024</v>
          </cell>
          <cell r="G52" t="str">
            <v>17 17. Contrato de Prestación de Servicios</v>
          </cell>
          <cell r="H52" t="str">
            <v xml:space="preserve">31 31-Servicios Profesionales </v>
          </cell>
        </row>
        <row r="53">
          <cell r="F53" t="str">
            <v>0044-2024</v>
          </cell>
          <cell r="G53" t="str">
            <v>17 17. Contrato de Prestación de Servicios</v>
          </cell>
          <cell r="H53" t="str">
            <v xml:space="preserve">31 31-Servicios Profesionales </v>
          </cell>
        </row>
        <row r="54">
          <cell r="F54" t="str">
            <v>0045-2024</v>
          </cell>
          <cell r="G54" t="str">
            <v>17 17. Contrato de Prestación de Servicios</v>
          </cell>
          <cell r="H54" t="str">
            <v xml:space="preserve">31 31-Servicios Profesionales </v>
          </cell>
        </row>
        <row r="55">
          <cell r="F55" t="str">
            <v>0046-2024</v>
          </cell>
          <cell r="G55" t="str">
            <v>17 17. Contrato de Prestación de Servicios</v>
          </cell>
          <cell r="H55" t="str">
            <v xml:space="preserve">33 33-Servicios Apoyo a la Gestion de la Entidad (servicios administrativos) </v>
          </cell>
        </row>
        <row r="56">
          <cell r="F56" t="str">
            <v>0047-2024</v>
          </cell>
          <cell r="G56" t="str">
            <v>17 17. Contrato de Prestación de Servicios</v>
          </cell>
          <cell r="H56" t="str">
            <v xml:space="preserve">33 33-Servicios Apoyo a la Gestion de la Entidad (servicios administrativos) </v>
          </cell>
        </row>
        <row r="57">
          <cell r="F57" t="str">
            <v>0048-2024</v>
          </cell>
          <cell r="G57" t="str">
            <v>17 17. Contrato de Prestación de Servicios</v>
          </cell>
          <cell r="H57" t="str">
            <v xml:space="preserve">31 31-Servicios Profesionales </v>
          </cell>
        </row>
        <row r="58">
          <cell r="F58" t="str">
            <v>0049-2024</v>
          </cell>
          <cell r="G58" t="str">
            <v>17 17. Contrato de Prestación de Servicios</v>
          </cell>
          <cell r="H58" t="str">
            <v xml:space="preserve">31 31-Servicios Profesionales </v>
          </cell>
        </row>
        <row r="59">
          <cell r="F59" t="str">
            <v>0050-2024</v>
          </cell>
          <cell r="G59" t="str">
            <v>17 17. Contrato de Prestación de Servicios</v>
          </cell>
          <cell r="H59" t="str">
            <v xml:space="preserve">31 31-Servicios Profesionales </v>
          </cell>
        </row>
        <row r="60">
          <cell r="F60" t="str">
            <v>0051-2024</v>
          </cell>
          <cell r="G60" t="str">
            <v>17 17. Contrato de Prestación de Servicios</v>
          </cell>
          <cell r="H60" t="str">
            <v xml:space="preserve">31 31-Servicios Profesionales </v>
          </cell>
        </row>
        <row r="61">
          <cell r="F61" t="str">
            <v>0052-2024</v>
          </cell>
          <cell r="G61" t="str">
            <v>17 17. Contrato de Prestación de Servicios</v>
          </cell>
          <cell r="H61" t="str">
            <v xml:space="preserve">31 31-Servicios Profesionales </v>
          </cell>
        </row>
        <row r="62">
          <cell r="F62" t="str">
            <v>0053-2024</v>
          </cell>
          <cell r="G62" t="str">
            <v>17 17. Contrato de Prestación de Servicios</v>
          </cell>
          <cell r="H62" t="str">
            <v xml:space="preserve">31 31-Servicios Profesionales </v>
          </cell>
        </row>
        <row r="63">
          <cell r="F63" t="str">
            <v>0054-2024</v>
          </cell>
          <cell r="G63" t="str">
            <v>17 17. Contrato de Prestación de Servicios</v>
          </cell>
          <cell r="H63" t="str">
            <v xml:space="preserve">31 31-Servicios Profesionales </v>
          </cell>
        </row>
        <row r="64">
          <cell r="F64" t="str">
            <v>0055-2024</v>
          </cell>
          <cell r="G64" t="str">
            <v>17 17. Contrato de Prestación de Servicios</v>
          </cell>
          <cell r="H64" t="str">
            <v xml:space="preserve">49 49-Otros Servicios </v>
          </cell>
        </row>
        <row r="65">
          <cell r="F65" t="str">
            <v>0056-2024</v>
          </cell>
          <cell r="G65" t="str">
            <v>17 17. Contrato de Prestación de Servicios</v>
          </cell>
          <cell r="H65" t="str">
            <v xml:space="preserve">31 31-Servicios Profesionales </v>
          </cell>
        </row>
        <row r="66">
          <cell r="F66" t="str">
            <v>0057-2024</v>
          </cell>
          <cell r="G66" t="str">
            <v>17 17. Contrato de Prestación de Servicios</v>
          </cell>
          <cell r="H66" t="str">
            <v xml:space="preserve">31 31-Servicios Profesionales </v>
          </cell>
        </row>
        <row r="67">
          <cell r="F67" t="str">
            <v>0058-2024</v>
          </cell>
          <cell r="G67" t="str">
            <v>17 17. Contrato de Prestación de Servicios</v>
          </cell>
          <cell r="H67" t="str">
            <v xml:space="preserve">31 31-Servicios Profesionales </v>
          </cell>
        </row>
        <row r="68">
          <cell r="F68" t="str">
            <v>0059-2024</v>
          </cell>
          <cell r="G68" t="str">
            <v>17 17. Contrato de Prestación de Servicios</v>
          </cell>
          <cell r="H68" t="str">
            <v xml:space="preserve">31 31-Servicios Profesionales </v>
          </cell>
        </row>
        <row r="69">
          <cell r="F69" t="str">
            <v>0060-2024</v>
          </cell>
          <cell r="G69" t="str">
            <v>17 17. Contrato de Prestación de Servicios</v>
          </cell>
          <cell r="H69" t="str">
            <v xml:space="preserve">49 49-Otros Servicios </v>
          </cell>
        </row>
        <row r="70">
          <cell r="F70" t="str">
            <v>0061-2024</v>
          </cell>
          <cell r="G70" t="str">
            <v>17 17. Contrato de Prestación de Servicios</v>
          </cell>
          <cell r="H70" t="str">
            <v xml:space="preserve">49 49-Otros Servicios </v>
          </cell>
        </row>
        <row r="71">
          <cell r="F71" t="str">
            <v>0062-2024</v>
          </cell>
          <cell r="G71" t="str">
            <v>17 17. Contrato de Prestación de Servicios</v>
          </cell>
          <cell r="H71" t="str">
            <v xml:space="preserve">33 33-Servicios Apoyo a la Gestion de la Entidad (servicios administrativos) </v>
          </cell>
        </row>
        <row r="72">
          <cell r="F72" t="str">
            <v>0063-2024</v>
          </cell>
          <cell r="G72" t="str">
            <v>17 17. Contrato de Prestación de Servicios</v>
          </cell>
          <cell r="H72" t="str">
            <v xml:space="preserve">49 49-Otros Servicios </v>
          </cell>
        </row>
        <row r="73">
          <cell r="F73" t="str">
            <v>0064-2024</v>
          </cell>
          <cell r="G73" t="str">
            <v>17 17. Contrato de Prestación de Servicios</v>
          </cell>
          <cell r="H73" t="str">
            <v xml:space="preserve">33 33-Servicios Apoyo a la Gestion de la Entidad (servicios administrativos) </v>
          </cell>
        </row>
        <row r="74">
          <cell r="F74" t="str">
            <v>0065-2024</v>
          </cell>
          <cell r="G74" t="str">
            <v>17 17. Contrato de Prestación de Servicios</v>
          </cell>
          <cell r="H74" t="str">
            <v xml:space="preserve">49 49-Otros Servicios </v>
          </cell>
        </row>
        <row r="75">
          <cell r="F75" t="str">
            <v>0066-2024</v>
          </cell>
          <cell r="G75" t="str">
            <v>17 17. Contrato de Prestación de Servicios</v>
          </cell>
          <cell r="H75" t="str">
            <v xml:space="preserve">49 49-Otros Servicios </v>
          </cell>
        </row>
        <row r="76">
          <cell r="F76" t="str">
            <v>0067-2024</v>
          </cell>
          <cell r="G76" t="str">
            <v>17 17. Contrato de Prestación de Servicios</v>
          </cell>
          <cell r="H76" t="str">
            <v xml:space="preserve">49 49-Otros Servicios </v>
          </cell>
        </row>
        <row r="77">
          <cell r="F77" t="str">
            <v>0068-2024</v>
          </cell>
          <cell r="G77" t="str">
            <v>17 17. Contrato de Prestación de Servicios</v>
          </cell>
          <cell r="H77" t="str">
            <v xml:space="preserve">33 33-Servicios Apoyo a la Gestion de la Entidad (servicios administrativos) </v>
          </cell>
        </row>
        <row r="78">
          <cell r="F78" t="str">
            <v>0069-2024</v>
          </cell>
          <cell r="G78" t="str">
            <v>17 17. Contrato de Prestación de Servicios</v>
          </cell>
          <cell r="H78" t="str">
            <v xml:space="preserve">31 31-Servicios Profesionales </v>
          </cell>
        </row>
        <row r="79">
          <cell r="F79" t="str">
            <v>0070-2024</v>
          </cell>
          <cell r="G79" t="str">
            <v>17 17. Contrato de Prestación de Servicios</v>
          </cell>
          <cell r="H79" t="str">
            <v xml:space="preserve">31 31-Servicios Profesionales </v>
          </cell>
        </row>
        <row r="80">
          <cell r="F80" t="str">
            <v>0071-2024</v>
          </cell>
          <cell r="G80" t="str">
            <v>17 17. Contrato de Prestación de Servicios</v>
          </cell>
          <cell r="H80" t="str">
            <v xml:space="preserve">31 31-Servicios Profesionales </v>
          </cell>
        </row>
        <row r="81">
          <cell r="F81" t="str">
            <v>0072-2024</v>
          </cell>
          <cell r="G81" t="str">
            <v>17 17. Contrato de Prestación de Servicios</v>
          </cell>
          <cell r="H81" t="str">
            <v xml:space="preserve">49 49-Otros Servicios </v>
          </cell>
        </row>
        <row r="82">
          <cell r="F82" t="str">
            <v>0073-2024</v>
          </cell>
          <cell r="G82" t="str">
            <v>17 17. Contrato de Prestación de Servicios</v>
          </cell>
          <cell r="H82" t="str">
            <v xml:space="preserve">31 31-Servicios Profesionales </v>
          </cell>
        </row>
        <row r="83">
          <cell r="F83" t="str">
            <v>0074-2024</v>
          </cell>
          <cell r="G83" t="str">
            <v>17 17. Contrato de Prestación de Servicios</v>
          </cell>
          <cell r="H83" t="str">
            <v xml:space="preserve">31 31-Servicios Profesionales </v>
          </cell>
        </row>
        <row r="84">
          <cell r="F84" t="str">
            <v>0075-2024</v>
          </cell>
          <cell r="G84" t="str">
            <v>17 17. Contrato de Prestación de Servicios</v>
          </cell>
          <cell r="H84" t="str">
            <v xml:space="preserve">31 31-Servicios Profesionales </v>
          </cell>
        </row>
        <row r="85">
          <cell r="F85" t="str">
            <v>0076-2024</v>
          </cell>
          <cell r="G85" t="str">
            <v>17 17. Contrato de Prestación de Servicios</v>
          </cell>
          <cell r="H85" t="str">
            <v xml:space="preserve">31 31-Servicios Profesionales </v>
          </cell>
        </row>
        <row r="86">
          <cell r="F86" t="str">
            <v>0077-2024</v>
          </cell>
          <cell r="G86" t="str">
            <v>17 17. Contrato de Prestación de Servicios</v>
          </cell>
          <cell r="H86" t="str">
            <v xml:space="preserve">31 31-Servicios Profesionales </v>
          </cell>
        </row>
        <row r="87">
          <cell r="F87" t="str">
            <v>0078-2024</v>
          </cell>
          <cell r="G87" t="str">
            <v>17 17. Contrato de Prestación de Servicios</v>
          </cell>
          <cell r="H87" t="str">
            <v xml:space="preserve">49 49-Otros Servicios </v>
          </cell>
        </row>
        <row r="88">
          <cell r="F88" t="str">
            <v>0079-2024</v>
          </cell>
          <cell r="G88" t="str">
            <v>17 17. Contrato de Prestación de Servicios</v>
          </cell>
          <cell r="H88" t="str">
            <v xml:space="preserve">31 31-Servicios Profesionales </v>
          </cell>
        </row>
        <row r="89">
          <cell r="F89" t="str">
            <v>0080-2024</v>
          </cell>
          <cell r="G89" t="str">
            <v>17 17. Contrato de Prestación de Servicios</v>
          </cell>
          <cell r="H89" t="str">
            <v xml:space="preserve">31 31-Servicios Profesionales </v>
          </cell>
        </row>
        <row r="90">
          <cell r="F90" t="str">
            <v>0081-2024</v>
          </cell>
          <cell r="G90" t="str">
            <v>17 17. Contrato de Prestación de Servicios</v>
          </cell>
          <cell r="H90" t="str">
            <v xml:space="preserve">31 31-Servicios Profesionales </v>
          </cell>
        </row>
        <row r="91">
          <cell r="F91" t="str">
            <v>0082-2024</v>
          </cell>
          <cell r="G91" t="str">
            <v>17 17. Contrato de Prestación de Servicios</v>
          </cell>
          <cell r="H91" t="str">
            <v xml:space="preserve">31 31-Servicios Profesionales </v>
          </cell>
        </row>
        <row r="92">
          <cell r="F92" t="str">
            <v>0083-2024</v>
          </cell>
          <cell r="G92" t="str">
            <v>17 17. Contrato de Prestación de Servicios</v>
          </cell>
          <cell r="H92" t="str">
            <v xml:space="preserve">49 49-Otros Servicios </v>
          </cell>
        </row>
        <row r="93">
          <cell r="F93" t="str">
            <v>0084-2024</v>
          </cell>
          <cell r="G93" t="str">
            <v>17 17. Contrato de Prestación de Servicios</v>
          </cell>
          <cell r="H93" t="str">
            <v xml:space="preserve">31 31-Servicios Profesionales </v>
          </cell>
        </row>
        <row r="94">
          <cell r="F94" t="str">
            <v>0085-2024</v>
          </cell>
          <cell r="G94" t="str">
            <v>17 17. Contrato de Prestación de Servicios</v>
          </cell>
          <cell r="H94" t="str">
            <v xml:space="preserve">31 31-Servicios Profesionales </v>
          </cell>
        </row>
        <row r="95">
          <cell r="F95" t="str">
            <v>0086-2024</v>
          </cell>
          <cell r="G95" t="str">
            <v>17 17. Contrato de Prestación de Servicios</v>
          </cell>
          <cell r="H95" t="str">
            <v xml:space="preserve">31 31-Servicios Profesionales </v>
          </cell>
        </row>
        <row r="96">
          <cell r="F96" t="str">
            <v>0087-2024</v>
          </cell>
          <cell r="G96" t="str">
            <v>17 17. Contrato de Prestación de Servicios</v>
          </cell>
          <cell r="H96" t="str">
            <v xml:space="preserve">49 49-Otros Servicios </v>
          </cell>
        </row>
        <row r="97">
          <cell r="F97" t="str">
            <v>0088-2024</v>
          </cell>
          <cell r="G97" t="str">
            <v>17 17. Contrato de Prestación de Servicios</v>
          </cell>
          <cell r="H97" t="str">
            <v xml:space="preserve">31 31-Servicios Profesionales </v>
          </cell>
        </row>
        <row r="98">
          <cell r="F98" t="str">
            <v>0089-2024</v>
          </cell>
          <cell r="G98" t="str">
            <v>17 17. Contrato de Prestación de Servicios</v>
          </cell>
          <cell r="H98" t="str">
            <v xml:space="preserve">31 31-Servicios Profesionales </v>
          </cell>
        </row>
        <row r="99">
          <cell r="F99" t="str">
            <v>0090-2024</v>
          </cell>
          <cell r="G99" t="str">
            <v>17 17. Contrato de Prestación de Servicios</v>
          </cell>
          <cell r="H99" t="str">
            <v xml:space="preserve">31 31-Servicios Profesionales </v>
          </cell>
        </row>
        <row r="100">
          <cell r="F100" t="str">
            <v>0091-2024</v>
          </cell>
          <cell r="G100" t="str">
            <v>17 17. Contrato de Prestación de Servicios</v>
          </cell>
          <cell r="H100" t="str">
            <v xml:space="preserve">31 31-Servicios Profesionales </v>
          </cell>
        </row>
        <row r="101">
          <cell r="F101" t="str">
            <v>0092-2024</v>
          </cell>
          <cell r="G101" t="str">
            <v>17 17. Contrato de Prestación de Servicios</v>
          </cell>
          <cell r="H101" t="str">
            <v xml:space="preserve">31 31-Servicios Profesionales </v>
          </cell>
        </row>
        <row r="102">
          <cell r="F102" t="str">
            <v>0093-2024</v>
          </cell>
          <cell r="G102" t="str">
            <v>17 17. Contrato de Prestación de Servicios</v>
          </cell>
          <cell r="H102" t="str">
            <v xml:space="preserve">49 49-Otros Servicios </v>
          </cell>
        </row>
        <row r="103">
          <cell r="F103" t="str">
            <v>0094-2024</v>
          </cell>
          <cell r="G103" t="str">
            <v>17 17. Contrato de Prestación de Servicios</v>
          </cell>
          <cell r="H103" t="str">
            <v xml:space="preserve">49 49-Otros Servicios </v>
          </cell>
        </row>
        <row r="104">
          <cell r="F104" t="str">
            <v>0095-2024</v>
          </cell>
          <cell r="G104" t="str">
            <v>17 17. Contrato de Prestación de Servicios</v>
          </cell>
          <cell r="H104" t="str">
            <v xml:space="preserve">31 31-Servicios Profesionales </v>
          </cell>
        </row>
        <row r="105">
          <cell r="F105" t="str">
            <v>0096-2024</v>
          </cell>
          <cell r="G105" t="str">
            <v>17 17. Contrato de Prestación de Servicios</v>
          </cell>
          <cell r="H105" t="str">
            <v xml:space="preserve">31 31-Servicios Profesionales </v>
          </cell>
        </row>
        <row r="106">
          <cell r="F106" t="str">
            <v>0097-2024</v>
          </cell>
          <cell r="G106" t="str">
            <v>17 17. Contrato de Prestación de Servicios</v>
          </cell>
          <cell r="H106" t="str">
            <v xml:space="preserve">31 31-Servicios Profesionales </v>
          </cell>
        </row>
        <row r="107">
          <cell r="F107" t="str">
            <v>0098-2024</v>
          </cell>
          <cell r="G107" t="str">
            <v>17 17. Contrato de Prestación de Servicios</v>
          </cell>
          <cell r="H107" t="str">
            <v xml:space="preserve">49 49-Otros Servicios </v>
          </cell>
        </row>
        <row r="108">
          <cell r="F108" t="str">
            <v>0099-2024</v>
          </cell>
          <cell r="G108" t="str">
            <v>17 17. Contrato de Prestación de Servicios</v>
          </cell>
          <cell r="H108" t="str">
            <v xml:space="preserve">31 31-Servicios Profesionales </v>
          </cell>
        </row>
        <row r="109">
          <cell r="F109" t="str">
            <v>0100-2024</v>
          </cell>
          <cell r="G109" t="str">
            <v>17 17. Contrato de Prestación de Servicios</v>
          </cell>
          <cell r="H109" t="str">
            <v xml:space="preserve">31 31-Servicios Profesionales </v>
          </cell>
        </row>
        <row r="110">
          <cell r="F110" t="str">
            <v>0101-2024</v>
          </cell>
          <cell r="G110" t="str">
            <v>17 17. Contrato de Prestación de Servicios</v>
          </cell>
          <cell r="H110" t="str">
            <v xml:space="preserve">49 49-Otros Servicios </v>
          </cell>
        </row>
        <row r="111">
          <cell r="F111" t="str">
            <v>0102-2024</v>
          </cell>
          <cell r="G111" t="str">
            <v>17 17. Contrato de Prestación de Servicios</v>
          </cell>
          <cell r="H111" t="str">
            <v xml:space="preserve">31 31-Servicios Profesionales </v>
          </cell>
        </row>
        <row r="112">
          <cell r="F112" t="str">
            <v>0103-2024</v>
          </cell>
          <cell r="G112" t="str">
            <v>17 17. Contrato de Prestación de Servicios</v>
          </cell>
          <cell r="H112" t="str">
            <v xml:space="preserve">31 31-Servicios Profesionales </v>
          </cell>
        </row>
        <row r="113">
          <cell r="F113" t="str">
            <v>0104-2024</v>
          </cell>
          <cell r="G113" t="str">
            <v>17 17. Contrato de Prestación de Servicios</v>
          </cell>
          <cell r="H113" t="str">
            <v xml:space="preserve">31 31-Servicios Profesionales </v>
          </cell>
        </row>
        <row r="114">
          <cell r="F114" t="str">
            <v>0105-2024</v>
          </cell>
          <cell r="G114" t="str">
            <v>17 17. Contrato de Prestación de Servicios</v>
          </cell>
          <cell r="H114" t="str">
            <v xml:space="preserve">31 31-Servicios Profesionales </v>
          </cell>
        </row>
        <row r="115">
          <cell r="F115" t="str">
            <v>0106-2024</v>
          </cell>
          <cell r="G115" t="str">
            <v>17 17. Contrato de Prestación de Servicios</v>
          </cell>
          <cell r="H115" t="str">
            <v xml:space="preserve">161 161-Derechos de Autor o propiedad intelectual </v>
          </cell>
        </row>
        <row r="116">
          <cell r="F116" t="str">
            <v>0107-2024</v>
          </cell>
          <cell r="G116" t="str">
            <v>17 17. Contrato de Prestación de Servicios</v>
          </cell>
          <cell r="H116" t="str">
            <v xml:space="preserve">161 161-Derechos de Autor o propiedad intelectual </v>
          </cell>
        </row>
        <row r="117">
          <cell r="F117" t="str">
            <v>0108-2024</v>
          </cell>
          <cell r="G117" t="str">
            <v>17 17. Contrato de Prestación de Servicios</v>
          </cell>
          <cell r="H117" t="str">
            <v xml:space="preserve">161 161-Derechos de Autor o propiedad intelectual </v>
          </cell>
        </row>
        <row r="118">
          <cell r="F118" t="str">
            <v>0109-2024</v>
          </cell>
          <cell r="G118" t="str">
            <v>17 17. Contrato de Prestación de Servicios</v>
          </cell>
          <cell r="H118" t="str">
            <v xml:space="preserve">31 31-Servicios Profesionales </v>
          </cell>
        </row>
        <row r="119">
          <cell r="F119" t="str">
            <v>0110-2024</v>
          </cell>
          <cell r="G119" t="str">
            <v>17 17. Contrato de Prestación de Servicios</v>
          </cell>
          <cell r="H119" t="str">
            <v xml:space="preserve">33 33-Servicios Apoyo a la Gestion de la Entidad (servicios administrativos) </v>
          </cell>
        </row>
        <row r="120">
          <cell r="F120" t="str">
            <v>0112-2024</v>
          </cell>
          <cell r="G120" t="str">
            <v>17 17. Contrato de Prestación de Servicios</v>
          </cell>
          <cell r="H120" t="str">
            <v xml:space="preserve">49 49-Otros Servicios </v>
          </cell>
        </row>
        <row r="121">
          <cell r="F121" t="str">
            <v>0113-2024</v>
          </cell>
          <cell r="G121" t="str">
            <v>17 17. Contrato de Prestación de Servicios</v>
          </cell>
          <cell r="H121" t="str">
            <v xml:space="preserve">31 31-Servicios Profesionales </v>
          </cell>
        </row>
        <row r="122">
          <cell r="F122" t="str">
            <v>0114-2024</v>
          </cell>
          <cell r="G122" t="str">
            <v>17 17. Contrato de Prestación de Servicios</v>
          </cell>
          <cell r="H122" t="str">
            <v xml:space="preserve">31 31-Servicios Profesionales </v>
          </cell>
        </row>
        <row r="123">
          <cell r="F123" t="str">
            <v>0115-2024</v>
          </cell>
          <cell r="G123" t="str">
            <v>17 17. Contrato de Prestación de Servicios</v>
          </cell>
          <cell r="H123" t="str">
            <v xml:space="preserve">31 31-Servicios Profesionales </v>
          </cell>
        </row>
        <row r="124">
          <cell r="F124" t="str">
            <v>0116-2024</v>
          </cell>
          <cell r="G124" t="str">
            <v>17 17. Contrato de Prestación de Servicios</v>
          </cell>
          <cell r="H124" t="str">
            <v xml:space="preserve">49 49-Otros Servicios </v>
          </cell>
        </row>
        <row r="125">
          <cell r="F125" t="str">
            <v>0117-2024</v>
          </cell>
          <cell r="G125" t="str">
            <v>17 17. Contrato de Prestación de Servicios</v>
          </cell>
          <cell r="H125" t="str">
            <v xml:space="preserve">31 31-Servicios Profesionales </v>
          </cell>
        </row>
        <row r="126">
          <cell r="F126" t="str">
            <v>0118-2024</v>
          </cell>
          <cell r="G126" t="str">
            <v>17 17. Contrato de Prestación de Servicios</v>
          </cell>
          <cell r="H126" t="str">
            <v xml:space="preserve">31 31-Servicios Profesionales </v>
          </cell>
        </row>
        <row r="127">
          <cell r="F127" t="str">
            <v>0119-2024</v>
          </cell>
          <cell r="G127" t="str">
            <v>17 17. Contrato de Prestación de Servicios</v>
          </cell>
          <cell r="H127" t="str">
            <v xml:space="preserve">161 161-Derechos de Autor o propiedad intelectual </v>
          </cell>
        </row>
        <row r="128">
          <cell r="F128" t="str">
            <v>0121-2024</v>
          </cell>
          <cell r="G128" t="str">
            <v>17 17. Contrato de Prestación de Servicios</v>
          </cell>
          <cell r="H128" t="str">
            <v xml:space="preserve">49 49-Otros Servicios </v>
          </cell>
        </row>
        <row r="129">
          <cell r="F129" t="str">
            <v>0122-2024</v>
          </cell>
          <cell r="G129" t="str">
            <v>17 17. Contrato de Prestación de Servicios</v>
          </cell>
          <cell r="H129" t="str">
            <v xml:space="preserve">161 161-Derechos de Autor o propiedad intelectual </v>
          </cell>
        </row>
        <row r="130">
          <cell r="F130" t="str">
            <v>0123-2024</v>
          </cell>
          <cell r="G130" t="str">
            <v>17 17. Contrato de Prestación de Servicios</v>
          </cell>
          <cell r="H130" t="str">
            <v xml:space="preserve">31 31-Servicios Profesionales </v>
          </cell>
        </row>
        <row r="131">
          <cell r="F131" t="str">
            <v>0124-2024</v>
          </cell>
          <cell r="G131" t="str">
            <v>17 17. Contrato de Prestación de Servicios</v>
          </cell>
          <cell r="H131" t="str">
            <v xml:space="preserve">31 31-Servicios Profesionales </v>
          </cell>
        </row>
        <row r="132">
          <cell r="F132" t="str">
            <v>0125-2024</v>
          </cell>
          <cell r="G132" t="str">
            <v>17 17. Contrato de Prestación de Servicios</v>
          </cell>
          <cell r="H132" t="str">
            <v xml:space="preserve">49 49-Otros Servicios </v>
          </cell>
        </row>
        <row r="133">
          <cell r="F133" t="str">
            <v>0126-2024</v>
          </cell>
          <cell r="G133" t="str">
            <v>17 17. Contrato de Prestación de Servicios</v>
          </cell>
          <cell r="H133" t="str">
            <v xml:space="preserve">33 33-Servicios Apoyo a la Gestion de la Entidad (servicios administrativos) </v>
          </cell>
        </row>
        <row r="134">
          <cell r="F134" t="str">
            <v>0127-2024</v>
          </cell>
          <cell r="G134" t="str">
            <v>17 17. Contrato de Prestación de Servicios</v>
          </cell>
          <cell r="H134" t="str">
            <v xml:space="preserve">31 31-Servicios Profesionales </v>
          </cell>
        </row>
        <row r="135">
          <cell r="F135" t="str">
            <v>0128-2024</v>
          </cell>
          <cell r="G135" t="str">
            <v>17 17. Contrato de Prestación de Servicios</v>
          </cell>
          <cell r="H135" t="str">
            <v xml:space="preserve">31 31-Servicios Profesionales </v>
          </cell>
        </row>
        <row r="136">
          <cell r="F136" t="str">
            <v>0129-2024</v>
          </cell>
          <cell r="G136" t="str">
            <v>17 17. Contrato de Prestación de Servicios</v>
          </cell>
          <cell r="H136" t="str">
            <v xml:space="preserve">31 31-Servicios Profesionales </v>
          </cell>
        </row>
        <row r="137">
          <cell r="F137" t="str">
            <v>0130-2024</v>
          </cell>
          <cell r="G137" t="str">
            <v>17 17. Contrato de Prestación de Servicios</v>
          </cell>
          <cell r="H137" t="str">
            <v xml:space="preserve">33 33-Servicios Apoyo a la Gestion de la Entidad (servicios administrativos) </v>
          </cell>
        </row>
        <row r="138">
          <cell r="F138" t="str">
            <v>0131-2024</v>
          </cell>
          <cell r="G138" t="str">
            <v>17 17. Contrato de Prestación de Servicios</v>
          </cell>
          <cell r="H138" t="str">
            <v xml:space="preserve">31 31-Servicios Profesionales </v>
          </cell>
        </row>
        <row r="139">
          <cell r="F139" t="str">
            <v>0132-2024</v>
          </cell>
          <cell r="G139" t="str">
            <v>17 17. Contrato de Prestación de Servicios</v>
          </cell>
          <cell r="H139" t="str">
            <v xml:space="preserve">161 161-Derechos de Autor o propiedad intelectual </v>
          </cell>
        </row>
        <row r="140">
          <cell r="F140" t="str">
            <v>0133-2024</v>
          </cell>
          <cell r="G140" t="str">
            <v>17 17. Contrato de Prestación de Servicios</v>
          </cell>
          <cell r="H140" t="str">
            <v xml:space="preserve">31 31-Servicios Profesionales </v>
          </cell>
        </row>
        <row r="141">
          <cell r="F141" t="str">
            <v>0134-2024</v>
          </cell>
          <cell r="G141" t="str">
            <v>17 17. Contrato de Prestación de Servicios</v>
          </cell>
          <cell r="H141" t="str">
            <v xml:space="preserve">31 31-Servicios Profesionales </v>
          </cell>
        </row>
        <row r="142">
          <cell r="F142" t="str">
            <v>0135-2024</v>
          </cell>
          <cell r="G142" t="str">
            <v>17 17. Contrato de Prestación de Servicios</v>
          </cell>
          <cell r="H142" t="str">
            <v xml:space="preserve">31 31-Servicios Profesionales </v>
          </cell>
        </row>
        <row r="143">
          <cell r="F143" t="str">
            <v>0136-2024</v>
          </cell>
          <cell r="G143" t="str">
            <v>17 17. Contrato de Prestación de Servicios</v>
          </cell>
          <cell r="H143" t="str">
            <v xml:space="preserve">49 49-Otros Servicios </v>
          </cell>
        </row>
        <row r="144">
          <cell r="F144" t="str">
            <v>0137-2024</v>
          </cell>
          <cell r="G144" t="str">
            <v>17 17. Contrato de Prestación de Servicios</v>
          </cell>
          <cell r="H144" t="str">
            <v xml:space="preserve">49 49-Otros Servicios </v>
          </cell>
        </row>
        <row r="145">
          <cell r="F145" t="str">
            <v>0138-2024</v>
          </cell>
          <cell r="G145" t="str">
            <v>17 17. Contrato de Prestación de Servicios</v>
          </cell>
          <cell r="H145" t="str">
            <v xml:space="preserve">31 31-Servicios Profesionales </v>
          </cell>
        </row>
        <row r="146">
          <cell r="F146" t="str">
            <v>0139-2024</v>
          </cell>
          <cell r="G146" t="str">
            <v>17 17. Contrato de Prestación de Servicios</v>
          </cell>
          <cell r="H146" t="str">
            <v xml:space="preserve">31 31-Servicios Profesionales </v>
          </cell>
        </row>
        <row r="147">
          <cell r="F147" t="str">
            <v>0140-2024</v>
          </cell>
          <cell r="G147" t="str">
            <v>17 17. Contrato de Prestación de Servicios</v>
          </cell>
          <cell r="H147" t="str">
            <v xml:space="preserve">31 31-Servicios Profesionales </v>
          </cell>
        </row>
        <row r="148">
          <cell r="F148" t="str">
            <v>0142-2024</v>
          </cell>
          <cell r="G148" t="str">
            <v>17 17. Contrato de Prestación de Servicios</v>
          </cell>
          <cell r="H148" t="str">
            <v xml:space="preserve">31 31-Servicios Profesionales </v>
          </cell>
        </row>
        <row r="149">
          <cell r="F149" t="str">
            <v>0143-2024</v>
          </cell>
          <cell r="G149" t="str">
            <v>17 17. Contrato de Prestación de Servicios</v>
          </cell>
          <cell r="H149" t="str">
            <v xml:space="preserve">31 31-Servicios Profesionales </v>
          </cell>
        </row>
        <row r="150">
          <cell r="F150" t="str">
            <v>0144-2024</v>
          </cell>
          <cell r="G150" t="str">
            <v>17 17. Contrato de Prestación de Servicios</v>
          </cell>
          <cell r="H150" t="str">
            <v xml:space="preserve">33 33-Servicios Apoyo a la Gestion de la Entidad (servicios administrativos) </v>
          </cell>
        </row>
        <row r="151">
          <cell r="F151" t="str">
            <v>0145-2024</v>
          </cell>
          <cell r="G151" t="str">
            <v>17 17. Contrato de Prestación de Servicios</v>
          </cell>
          <cell r="H151" t="str">
            <v xml:space="preserve">33 33-Servicios Apoyo a la Gestion de la Entidad (servicios administrativos) </v>
          </cell>
        </row>
        <row r="152">
          <cell r="F152" t="str">
            <v>0146-2024</v>
          </cell>
          <cell r="G152" t="str">
            <v>17 17. Contrato de Prestación de Servicios</v>
          </cell>
          <cell r="H152" t="str">
            <v xml:space="preserve">33 33-Servicios Apoyo a la Gestion de la Entidad (servicios administrativos) </v>
          </cell>
        </row>
        <row r="153">
          <cell r="F153" t="str">
            <v>0147-2024</v>
          </cell>
          <cell r="G153" t="str">
            <v>17 17. Contrato de Prestación de Servicios</v>
          </cell>
          <cell r="H153" t="str">
            <v xml:space="preserve">31 31-Servicios Profesionales </v>
          </cell>
        </row>
        <row r="154">
          <cell r="F154" t="str">
            <v>0148-2024</v>
          </cell>
          <cell r="G154" t="str">
            <v>17 17. Contrato de Prestación de Servicios</v>
          </cell>
          <cell r="H154" t="str">
            <v xml:space="preserve">31 31-Servicios Profesionales </v>
          </cell>
        </row>
        <row r="155">
          <cell r="F155" t="str">
            <v>0149-2024</v>
          </cell>
          <cell r="G155" t="str">
            <v>17 17. Contrato de Prestación de Servicios</v>
          </cell>
          <cell r="H155" t="str">
            <v xml:space="preserve">31 31-Servicios Profesionales </v>
          </cell>
        </row>
        <row r="156">
          <cell r="F156" t="str">
            <v>0150-2024</v>
          </cell>
          <cell r="G156" t="str">
            <v>17 17. Contrato de Prestación de Servicios</v>
          </cell>
          <cell r="H156" t="str">
            <v xml:space="preserve">49 49-Otros Servicios </v>
          </cell>
        </row>
        <row r="157">
          <cell r="F157" t="str">
            <v>0151-2024</v>
          </cell>
          <cell r="G157" t="str">
            <v>17 17. Contrato de Prestación de Servicios</v>
          </cell>
          <cell r="H157" t="str">
            <v xml:space="preserve">49 49-Otros Servicios </v>
          </cell>
        </row>
        <row r="158">
          <cell r="F158" t="str">
            <v>0152-2024</v>
          </cell>
          <cell r="G158" t="str">
            <v>17 17. Contrato de Prestación de Servicios</v>
          </cell>
          <cell r="H158" t="str">
            <v xml:space="preserve">31 31-Servicios Profesionales </v>
          </cell>
        </row>
        <row r="159">
          <cell r="F159" t="str">
            <v>0153-2024</v>
          </cell>
          <cell r="G159" t="str">
            <v>17 17. Contrato de Prestación de Servicios</v>
          </cell>
          <cell r="H159" t="str">
            <v xml:space="preserve">33 33-Servicios Apoyo a la Gestion de la Entidad (servicios administrativos) </v>
          </cell>
        </row>
        <row r="160">
          <cell r="F160" t="str">
            <v>0154-2024</v>
          </cell>
          <cell r="G160" t="str">
            <v>17 17. Contrato de Prestación de Servicios</v>
          </cell>
          <cell r="H160" t="str">
            <v xml:space="preserve">31 31-Servicios Profesionales </v>
          </cell>
        </row>
        <row r="161">
          <cell r="F161" t="str">
            <v>0155-2024</v>
          </cell>
          <cell r="G161" t="str">
            <v>17 17. Contrato de Prestación de Servicios</v>
          </cell>
          <cell r="H161" t="str">
            <v xml:space="preserve">31 31-Servicios Profesionales </v>
          </cell>
        </row>
        <row r="162">
          <cell r="F162" t="str">
            <v>0156-2024</v>
          </cell>
          <cell r="G162" t="str">
            <v>17 17. Contrato de Prestación de Servicios</v>
          </cell>
          <cell r="H162" t="str">
            <v xml:space="preserve">31 31-Servicios Profesionales </v>
          </cell>
        </row>
        <row r="163">
          <cell r="F163" t="str">
            <v>0157-2024</v>
          </cell>
          <cell r="G163" t="str">
            <v>17 17. Contrato de Prestación de Servicios</v>
          </cell>
          <cell r="H163" t="str">
            <v xml:space="preserve">31 31-Servicios Profesionales </v>
          </cell>
        </row>
        <row r="164">
          <cell r="F164" t="str">
            <v>0158-2024</v>
          </cell>
          <cell r="G164" t="str">
            <v>17 17. Contrato de Prestación de Servicios</v>
          </cell>
          <cell r="H164" t="str">
            <v xml:space="preserve">33 33-Servicios Apoyo a la Gestion de la Entidad (servicios administrativos) </v>
          </cell>
        </row>
        <row r="165">
          <cell r="F165" t="str">
            <v>0159-2024</v>
          </cell>
          <cell r="G165" t="str">
            <v>17 17. Contrato de Prestación de Servicios</v>
          </cell>
          <cell r="H165" t="str">
            <v xml:space="preserve">31 31-Servicios Profesionales </v>
          </cell>
        </row>
        <row r="166">
          <cell r="F166" t="str">
            <v>0160-2024</v>
          </cell>
          <cell r="G166" t="str">
            <v>17 17. Contrato de Prestación de Servicios</v>
          </cell>
          <cell r="H166" t="str">
            <v xml:space="preserve">49 49-Otros Servicios </v>
          </cell>
        </row>
        <row r="167">
          <cell r="F167" t="str">
            <v>0161-2024</v>
          </cell>
          <cell r="G167" t="str">
            <v>17 17. Contrato de Prestación de Servicios</v>
          </cell>
          <cell r="H167" t="str">
            <v xml:space="preserve">31 31-Servicios Profesionales </v>
          </cell>
        </row>
        <row r="168">
          <cell r="F168" t="str">
            <v>0162-2024</v>
          </cell>
          <cell r="G168" t="str">
            <v>17 17. Contrato de Prestación de Servicios</v>
          </cell>
          <cell r="H168" t="str">
            <v xml:space="preserve">33 33-Servicios Apoyo a la Gestion de la Entidad (servicios administrativos) </v>
          </cell>
        </row>
        <row r="169">
          <cell r="F169" t="str">
            <v>0163-2024</v>
          </cell>
          <cell r="G169" t="str">
            <v>17 17. Contrato de Prestación de Servicios</v>
          </cell>
          <cell r="H169" t="str">
            <v xml:space="preserve">33 33-Servicios Apoyo a la Gestion de la Entidad (servicios administrativos) </v>
          </cell>
        </row>
        <row r="170">
          <cell r="F170" t="str">
            <v>0164-2024</v>
          </cell>
          <cell r="G170" t="str">
            <v>17 17. Contrato de Prestación de Servicios</v>
          </cell>
          <cell r="H170" t="str">
            <v xml:space="preserve">31 31-Servicios Profesionales </v>
          </cell>
        </row>
        <row r="171">
          <cell r="F171" t="str">
            <v>0165-2024</v>
          </cell>
          <cell r="G171" t="str">
            <v>17 17. Contrato de Prestación de Servicios</v>
          </cell>
          <cell r="H171" t="str">
            <v xml:space="preserve">31 31-Servicios Profesionales </v>
          </cell>
        </row>
        <row r="172">
          <cell r="F172" t="str">
            <v>0166-2024</v>
          </cell>
          <cell r="G172" t="str">
            <v>17 17. Contrato de Prestación de Servicios</v>
          </cell>
          <cell r="H172" t="str">
            <v xml:space="preserve">33 33-Servicios Apoyo a la Gestion de la Entidad (servicios administrativos) </v>
          </cell>
        </row>
        <row r="173">
          <cell r="F173" t="str">
            <v>0167-2024</v>
          </cell>
          <cell r="G173" t="str">
            <v>17 17. Contrato de Prestación de Servicios</v>
          </cell>
          <cell r="H173" t="str">
            <v xml:space="preserve">31 31-Servicios Profesionales </v>
          </cell>
        </row>
        <row r="174">
          <cell r="F174" t="str">
            <v>0168-2024</v>
          </cell>
          <cell r="G174" t="str">
            <v>17 17. Contrato de Prestación de Servicios</v>
          </cell>
          <cell r="H174" t="str">
            <v xml:space="preserve">31 31-Servicios Profesionales </v>
          </cell>
        </row>
        <row r="175">
          <cell r="F175" t="str">
            <v>0169-2024</v>
          </cell>
          <cell r="G175" t="str">
            <v>17 17. Contrato de Prestación de Servicios</v>
          </cell>
          <cell r="H175" t="str">
            <v xml:space="preserve">31 31-Servicios Profesionales </v>
          </cell>
        </row>
        <row r="176">
          <cell r="F176" t="str">
            <v>0170-2024</v>
          </cell>
          <cell r="G176" t="str">
            <v>17 17. Contrato de Prestación de Servicios</v>
          </cell>
          <cell r="H176" t="str">
            <v xml:space="preserve">31 31-Servicios Profesionales </v>
          </cell>
        </row>
        <row r="177">
          <cell r="F177" t="str">
            <v>0171-2024</v>
          </cell>
          <cell r="G177" t="str">
            <v>17 17. Contrato de Prestación de Servicios</v>
          </cell>
          <cell r="H177" t="str">
            <v xml:space="preserve">49 49-Otros Servicios </v>
          </cell>
        </row>
        <row r="178">
          <cell r="F178" t="str">
            <v>0172-2024</v>
          </cell>
          <cell r="G178" t="str">
            <v>17 17. Contrato de Prestación de Servicios</v>
          </cell>
          <cell r="H178" t="str">
            <v xml:space="preserve">31 31-Servicios Profesionales </v>
          </cell>
        </row>
        <row r="179">
          <cell r="F179" t="str">
            <v>0173-2024</v>
          </cell>
          <cell r="G179" t="str">
            <v>17 17. Contrato de Prestación de Servicios</v>
          </cell>
          <cell r="H179" t="str">
            <v xml:space="preserve">49 49-Otros Servicios </v>
          </cell>
        </row>
        <row r="180">
          <cell r="F180" t="str">
            <v>0174-2024</v>
          </cell>
          <cell r="G180" t="str">
            <v>17 17. Contrato de Prestación de Servicios</v>
          </cell>
          <cell r="H180" t="str">
            <v xml:space="preserve">33 33-Servicios Apoyo a la Gestion de la Entidad (servicios administrativos) </v>
          </cell>
        </row>
        <row r="181">
          <cell r="F181" t="str">
            <v>0176-2024</v>
          </cell>
          <cell r="G181" t="str">
            <v>17 17. Contrato de Prestación de Servicios</v>
          </cell>
          <cell r="H181" t="str">
            <v xml:space="preserve">31 31-Servicios Profesionales </v>
          </cell>
        </row>
        <row r="182">
          <cell r="F182" t="str">
            <v>0177-2024</v>
          </cell>
          <cell r="G182" t="str">
            <v>17 17. Contrato de Prestación de Servicios</v>
          </cell>
          <cell r="H182" t="str">
            <v xml:space="preserve">31 31-Servicios Profesionales </v>
          </cell>
        </row>
        <row r="183">
          <cell r="F183" t="str">
            <v>0178-2024</v>
          </cell>
          <cell r="G183" t="str">
            <v>17 17. Contrato de Prestación de Servicios</v>
          </cell>
          <cell r="H183" t="str">
            <v xml:space="preserve">31 31-Servicios Profesionales </v>
          </cell>
        </row>
        <row r="184">
          <cell r="F184" t="str">
            <v>0179-2024</v>
          </cell>
          <cell r="G184" t="str">
            <v>17 17. Contrato de Prestación de Servicios</v>
          </cell>
          <cell r="H184" t="str">
            <v xml:space="preserve">31 31-Servicios Profesionales </v>
          </cell>
        </row>
        <row r="185">
          <cell r="F185" t="str">
            <v>0180-2024</v>
          </cell>
          <cell r="G185" t="str">
            <v>17 17. Contrato de Prestación de Servicios</v>
          </cell>
          <cell r="H185" t="str">
            <v xml:space="preserve">31 31-Servicios Profesionales </v>
          </cell>
        </row>
        <row r="186">
          <cell r="F186" t="str">
            <v>0181-2024</v>
          </cell>
          <cell r="G186" t="str">
            <v>17 17. Contrato de Prestación de Servicios</v>
          </cell>
          <cell r="H186" t="str">
            <v xml:space="preserve">31 31-Servicios Profesionales </v>
          </cell>
        </row>
        <row r="187">
          <cell r="F187" t="str">
            <v>0182-2024</v>
          </cell>
          <cell r="G187" t="str">
            <v>17 17. Contrato de Prestación de Servicios</v>
          </cell>
          <cell r="H187" t="str">
            <v xml:space="preserve">33 33-Servicios Apoyo a la Gestion de la Entidad (servicios administrativos) </v>
          </cell>
        </row>
        <row r="188">
          <cell r="F188" t="str">
            <v>0184-2024</v>
          </cell>
          <cell r="G188" t="str">
            <v>17 17. Contrato de Prestación de Servicios</v>
          </cell>
          <cell r="H188" t="str">
            <v xml:space="preserve">31 31-Servicios Profesionales </v>
          </cell>
        </row>
        <row r="189">
          <cell r="F189" t="str">
            <v>0185-2024</v>
          </cell>
          <cell r="G189" t="str">
            <v>17 17. Contrato de Prestación de Servicios</v>
          </cell>
          <cell r="H189" t="str">
            <v xml:space="preserve">31 31-Servicios Profesionales </v>
          </cell>
        </row>
        <row r="190">
          <cell r="F190" t="str">
            <v>0186-2024</v>
          </cell>
          <cell r="G190" t="str">
            <v>17 17. Contrato de Prestación de Servicios</v>
          </cell>
          <cell r="H190" t="str">
            <v xml:space="preserve">49 49-Otros Servicios </v>
          </cell>
        </row>
        <row r="191">
          <cell r="F191" t="str">
            <v>0187-2024</v>
          </cell>
          <cell r="G191" t="str">
            <v>17 17. Contrato de Prestación de Servicios</v>
          </cell>
          <cell r="H191" t="str">
            <v xml:space="preserve">33 33-Servicios Apoyo a la Gestion de la Entidad (servicios administrativos) </v>
          </cell>
        </row>
        <row r="192">
          <cell r="F192" t="str">
            <v>0188-2024</v>
          </cell>
          <cell r="G192" t="str">
            <v>17 17. Contrato de Prestación de Servicios</v>
          </cell>
          <cell r="H192" t="str">
            <v xml:space="preserve">33 33-Servicios Apoyo a la Gestion de la Entidad (servicios administrativos) </v>
          </cell>
        </row>
        <row r="193">
          <cell r="F193" t="str">
            <v>0189-2024</v>
          </cell>
          <cell r="G193" t="str">
            <v>17 17. Contrato de Prestación de Servicios</v>
          </cell>
          <cell r="H193" t="str">
            <v xml:space="preserve">49 49-Otros Servicios </v>
          </cell>
        </row>
        <row r="194">
          <cell r="F194" t="str">
            <v>0190-2024</v>
          </cell>
          <cell r="G194" t="str">
            <v>17 17. Contrato de Prestación de Servicios</v>
          </cell>
          <cell r="H194" t="str">
            <v xml:space="preserve">49 49-Otros Servicios </v>
          </cell>
        </row>
        <row r="195">
          <cell r="F195" t="str">
            <v>0191-2024</v>
          </cell>
          <cell r="G195" t="str">
            <v>17 17. Contrato de Prestación de Servicios</v>
          </cell>
          <cell r="H195" t="str">
            <v xml:space="preserve">31 31-Servicios Profesionales </v>
          </cell>
        </row>
        <row r="196">
          <cell r="F196" t="str">
            <v>0192-2024</v>
          </cell>
          <cell r="G196" t="str">
            <v>17 17. Contrato de Prestación de Servicios</v>
          </cell>
          <cell r="H196" t="str">
            <v xml:space="preserve">31 31-Servicios Profesionales </v>
          </cell>
        </row>
        <row r="197">
          <cell r="F197" t="str">
            <v>0193-2024</v>
          </cell>
          <cell r="G197" t="str">
            <v>17 17. Contrato de Prestación de Servicios</v>
          </cell>
          <cell r="H197" t="str">
            <v xml:space="preserve">31 31-Servicios Profesionales </v>
          </cell>
        </row>
        <row r="198">
          <cell r="F198" t="str">
            <v>0194-2024</v>
          </cell>
          <cell r="G198" t="str">
            <v>17 17. Contrato de Prestación de Servicios</v>
          </cell>
          <cell r="H198" t="str">
            <v xml:space="preserve">31 31-Servicios Profesionales </v>
          </cell>
        </row>
        <row r="199">
          <cell r="F199" t="str">
            <v>0195-2024</v>
          </cell>
          <cell r="G199" t="str">
            <v>17 17. Contrato de Prestación de Servicios</v>
          </cell>
          <cell r="H199" t="str">
            <v xml:space="preserve">31 31-Servicios Profesionales </v>
          </cell>
        </row>
        <row r="200">
          <cell r="F200" t="str">
            <v>0196-2024</v>
          </cell>
          <cell r="G200" t="str">
            <v>17 17. Contrato de Prestación de Servicios</v>
          </cell>
          <cell r="H200" t="str">
            <v xml:space="preserve">33 33-Servicios Apoyo a la Gestion de la Entidad (servicios administrativos) </v>
          </cell>
        </row>
        <row r="201">
          <cell r="F201" t="str">
            <v>0197-2024</v>
          </cell>
          <cell r="G201" t="str">
            <v>17 17. Contrato de Prestación de Servicios</v>
          </cell>
          <cell r="H201" t="str">
            <v xml:space="preserve">31 31-Servicios Profesionales </v>
          </cell>
        </row>
        <row r="202">
          <cell r="F202" t="str">
            <v>0198-2024</v>
          </cell>
          <cell r="G202" t="str">
            <v>17 17. Contrato de Prestación de Servicios</v>
          </cell>
          <cell r="H202" t="str">
            <v xml:space="preserve">31 31-Servicios Profesionales </v>
          </cell>
        </row>
        <row r="203">
          <cell r="F203" t="str">
            <v>0199-2024</v>
          </cell>
          <cell r="G203" t="str">
            <v>17 17. Contrato de Prestación de Servicios</v>
          </cell>
          <cell r="H203" t="str">
            <v xml:space="preserve">49 49-Otros Servicios </v>
          </cell>
        </row>
        <row r="204">
          <cell r="F204" t="str">
            <v>0200-2024</v>
          </cell>
          <cell r="G204" t="str">
            <v>17 17. Contrato de Prestación de Servicios</v>
          </cell>
          <cell r="H204" t="str">
            <v xml:space="preserve">33 33-Servicios Apoyo a la Gestion de la Entidad (servicios administrativos) </v>
          </cell>
        </row>
        <row r="205">
          <cell r="F205" t="str">
            <v>0201-2024</v>
          </cell>
          <cell r="G205" t="str">
            <v>17 17. Contrato de Prestación de Servicios</v>
          </cell>
          <cell r="H205" t="str">
            <v xml:space="preserve">31 31-Servicios Profesionales </v>
          </cell>
        </row>
        <row r="206">
          <cell r="F206" t="str">
            <v>0202-2024</v>
          </cell>
          <cell r="G206" t="str">
            <v>17 17. Contrato de Prestación de Servicios</v>
          </cell>
          <cell r="H206" t="str">
            <v xml:space="preserve">33 33-Servicios Apoyo a la Gestion de la Entidad (servicios administrativos) </v>
          </cell>
        </row>
        <row r="207">
          <cell r="F207" t="str">
            <v>0203-2024</v>
          </cell>
          <cell r="G207" t="str">
            <v>17 17. Contrato de Prestación de Servicios</v>
          </cell>
          <cell r="H207" t="str">
            <v xml:space="preserve">33 33-Servicios Apoyo a la Gestion de la Entidad (servicios administrativos) </v>
          </cell>
        </row>
        <row r="208">
          <cell r="F208" t="str">
            <v>0204-2024</v>
          </cell>
          <cell r="G208" t="str">
            <v>17 17. Contrato de Prestación de Servicios</v>
          </cell>
          <cell r="H208" t="str">
            <v xml:space="preserve">33 33-Servicios Apoyo a la Gestion de la Entidad (servicios administrativos) </v>
          </cell>
        </row>
        <row r="209">
          <cell r="F209" t="str">
            <v>0205-2024</v>
          </cell>
          <cell r="G209" t="str">
            <v>17 17. Contrato de Prestación de Servicios</v>
          </cell>
          <cell r="H209" t="str">
            <v xml:space="preserve">31 31-Servicios Profesionales </v>
          </cell>
        </row>
        <row r="210">
          <cell r="F210" t="str">
            <v>0206-2024</v>
          </cell>
          <cell r="G210" t="str">
            <v>17 17. Contrato de Prestación de Servicios</v>
          </cell>
          <cell r="H210" t="str">
            <v xml:space="preserve">31 31-Servicios Profesionales </v>
          </cell>
        </row>
        <row r="211">
          <cell r="F211" t="str">
            <v>0207-2024</v>
          </cell>
          <cell r="G211" t="str">
            <v>17 17. Contrato de Prestación de Servicios</v>
          </cell>
          <cell r="H211" t="str">
            <v xml:space="preserve">31 31-Servicios Profesionales </v>
          </cell>
        </row>
        <row r="212">
          <cell r="F212" t="str">
            <v>0208-2024</v>
          </cell>
          <cell r="G212" t="str">
            <v>17 17. Contrato de Prestación de Servicios</v>
          </cell>
          <cell r="H212" t="str">
            <v xml:space="preserve">33 33-Servicios Apoyo a la Gestion de la Entidad (servicios administrativos) </v>
          </cell>
        </row>
        <row r="213">
          <cell r="F213" t="str">
            <v>0209-2024</v>
          </cell>
          <cell r="G213" t="str">
            <v>17 17. Contrato de Prestación de Servicios</v>
          </cell>
          <cell r="H213" t="str">
            <v xml:space="preserve">31 31-Servicios Profesionales </v>
          </cell>
        </row>
        <row r="214">
          <cell r="F214" t="str">
            <v>0210-2024</v>
          </cell>
          <cell r="G214" t="str">
            <v>17 17. Contrato de Prestación de Servicios</v>
          </cell>
          <cell r="H214" t="str">
            <v xml:space="preserve">31 31-Servicios Profesionales </v>
          </cell>
        </row>
        <row r="215">
          <cell r="F215" t="str">
            <v>0211-2024</v>
          </cell>
          <cell r="G215" t="str">
            <v>17 17. Contrato de Prestación de Servicios</v>
          </cell>
          <cell r="H215" t="str">
            <v xml:space="preserve">33 33-Servicios Apoyo a la Gestion de la Entidad (servicios administrativos) </v>
          </cell>
        </row>
        <row r="216">
          <cell r="F216" t="str">
            <v>0212-2024</v>
          </cell>
          <cell r="G216" t="str">
            <v>17 17. Contrato de Prestación de Servicios</v>
          </cell>
          <cell r="H216" t="str">
            <v xml:space="preserve">31 31-Servicios Profesionales </v>
          </cell>
        </row>
        <row r="217">
          <cell r="F217" t="str">
            <v>0213-2024</v>
          </cell>
          <cell r="G217" t="str">
            <v>17 17. Contrato de Prestación de Servicios</v>
          </cell>
          <cell r="H217" t="str">
            <v xml:space="preserve">31 31-Servicios Profesionales </v>
          </cell>
        </row>
        <row r="218">
          <cell r="F218" t="str">
            <v>0214-2024</v>
          </cell>
          <cell r="G218" t="str">
            <v>17 17. Contrato de Prestación de Servicios</v>
          </cell>
          <cell r="H218" t="str">
            <v xml:space="preserve">33 33-Servicios Apoyo a la Gestion de la Entidad (servicios administrativos) </v>
          </cell>
        </row>
        <row r="219">
          <cell r="F219" t="str">
            <v>0215-2024</v>
          </cell>
          <cell r="G219" t="str">
            <v>17 17. Contrato de Prestación de Servicios</v>
          </cell>
          <cell r="H219" t="str">
            <v xml:space="preserve">33 33-Servicios Apoyo a la Gestion de la Entidad (servicios administrativos) </v>
          </cell>
        </row>
        <row r="220">
          <cell r="F220" t="str">
            <v>0216-2024</v>
          </cell>
          <cell r="G220" t="str">
            <v>17 17. Contrato de Prestación de Servicios</v>
          </cell>
          <cell r="H220" t="str">
            <v xml:space="preserve">31 31-Servicios Profesionales </v>
          </cell>
        </row>
        <row r="221">
          <cell r="F221" t="str">
            <v>0217-2024</v>
          </cell>
          <cell r="G221" t="str">
            <v>17 17. Contrato de Prestación de Servicios</v>
          </cell>
          <cell r="H221" t="str">
            <v xml:space="preserve">33 33-Servicios Apoyo a la Gestion de la Entidad (servicios administrativos) </v>
          </cell>
        </row>
        <row r="222">
          <cell r="F222" t="str">
            <v>0218-2024</v>
          </cell>
          <cell r="G222" t="str">
            <v>17 17. Contrato de Prestación de Servicios</v>
          </cell>
          <cell r="H222" t="str">
            <v xml:space="preserve">31 31-Servicios Profesionales </v>
          </cell>
        </row>
        <row r="223">
          <cell r="F223" t="str">
            <v>0219-2024</v>
          </cell>
          <cell r="G223" t="str">
            <v>17 17. Contrato de Prestación de Servicios</v>
          </cell>
          <cell r="H223" t="str">
            <v xml:space="preserve">31 31-Servicios Profesionales </v>
          </cell>
        </row>
        <row r="224">
          <cell r="F224" t="str">
            <v>0220-2024</v>
          </cell>
          <cell r="G224" t="str">
            <v>17 17. Contrato de Prestación de Servicios</v>
          </cell>
          <cell r="H224" t="str">
            <v xml:space="preserve">31 31-Servicios Profesionales </v>
          </cell>
        </row>
        <row r="225">
          <cell r="F225" t="str">
            <v>0221-2024</v>
          </cell>
          <cell r="G225" t="str">
            <v>17 17. Contrato de Prestación de Servicios</v>
          </cell>
          <cell r="H225" t="str">
            <v xml:space="preserve">33 33-Servicios Apoyo a la Gestion de la Entidad (servicios administrativos) </v>
          </cell>
        </row>
        <row r="226">
          <cell r="F226" t="str">
            <v>0222-2024</v>
          </cell>
          <cell r="G226" t="str">
            <v>17 17. Contrato de Prestación de Servicios</v>
          </cell>
          <cell r="H226" t="str">
            <v xml:space="preserve">33 33-Servicios Apoyo a la Gestion de la Entidad (servicios administrativos) </v>
          </cell>
        </row>
        <row r="227">
          <cell r="F227" t="str">
            <v>0223-2024</v>
          </cell>
          <cell r="G227" t="str">
            <v>17 17. Contrato de Prestación de Servicios</v>
          </cell>
          <cell r="H227" t="str">
            <v xml:space="preserve">161 161-Derechos de Autor o propiedad intelectual </v>
          </cell>
        </row>
        <row r="228">
          <cell r="F228" t="str">
            <v>0224-2024</v>
          </cell>
          <cell r="G228" t="str">
            <v>17 17. Contrato de Prestación de Servicios</v>
          </cell>
          <cell r="H228" t="str">
            <v xml:space="preserve">33 33-Servicios Apoyo a la Gestion de la Entidad (servicios administrativos) </v>
          </cell>
        </row>
        <row r="229">
          <cell r="F229" t="str">
            <v>0225-2024</v>
          </cell>
          <cell r="G229" t="str">
            <v>17 17. Contrato de Prestación de Servicios</v>
          </cell>
          <cell r="H229" t="str">
            <v xml:space="preserve">31 31-Servicios Profesionales </v>
          </cell>
        </row>
        <row r="230">
          <cell r="F230" t="str">
            <v>0226-2024</v>
          </cell>
          <cell r="G230" t="str">
            <v>17 17. Contrato de Prestación de Servicios</v>
          </cell>
          <cell r="H230" t="str">
            <v xml:space="preserve">31 31-Servicios Profesionales </v>
          </cell>
        </row>
        <row r="231">
          <cell r="F231" t="str">
            <v>0227-2024</v>
          </cell>
          <cell r="G231" t="str">
            <v>17 17. Contrato de Prestación de Servicios</v>
          </cell>
          <cell r="H231" t="str">
            <v xml:space="preserve">31 31-Servicios Profesionales </v>
          </cell>
        </row>
        <row r="232">
          <cell r="F232" t="str">
            <v>0228-2024</v>
          </cell>
          <cell r="G232" t="str">
            <v>17 17. Contrato de Prestación de Servicios</v>
          </cell>
          <cell r="H232" t="str">
            <v xml:space="preserve">31 31-Servicios Profesionales </v>
          </cell>
        </row>
        <row r="233">
          <cell r="F233" t="str">
            <v>0229-2024</v>
          </cell>
          <cell r="G233" t="str">
            <v>17 17. Contrato de Prestación de Servicios</v>
          </cell>
          <cell r="H233" t="str">
            <v xml:space="preserve">31 31-Servicios Profesionales </v>
          </cell>
        </row>
        <row r="234">
          <cell r="F234" t="str">
            <v>0230-2024</v>
          </cell>
          <cell r="G234" t="str">
            <v>17 17. Contrato de Prestación de Servicios</v>
          </cell>
          <cell r="H234" t="str">
            <v xml:space="preserve">31 31-Servicios Profesionales </v>
          </cell>
        </row>
        <row r="235">
          <cell r="F235" t="str">
            <v>0231-2024</v>
          </cell>
          <cell r="G235" t="str">
            <v>17 17. Contrato de Prestación de Servicios</v>
          </cell>
          <cell r="H235" t="str">
            <v xml:space="preserve">31 31-Servicios Profesionales </v>
          </cell>
        </row>
        <row r="236">
          <cell r="F236" t="str">
            <v>0232-2024</v>
          </cell>
          <cell r="G236" t="str">
            <v>17 17. Contrato de Prestación de Servicios</v>
          </cell>
          <cell r="H236" t="str">
            <v xml:space="preserve">31 31-Servicios Profesionales </v>
          </cell>
        </row>
        <row r="237">
          <cell r="F237" t="str">
            <v>0233-2024</v>
          </cell>
          <cell r="G237" t="str">
            <v>17 17. Contrato de Prestación de Servicios</v>
          </cell>
          <cell r="H237" t="str">
            <v xml:space="preserve">31 31-Servicios Profesionales </v>
          </cell>
        </row>
        <row r="238">
          <cell r="F238" t="str">
            <v>0234-2024</v>
          </cell>
          <cell r="G238" t="str">
            <v>17 17. Contrato de Prestación de Servicios</v>
          </cell>
          <cell r="H238" t="str">
            <v xml:space="preserve">31 31-Servicios Profesionales </v>
          </cell>
        </row>
        <row r="239">
          <cell r="F239" t="str">
            <v>0235-2024</v>
          </cell>
          <cell r="G239" t="str">
            <v>17 17. Contrato de Prestación de Servicios</v>
          </cell>
          <cell r="H239" t="str">
            <v xml:space="preserve">31 31-Servicios Profesionales </v>
          </cell>
        </row>
        <row r="240">
          <cell r="F240" t="str">
            <v>0236-2024</v>
          </cell>
          <cell r="G240" t="str">
            <v>17 17. Contrato de Prestación de Servicios</v>
          </cell>
          <cell r="H240" t="str">
            <v xml:space="preserve">31 31-Servicios Profesionales </v>
          </cell>
        </row>
        <row r="241">
          <cell r="F241" t="str">
            <v>0237-2024</v>
          </cell>
          <cell r="G241" t="str">
            <v>17 17. Contrato de Prestación de Servicios</v>
          </cell>
          <cell r="H241" t="str">
            <v xml:space="preserve">31 31-Servicios Profesionales </v>
          </cell>
        </row>
        <row r="242">
          <cell r="F242" t="str">
            <v>0238-2024</v>
          </cell>
          <cell r="G242" t="str">
            <v>17 17. Contrato de Prestación de Servicios</v>
          </cell>
          <cell r="H242" t="str">
            <v xml:space="preserve">31 31-Servicios Profesionales </v>
          </cell>
        </row>
        <row r="243">
          <cell r="F243" t="str">
            <v>0239-2024</v>
          </cell>
          <cell r="G243" t="str">
            <v>17 17. Contrato de Prestación de Servicios</v>
          </cell>
          <cell r="H243" t="str">
            <v xml:space="preserve">31 31-Servicios Profesionales </v>
          </cell>
        </row>
        <row r="244">
          <cell r="F244" t="str">
            <v>0240-2024</v>
          </cell>
          <cell r="G244" t="str">
            <v>17 17. Contrato de Prestación de Servicios</v>
          </cell>
          <cell r="H244" t="str">
            <v xml:space="preserve">31 31-Servicios Profesionales </v>
          </cell>
        </row>
        <row r="245">
          <cell r="F245" t="str">
            <v>0241-2024</v>
          </cell>
          <cell r="G245" t="str">
            <v>17 17. Contrato de Prestación de Servicios</v>
          </cell>
          <cell r="H245" t="str">
            <v xml:space="preserve">31 31-Servicios Profesionales </v>
          </cell>
        </row>
        <row r="246">
          <cell r="F246" t="str">
            <v>0242-2024</v>
          </cell>
          <cell r="G246" t="str">
            <v>17 17. Contrato de Prestación de Servicios</v>
          </cell>
          <cell r="H246" t="str">
            <v xml:space="preserve">31 31-Servicios Profesionales </v>
          </cell>
        </row>
        <row r="247">
          <cell r="F247" t="str">
            <v>0243-2024</v>
          </cell>
          <cell r="G247" t="str">
            <v>17 17. Contrato de Prestación de Servicios</v>
          </cell>
          <cell r="H247" t="str">
            <v xml:space="preserve">31 31-Servicios Profesionales </v>
          </cell>
        </row>
        <row r="248">
          <cell r="F248" t="str">
            <v>0244-2024</v>
          </cell>
          <cell r="G248" t="str">
            <v>17 17. Contrato de Prestación de Servicios</v>
          </cell>
          <cell r="H248" t="str">
            <v xml:space="preserve">31 31-Servicios Profesionales </v>
          </cell>
        </row>
        <row r="249">
          <cell r="F249" t="str">
            <v>0245-2024</v>
          </cell>
          <cell r="G249" t="str">
            <v>17 17. Contrato de Prestación de Servicios</v>
          </cell>
          <cell r="H249" t="str">
            <v xml:space="preserve">31 31-Servicios Profesionales </v>
          </cell>
        </row>
        <row r="250">
          <cell r="F250" t="str">
            <v>0246-2024</v>
          </cell>
          <cell r="G250" t="str">
            <v>17 17. Contrato de Prestación de Servicios</v>
          </cell>
          <cell r="H250" t="str">
            <v xml:space="preserve">31 31-Servicios Profesionales </v>
          </cell>
        </row>
        <row r="251">
          <cell r="F251" t="str">
            <v>0247-2024</v>
          </cell>
          <cell r="G251" t="str">
            <v>17 17. Contrato de Prestación de Servicios</v>
          </cell>
          <cell r="H251" t="str">
            <v xml:space="preserve">49 49-Otros Servicios </v>
          </cell>
        </row>
        <row r="252">
          <cell r="F252" t="str">
            <v>0248-2024</v>
          </cell>
          <cell r="G252" t="str">
            <v>17 17. Contrato de Prestación de Servicios</v>
          </cell>
          <cell r="H252" t="str">
            <v xml:space="preserve">35 35-Servicios de Comunicaciones </v>
          </cell>
        </row>
        <row r="253">
          <cell r="F253" t="str">
            <v>0249-2024</v>
          </cell>
          <cell r="G253" t="str">
            <v>17 17. Contrato de Prestación de Servicios</v>
          </cell>
          <cell r="H253" t="str">
            <v xml:space="preserve">31 31-Servicios Profesionales </v>
          </cell>
        </row>
        <row r="254">
          <cell r="F254" t="str">
            <v>0250-2024</v>
          </cell>
          <cell r="G254" t="str">
            <v>17 17. Contrato de Prestación de Servicios</v>
          </cell>
          <cell r="H254" t="str">
            <v xml:space="preserve">31 31-Servicios Profesionales </v>
          </cell>
        </row>
        <row r="255">
          <cell r="F255" t="str">
            <v>0251-2024</v>
          </cell>
          <cell r="G255" t="str">
            <v>17 17. Contrato de Prestación de Servicios</v>
          </cell>
          <cell r="H255" t="str">
            <v xml:space="preserve">31 31-Servicios Profesionales </v>
          </cell>
        </row>
        <row r="256">
          <cell r="F256" t="str">
            <v>0252-2024</v>
          </cell>
          <cell r="G256" t="str">
            <v>17 17. Contrato de Prestación de Servicios</v>
          </cell>
          <cell r="H256" t="str">
            <v xml:space="preserve">31 31-Servicios Profesionales </v>
          </cell>
        </row>
        <row r="257">
          <cell r="F257" t="str">
            <v>0253-2024</v>
          </cell>
          <cell r="G257" t="str">
            <v>17 17. Contrato de Prestación de Servicios</v>
          </cell>
          <cell r="H257" t="str">
            <v xml:space="preserve">31 31-Servicios Profesionales </v>
          </cell>
        </row>
        <row r="258">
          <cell r="F258" t="str">
            <v>0254-2024</v>
          </cell>
          <cell r="G258" t="str">
            <v>17 17. Contrato de Prestación de Servicios</v>
          </cell>
          <cell r="H258" t="str">
            <v xml:space="preserve">31 31-Servicios Profesionales </v>
          </cell>
        </row>
        <row r="259">
          <cell r="F259" t="str">
            <v>0255-2024</v>
          </cell>
          <cell r="G259" t="str">
            <v>17 17. Contrato de Prestación de Servicios</v>
          </cell>
          <cell r="H259" t="str">
            <v xml:space="preserve">31 31-Servicios Profesionales </v>
          </cell>
        </row>
        <row r="260">
          <cell r="F260" t="str">
            <v>0256-2024</v>
          </cell>
          <cell r="G260" t="str">
            <v>17 17. Contrato de Prestación de Servicios</v>
          </cell>
          <cell r="H260" t="str">
            <v xml:space="preserve">31 31-Servicios Profesionales </v>
          </cell>
        </row>
        <row r="261">
          <cell r="F261" t="str">
            <v>0257-2024</v>
          </cell>
          <cell r="G261" t="str">
            <v>17 17. Contrato de Prestación de Servicios</v>
          </cell>
          <cell r="H261" t="str">
            <v xml:space="preserve">31 31-Servicios Profesionales </v>
          </cell>
        </row>
        <row r="262">
          <cell r="F262" t="str">
            <v>0258-2024</v>
          </cell>
          <cell r="G262" t="str">
            <v>17 17. Contrato de Prestación de Servicios</v>
          </cell>
          <cell r="H262" t="str">
            <v xml:space="preserve">31 31-Servicios Profesionales </v>
          </cell>
        </row>
        <row r="263">
          <cell r="F263" t="str">
            <v>0259-2024</v>
          </cell>
          <cell r="G263" t="str">
            <v>17 17. Contrato de Prestación de Servicios</v>
          </cell>
          <cell r="H263" t="str">
            <v xml:space="preserve">31 31-Servicios Profesionales </v>
          </cell>
        </row>
        <row r="264">
          <cell r="F264" t="str">
            <v>0260-2024</v>
          </cell>
          <cell r="G264" t="str">
            <v>17 17. Contrato de Prestación de Servicios</v>
          </cell>
          <cell r="H264" t="str">
            <v xml:space="preserve">31 31-Servicios Profesionales </v>
          </cell>
        </row>
        <row r="265">
          <cell r="F265" t="str">
            <v>0261-2024</v>
          </cell>
          <cell r="G265" t="str">
            <v>17 17. Contrato de Prestación de Servicios</v>
          </cell>
          <cell r="H265" t="str">
            <v xml:space="preserve">31 31-Servicios Profesionales </v>
          </cell>
        </row>
        <row r="266">
          <cell r="F266" t="str">
            <v>0262-2024</v>
          </cell>
          <cell r="G266" t="str">
            <v>17 17. Contrato de Prestación de Servicios</v>
          </cell>
          <cell r="H266" t="str">
            <v xml:space="preserve">31 31-Servicios Profesionales </v>
          </cell>
        </row>
        <row r="267">
          <cell r="F267" t="str">
            <v>0263-2024</v>
          </cell>
          <cell r="G267" t="str">
            <v>17 17. Contrato de Prestación de Servicios</v>
          </cell>
          <cell r="H267" t="str">
            <v xml:space="preserve">31 31-Servicios Profesionales </v>
          </cell>
        </row>
        <row r="268">
          <cell r="F268" t="str">
            <v>0264-2024</v>
          </cell>
          <cell r="G268" t="str">
            <v>17 17. Contrato de Prestación de Servicios</v>
          </cell>
          <cell r="H268" t="str">
            <v xml:space="preserve">31 31-Servicios Profesionales </v>
          </cell>
        </row>
        <row r="269">
          <cell r="F269" t="str">
            <v>0265-2024</v>
          </cell>
          <cell r="G269" t="str">
            <v>17 17. Contrato de Prestación de Servicios</v>
          </cell>
          <cell r="H269" t="str">
            <v xml:space="preserve">31 31-Servicios Profesionales </v>
          </cell>
        </row>
        <row r="270">
          <cell r="F270" t="str">
            <v>0266-2024</v>
          </cell>
          <cell r="G270" t="str">
            <v>17 17. Contrato de Prestación de Servicios</v>
          </cell>
          <cell r="H270" t="str">
            <v xml:space="preserve">31 31-Servicios Profesionales </v>
          </cell>
        </row>
        <row r="271">
          <cell r="F271" t="str">
            <v>0267-2024</v>
          </cell>
          <cell r="G271" t="str">
            <v>17 17. Contrato de Prestación de Servicios</v>
          </cell>
          <cell r="H271" t="str">
            <v xml:space="preserve">49 49-Otros Servicios </v>
          </cell>
        </row>
        <row r="272">
          <cell r="F272" t="str">
            <v>0268-2024</v>
          </cell>
          <cell r="G272" t="str">
            <v>17 17. Contrato de Prestación de Servicios</v>
          </cell>
          <cell r="H272" t="str">
            <v xml:space="preserve">31 31-Servicios Profesionales </v>
          </cell>
        </row>
        <row r="273">
          <cell r="F273" t="str">
            <v>0269-2024</v>
          </cell>
          <cell r="G273" t="str">
            <v>17 17. Contrato de Prestación de Servicios</v>
          </cell>
          <cell r="H273" t="str">
            <v xml:space="preserve">31 31-Servicios Profesionales </v>
          </cell>
        </row>
        <row r="274">
          <cell r="F274" t="str">
            <v>0270-2024</v>
          </cell>
          <cell r="G274" t="str">
            <v>17 17. Contrato de Prestación de Servicios</v>
          </cell>
          <cell r="H274" t="str">
            <v xml:space="preserve">31 31-Servicios Profesionales </v>
          </cell>
        </row>
        <row r="275">
          <cell r="F275" t="str">
            <v>0271-2024</v>
          </cell>
          <cell r="G275" t="str">
            <v>17 17. Contrato de Prestación de Servicios</v>
          </cell>
          <cell r="H275" t="str">
            <v xml:space="preserve">31 31-Servicios Profesionales </v>
          </cell>
        </row>
        <row r="276">
          <cell r="F276" t="str">
            <v>0272-2024</v>
          </cell>
          <cell r="G276" t="str">
            <v>17 17. Contrato de Prestación de Servicios</v>
          </cell>
          <cell r="H276" t="str">
            <v xml:space="preserve">31 31-Servicios Profesionales </v>
          </cell>
        </row>
        <row r="277">
          <cell r="F277" t="str">
            <v>0273-2024</v>
          </cell>
          <cell r="G277" t="str">
            <v>17 17. Contrato de Prestación de Servicios</v>
          </cell>
          <cell r="H277" t="str">
            <v xml:space="preserve">31 31-Servicios Profesionales </v>
          </cell>
        </row>
        <row r="278">
          <cell r="F278" t="str">
            <v>0274-2024</v>
          </cell>
          <cell r="G278" t="str">
            <v>17 17. Contrato de Prestación de Servicios</v>
          </cell>
          <cell r="H278" t="str">
            <v xml:space="preserve">31 31-Servicios Profesionales </v>
          </cell>
        </row>
        <row r="279">
          <cell r="F279" t="str">
            <v>0275-2024</v>
          </cell>
          <cell r="G279" t="str">
            <v>17 17. Contrato de Prestación de Servicios</v>
          </cell>
          <cell r="H279" t="str">
            <v xml:space="preserve">31 31-Servicios Profesionales </v>
          </cell>
        </row>
        <row r="280">
          <cell r="F280" t="str">
            <v>0276-2024</v>
          </cell>
          <cell r="G280" t="str">
            <v>17 17. Contrato de Prestación de Servicios</v>
          </cell>
          <cell r="H280" t="str">
            <v xml:space="preserve">31 31-Servicios Profesionales </v>
          </cell>
        </row>
        <row r="281">
          <cell r="F281" t="str">
            <v>0277-2024</v>
          </cell>
          <cell r="G281" t="str">
            <v>17 17. Contrato de Prestación de Servicios</v>
          </cell>
          <cell r="H281" t="str">
            <v xml:space="preserve">31 31-Servicios Profesionales </v>
          </cell>
        </row>
        <row r="282">
          <cell r="F282" t="str">
            <v>0278-2024</v>
          </cell>
          <cell r="G282" t="str">
            <v>17 17. Contrato de Prestación de Servicios</v>
          </cell>
          <cell r="H282" t="str">
            <v xml:space="preserve">31 31-Servicios Profesionales </v>
          </cell>
        </row>
        <row r="283">
          <cell r="F283" t="str">
            <v>0279-2024</v>
          </cell>
          <cell r="G283" t="str">
            <v>17 17. Contrato de Prestación de Servicios</v>
          </cell>
          <cell r="H283" t="str">
            <v xml:space="preserve">31 31-Servicios Profesionales </v>
          </cell>
        </row>
        <row r="284">
          <cell r="F284" t="str">
            <v>0280-2024</v>
          </cell>
          <cell r="G284" t="str">
            <v>17 17. Contrato de Prestación de Servicios</v>
          </cell>
          <cell r="H284" t="str">
            <v xml:space="preserve">31 31-Servicios Profesionales </v>
          </cell>
        </row>
        <row r="285">
          <cell r="F285" t="str">
            <v>0281-2024</v>
          </cell>
          <cell r="G285" t="str">
            <v>17 17. Contrato de Prestación de Servicios</v>
          </cell>
          <cell r="H285" t="str">
            <v xml:space="preserve">31 31-Servicios Profesionales </v>
          </cell>
        </row>
        <row r="286">
          <cell r="F286" t="str">
            <v>0282-2024</v>
          </cell>
          <cell r="G286" t="str">
            <v>17 17. Contrato de Prestación de Servicios</v>
          </cell>
          <cell r="H286" t="str">
            <v xml:space="preserve">31 31-Servicios Profesionales </v>
          </cell>
        </row>
        <row r="287">
          <cell r="F287" t="str">
            <v>0283-2024</v>
          </cell>
          <cell r="G287" t="str">
            <v>17 17. Contrato de Prestación de Servicios</v>
          </cell>
          <cell r="H287" t="str">
            <v xml:space="preserve">31 31-Servicios Profesionales </v>
          </cell>
        </row>
        <row r="288">
          <cell r="F288" t="str">
            <v>0284-2024</v>
          </cell>
          <cell r="G288" t="str">
            <v>17 17. Contrato de Prestación de Servicios</v>
          </cell>
          <cell r="H288" t="str">
            <v xml:space="preserve">31 31-Servicios Profesionales </v>
          </cell>
        </row>
        <row r="289">
          <cell r="F289" t="str">
            <v>0285-2024</v>
          </cell>
          <cell r="G289" t="str">
            <v>17 17. Contrato de Prestación de Servicios</v>
          </cell>
          <cell r="H289" t="str">
            <v xml:space="preserve">31 31-Servicios Profesionales </v>
          </cell>
        </row>
        <row r="290">
          <cell r="F290" t="str">
            <v>0286-2024</v>
          </cell>
          <cell r="G290" t="str">
            <v>17 17. Contrato de Prestación de Servicios</v>
          </cell>
          <cell r="H290" t="str">
            <v xml:space="preserve">49 49-Otros Servicios </v>
          </cell>
        </row>
        <row r="291">
          <cell r="F291" t="str">
            <v>0287-2024</v>
          </cell>
          <cell r="G291" t="str">
            <v>17 17. Contrato de Prestación de Servicios</v>
          </cell>
          <cell r="H291" t="str">
            <v xml:space="preserve">161 161-Derechos de Autor o propiedad intelectual </v>
          </cell>
        </row>
        <row r="292">
          <cell r="F292" t="str">
            <v>0288-2024</v>
          </cell>
          <cell r="G292" t="str">
            <v>17 17. Contrato de Prestación de Servicios</v>
          </cell>
          <cell r="H292" t="str">
            <v xml:space="preserve">31 31-Servicios Profesionales </v>
          </cell>
        </row>
        <row r="293">
          <cell r="F293" t="str">
            <v>0289-2024</v>
          </cell>
          <cell r="G293" t="str">
            <v>17 17. Contrato de Prestación de Servicios</v>
          </cell>
          <cell r="H293" t="str">
            <v>50 50-Servicios de Transporte</v>
          </cell>
        </row>
        <row r="294">
          <cell r="F294" t="str">
            <v>0290-2024</v>
          </cell>
          <cell r="G294" t="str">
            <v>17 17. Contrato de Prestación de Servicios</v>
          </cell>
          <cell r="H294" t="str">
            <v xml:space="preserve">31 31-Servicios Profesionales </v>
          </cell>
        </row>
        <row r="295">
          <cell r="F295" t="str">
            <v>0291-2024</v>
          </cell>
          <cell r="G295" t="str">
            <v>17 17. Contrato de Prestación de Servicios</v>
          </cell>
          <cell r="H295" t="str">
            <v xml:space="preserve">31 31-Servicios Profesionales </v>
          </cell>
        </row>
        <row r="296">
          <cell r="F296" t="str">
            <v>0292-2024</v>
          </cell>
          <cell r="G296" t="str">
            <v>17 17. Contrato de Prestación de Servicios</v>
          </cell>
          <cell r="H296" t="str">
            <v xml:space="preserve">31 31-Servicios Profesionales </v>
          </cell>
        </row>
        <row r="297">
          <cell r="F297" t="str">
            <v>0293-2024</v>
          </cell>
          <cell r="G297" t="str">
            <v>17 17. Contrato de Prestación de Servicios</v>
          </cell>
          <cell r="H297" t="str">
            <v xml:space="preserve">31 31-Servicios Profesionales </v>
          </cell>
        </row>
        <row r="298">
          <cell r="F298" t="str">
            <v>0294-2024</v>
          </cell>
          <cell r="G298" t="str">
            <v>17 17. Contrato de Prestación de Servicios</v>
          </cell>
          <cell r="H298" t="str">
            <v xml:space="preserve">161 161-Derechos de Autor o propiedad intelectual </v>
          </cell>
        </row>
        <row r="299">
          <cell r="F299" t="str">
            <v>0295-2024</v>
          </cell>
          <cell r="G299" t="str">
            <v>17 17. Contrato de Prestación de Servicios</v>
          </cell>
          <cell r="H299" t="str">
            <v xml:space="preserve">121 121-Compraventa (Bienes Muebles) </v>
          </cell>
        </row>
        <row r="300">
          <cell r="F300" t="str">
            <v>0296-2024</v>
          </cell>
          <cell r="G300" t="str">
            <v>17 17. Contrato de Prestación de Servicios</v>
          </cell>
          <cell r="H300" t="str">
            <v xml:space="preserve">31 31-Servicios Profesionales </v>
          </cell>
        </row>
        <row r="301">
          <cell r="F301" t="str">
            <v>0297-2024</v>
          </cell>
          <cell r="G301" t="str">
            <v>17 17. Contrato de Prestación de Servicios</v>
          </cell>
          <cell r="H301" t="str">
            <v xml:space="preserve">31 31-Servicios Profesionales </v>
          </cell>
        </row>
        <row r="302">
          <cell r="F302" t="str">
            <v>0298-2024</v>
          </cell>
          <cell r="G302" t="str">
            <v>17 17. Contrato de Prestación de Servicios</v>
          </cell>
          <cell r="H302" t="str">
            <v xml:space="preserve">31 31-Servicios Profesionales </v>
          </cell>
        </row>
        <row r="303">
          <cell r="F303" t="str">
            <v>0299-2024</v>
          </cell>
          <cell r="G303" t="str">
            <v>17 17. Contrato de Prestación de Servicios</v>
          </cell>
          <cell r="H303" t="str">
            <v xml:space="preserve">31 31-Servicios Profesionales </v>
          </cell>
        </row>
        <row r="304">
          <cell r="F304" t="str">
            <v>0300-2024</v>
          </cell>
          <cell r="G304" t="str">
            <v>17 17. Contrato de Prestación de Servicios</v>
          </cell>
          <cell r="H304" t="str">
            <v xml:space="preserve">31 31-Servicios Profesionales </v>
          </cell>
        </row>
        <row r="305">
          <cell r="F305" t="str">
            <v>0301-2024</v>
          </cell>
          <cell r="G305" t="str">
            <v>17 17. Contrato de Prestación de Servicios</v>
          </cell>
          <cell r="H305" t="str">
            <v xml:space="preserve">162 162-Derechos de propiedad industrial </v>
          </cell>
        </row>
        <row r="306">
          <cell r="F306" t="str">
            <v>0302-2024</v>
          </cell>
          <cell r="G306" t="str">
            <v>17 17. Contrato de Prestación de Servicios</v>
          </cell>
          <cell r="H306" t="str">
            <v xml:space="preserve">31 31-Servicios Profesionales </v>
          </cell>
        </row>
        <row r="307">
          <cell r="F307" t="str">
            <v>0303-2024</v>
          </cell>
          <cell r="G307" t="str">
            <v>17 17. Contrato de Prestación de Servicios</v>
          </cell>
          <cell r="H307" t="str">
            <v xml:space="preserve">33 33-Servicios Apoyo a la Gestion de la Entidad (servicios administrativos) </v>
          </cell>
        </row>
        <row r="308">
          <cell r="F308" t="str">
            <v>0304-2024</v>
          </cell>
          <cell r="G308" t="str">
            <v>17 17. Contrato de Prestación de Servicios</v>
          </cell>
          <cell r="H308" t="str">
            <v xml:space="preserve">31 31-Servicios Profesionales </v>
          </cell>
        </row>
        <row r="309">
          <cell r="F309" t="str">
            <v>0305-2024</v>
          </cell>
          <cell r="G309" t="str">
            <v>17 17. Contrato de Prestación de Servicios</v>
          </cell>
          <cell r="H309" t="str">
            <v xml:space="preserve">31 31-Servicios Profesionales </v>
          </cell>
        </row>
        <row r="310">
          <cell r="F310" t="str">
            <v>0306-2024</v>
          </cell>
          <cell r="G310" t="str">
            <v>17 17. Contrato de Prestación de Servicios</v>
          </cell>
          <cell r="H310" t="str">
            <v xml:space="preserve">31 31-Servicios Profesionales </v>
          </cell>
        </row>
        <row r="311">
          <cell r="F311" t="str">
            <v>0307-2024</v>
          </cell>
          <cell r="G311" t="str">
            <v>17 17. Contrato de Prestación de Servicios</v>
          </cell>
          <cell r="H311" t="str">
            <v xml:space="preserve">31 31-Servicios Profesionales </v>
          </cell>
        </row>
        <row r="312">
          <cell r="F312" t="str">
            <v>0308-2024</v>
          </cell>
          <cell r="G312" t="str">
            <v>17 17. Contrato de Prestación de Servicios</v>
          </cell>
          <cell r="H312" t="str">
            <v xml:space="preserve">31 31-Servicios Profesionales </v>
          </cell>
        </row>
        <row r="313">
          <cell r="F313" t="str">
            <v>0309-2024</v>
          </cell>
          <cell r="G313" t="str">
            <v>17 17. Contrato de Prestación de Servicios</v>
          </cell>
          <cell r="H313" t="str">
            <v xml:space="preserve">31 31-Servicios Profesionales </v>
          </cell>
        </row>
        <row r="314">
          <cell r="F314" t="str">
            <v>0310-2024</v>
          </cell>
          <cell r="G314" t="str">
            <v>17 17. Contrato de Prestación de Servicios</v>
          </cell>
          <cell r="H314" t="str">
            <v xml:space="preserve">31 31-Servicios Profesionales </v>
          </cell>
        </row>
        <row r="315">
          <cell r="F315" t="str">
            <v>0311-2024</v>
          </cell>
          <cell r="G315" t="str">
            <v>17 17. Contrato de Prestación de Servicios</v>
          </cell>
          <cell r="H315" t="str">
            <v xml:space="preserve">72 72-Contrato de Seguros </v>
          </cell>
        </row>
        <row r="316">
          <cell r="F316" t="str">
            <v>0312-2024</v>
          </cell>
          <cell r="G316" t="str">
            <v>17 17. Contrato de Prestación de Servicios</v>
          </cell>
          <cell r="H316" t="str">
            <v xml:space="preserve">31 31-Servicios Profesionales </v>
          </cell>
        </row>
        <row r="317">
          <cell r="F317" t="str">
            <v>0313-2024</v>
          </cell>
          <cell r="G317" t="str">
            <v>17 17. Contrato de Prestación de Servicios</v>
          </cell>
          <cell r="H317" t="str">
            <v xml:space="preserve">31 31-Servicios Profesionales </v>
          </cell>
        </row>
        <row r="318">
          <cell r="F318" t="str">
            <v>0314-2024</v>
          </cell>
          <cell r="G318" t="str">
            <v>17 17. Contrato de Prestación de Servicios</v>
          </cell>
          <cell r="H318" t="str">
            <v xml:space="preserve">31 31-Servicios Profesionales </v>
          </cell>
        </row>
        <row r="319">
          <cell r="F319" t="str">
            <v>0315-2024</v>
          </cell>
          <cell r="G319" t="str">
            <v>17 17. Contrato de Prestación de Servicios</v>
          </cell>
          <cell r="H319" t="str">
            <v xml:space="preserve">31 31-Servicios Profesionales </v>
          </cell>
        </row>
        <row r="320">
          <cell r="F320" t="str">
            <v>0316-2024</v>
          </cell>
          <cell r="G320" t="str">
            <v>17 17. Contrato de Prestación de Servicios</v>
          </cell>
          <cell r="H320" t="str">
            <v xml:space="preserve">31 31-Servicios Profesionales </v>
          </cell>
        </row>
        <row r="321">
          <cell r="F321" t="str">
            <v>0317-2024</v>
          </cell>
          <cell r="G321" t="str">
            <v>17 17. Contrato de Prestación de Servicios</v>
          </cell>
          <cell r="H321" t="str">
            <v xml:space="preserve">31 31-Servicios Profesionales </v>
          </cell>
        </row>
        <row r="322">
          <cell r="F322" t="str">
            <v>0318-2024</v>
          </cell>
          <cell r="G322" t="str">
            <v>17 17. Contrato de Prestación de Servicios</v>
          </cell>
          <cell r="H322" t="str">
            <v xml:space="preserve">31 31-Servicios Profesionales </v>
          </cell>
        </row>
        <row r="323">
          <cell r="F323" t="str">
            <v>0319-2024</v>
          </cell>
          <cell r="G323" t="str">
            <v>17 17. Contrato de Prestación de Servicios</v>
          </cell>
          <cell r="H323" t="str">
            <v xml:space="preserve">31 31-Servicios Profesionales </v>
          </cell>
        </row>
        <row r="324">
          <cell r="F324" t="str">
            <v>0320-2024</v>
          </cell>
          <cell r="G324" t="str">
            <v>17 17. Contrato de Prestación de Servicios</v>
          </cell>
          <cell r="H324" t="str">
            <v xml:space="preserve">31 31-Servicios Profesionales </v>
          </cell>
        </row>
        <row r="325">
          <cell r="F325" t="str">
            <v>0321-2024</v>
          </cell>
          <cell r="G325" t="str">
            <v>17 17. Contrato de Prestación de Servicios</v>
          </cell>
          <cell r="H325" t="str">
            <v xml:space="preserve">31 31-Servicios Profesionales </v>
          </cell>
        </row>
        <row r="326">
          <cell r="F326" t="str">
            <v>0322-2024</v>
          </cell>
          <cell r="G326" t="str">
            <v>17 17. Contrato de Prestación de Servicios</v>
          </cell>
          <cell r="H326" t="str">
            <v xml:space="preserve">31 31-Servicios Profesionales </v>
          </cell>
        </row>
        <row r="327">
          <cell r="F327" t="str">
            <v>0323-2024</v>
          </cell>
          <cell r="G327" t="str">
            <v>17 17. Contrato de Prestación de Servicios</v>
          </cell>
          <cell r="H327" t="str">
            <v xml:space="preserve">31 31-Servicios Profesionales </v>
          </cell>
        </row>
        <row r="328">
          <cell r="F328" t="str">
            <v>0324-2024</v>
          </cell>
          <cell r="G328" t="str">
            <v>17 17. Contrato de Prestación de Servicios</v>
          </cell>
          <cell r="H328" t="str">
            <v xml:space="preserve">31 31-Servicios Profesionales </v>
          </cell>
        </row>
        <row r="329">
          <cell r="F329" t="str">
            <v>0325-2024</v>
          </cell>
          <cell r="G329" t="str">
            <v>17 17. Contrato de Prestación de Servicios</v>
          </cell>
          <cell r="H329" t="str">
            <v xml:space="preserve">31 31-Servicios Profesionales </v>
          </cell>
        </row>
        <row r="330">
          <cell r="F330" t="str">
            <v>0326-2024</v>
          </cell>
          <cell r="G330" t="str">
            <v>17 17. Contrato de Prestación de Servicios</v>
          </cell>
          <cell r="H330" t="str">
            <v xml:space="preserve">31 31-Servicios Profesionales </v>
          </cell>
        </row>
        <row r="331">
          <cell r="F331" t="str">
            <v>0327-2024</v>
          </cell>
          <cell r="G331" t="str">
            <v>17 17. Contrato de Prestación de Servicios</v>
          </cell>
          <cell r="H331" t="str">
            <v xml:space="preserve">31 31-Servicios Profesionales </v>
          </cell>
        </row>
        <row r="332">
          <cell r="F332" t="str">
            <v>0328-2024</v>
          </cell>
          <cell r="G332" t="str">
            <v>17 17. Contrato de Prestación de Servicios</v>
          </cell>
          <cell r="H332" t="str">
            <v xml:space="preserve">33 33-Servicios Apoyo a la Gestion de la Entidad (servicios administrativos) </v>
          </cell>
        </row>
        <row r="333">
          <cell r="F333" t="str">
            <v>0329-2024</v>
          </cell>
          <cell r="G333" t="str">
            <v>17 17. Contrato de Prestación de Servicios</v>
          </cell>
          <cell r="H333" t="str">
            <v xml:space="preserve">31 31-Servicios Profesionales </v>
          </cell>
        </row>
        <row r="334">
          <cell r="F334" t="str">
            <v>0330-2024</v>
          </cell>
          <cell r="G334" t="str">
            <v>17 17. Contrato de Prestación de Servicios</v>
          </cell>
          <cell r="H334" t="str">
            <v xml:space="preserve">31 31-Servicios Profesionales </v>
          </cell>
        </row>
        <row r="335">
          <cell r="F335" t="str">
            <v>0331-2024</v>
          </cell>
          <cell r="G335" t="str">
            <v>17 17. Contrato de Prestación de Servicios</v>
          </cell>
          <cell r="H335" t="str">
            <v xml:space="preserve">31 31-Servicios Profesionales </v>
          </cell>
        </row>
        <row r="336">
          <cell r="F336" t="str">
            <v>0332-2024</v>
          </cell>
          <cell r="G336" t="str">
            <v>17 17. Contrato de Prestación de Servicios</v>
          </cell>
          <cell r="H336" t="str">
            <v xml:space="preserve">31 31-Servicios Profesionales </v>
          </cell>
        </row>
        <row r="337">
          <cell r="F337" t="str">
            <v>0333-2024</v>
          </cell>
          <cell r="G337" t="str">
            <v>17 17. Contrato de Prestación de Servicios</v>
          </cell>
          <cell r="H337" t="str">
            <v xml:space="preserve">31 31-Servicios Profesionales </v>
          </cell>
        </row>
        <row r="338">
          <cell r="F338" t="str">
            <v>0334-2024</v>
          </cell>
          <cell r="G338" t="str">
            <v>17 17. Contrato de Prestación de Servicios</v>
          </cell>
          <cell r="H338" t="str">
            <v xml:space="preserve">31 31-Servicios Profesionales </v>
          </cell>
        </row>
        <row r="339">
          <cell r="F339" t="str">
            <v>0335-2024</v>
          </cell>
          <cell r="G339" t="str">
            <v>17 17. Contrato de Prestación de Servicios</v>
          </cell>
          <cell r="H339" t="str">
            <v xml:space="preserve">31 31-Servicios Profesionales </v>
          </cell>
        </row>
        <row r="340">
          <cell r="F340" t="str">
            <v>0336-2024</v>
          </cell>
          <cell r="G340" t="str">
            <v>17 17. Contrato de Prestación de Servicios</v>
          </cell>
          <cell r="H340" t="str">
            <v xml:space="preserve">31 31-Servicios Profesionales </v>
          </cell>
        </row>
        <row r="341">
          <cell r="F341" t="str">
            <v>0337-2024</v>
          </cell>
          <cell r="G341" t="str">
            <v>17 17. Contrato de Prestación de Servicios</v>
          </cell>
          <cell r="H341" t="str">
            <v xml:space="preserve">33 33-Servicios Apoyo a la Gestion de la Entidad (servicios administrativos) </v>
          </cell>
        </row>
        <row r="342">
          <cell r="F342" t="str">
            <v>0338-2024</v>
          </cell>
          <cell r="G342" t="str">
            <v>17 17. Contrato de Prestación de Servicios</v>
          </cell>
          <cell r="H342" t="str">
            <v xml:space="preserve">31 31-Servicios Profesionales </v>
          </cell>
        </row>
        <row r="343">
          <cell r="F343" t="str">
            <v>0339-2024</v>
          </cell>
          <cell r="G343" t="str">
            <v>17 17. Contrato de Prestación de Servicios</v>
          </cell>
          <cell r="H343" t="str">
            <v xml:space="preserve">31 31-Servicios Profesionales </v>
          </cell>
        </row>
        <row r="344">
          <cell r="F344" t="str">
            <v>0340-2024</v>
          </cell>
          <cell r="G344" t="str">
            <v>17 17. Contrato de Prestación de Servicios</v>
          </cell>
          <cell r="H344" t="str">
            <v xml:space="preserve">33 33-Servicios Apoyo a la Gestion de la Entidad (servicios administrativos) </v>
          </cell>
        </row>
        <row r="345">
          <cell r="F345" t="str">
            <v>0341-2024</v>
          </cell>
          <cell r="G345" t="str">
            <v>17 17. Contrato de Prestación de Servicios</v>
          </cell>
          <cell r="H345" t="str">
            <v xml:space="preserve">33 33-Servicios Apoyo a la Gestion de la Entidad (servicios administrativos) </v>
          </cell>
        </row>
        <row r="346">
          <cell r="F346" t="str">
            <v>0342-2024</v>
          </cell>
          <cell r="G346" t="str">
            <v>17 17. Contrato de Prestación de Servicios</v>
          </cell>
          <cell r="H346" t="str">
            <v xml:space="preserve">31 31-Servicios Profesionales </v>
          </cell>
        </row>
        <row r="347">
          <cell r="F347" t="str">
            <v>0343-2024</v>
          </cell>
          <cell r="G347" t="str">
            <v>17 17. Contrato de Prestación de Servicios</v>
          </cell>
          <cell r="H347" t="str">
            <v xml:space="preserve">31 31-Servicios Profesionales </v>
          </cell>
        </row>
        <row r="348">
          <cell r="F348" t="str">
            <v>0344-2024</v>
          </cell>
          <cell r="G348" t="str">
            <v>17 17. Contrato de Prestación de Servicios</v>
          </cell>
          <cell r="H348" t="str">
            <v xml:space="preserve">31 31-Servicios Profesionales </v>
          </cell>
        </row>
        <row r="349">
          <cell r="F349" t="str">
            <v>0345-2024</v>
          </cell>
          <cell r="G349" t="str">
            <v>17 17. Contrato de Prestación de Servicios</v>
          </cell>
          <cell r="H349" t="str">
            <v xml:space="preserve">33 33-Servicios Apoyo a la Gestion de la Entidad (servicios administrativos) </v>
          </cell>
        </row>
        <row r="350">
          <cell r="F350" t="str">
            <v>0346-2024</v>
          </cell>
          <cell r="G350" t="str">
            <v>17 17. Contrato de Prestación de Servicios</v>
          </cell>
          <cell r="H350" t="str">
            <v xml:space="preserve">31 31-Servicios Profesionales </v>
          </cell>
        </row>
        <row r="351">
          <cell r="F351" t="str">
            <v>0347-2024</v>
          </cell>
          <cell r="G351" t="str">
            <v>17 17. Contrato de Prestación de Servicios</v>
          </cell>
          <cell r="H351" t="str">
            <v>50 50-Servicios de Transporte</v>
          </cell>
        </row>
        <row r="352">
          <cell r="F352" t="str">
            <v>0348-2024</v>
          </cell>
          <cell r="G352" t="str">
            <v>17 17. Contrato de Prestación de Servicios</v>
          </cell>
          <cell r="H352" t="str">
            <v xml:space="preserve">31 31-Servicios Profesionales </v>
          </cell>
        </row>
        <row r="353">
          <cell r="F353" t="str">
            <v>0349-2024</v>
          </cell>
          <cell r="G353" t="str">
            <v>17 17. Contrato de Prestación de Servicios</v>
          </cell>
          <cell r="H353" t="str">
            <v xml:space="preserve">31 31-Servicios Profesionales </v>
          </cell>
        </row>
        <row r="354">
          <cell r="F354" t="str">
            <v>0350-2024</v>
          </cell>
          <cell r="G354" t="str">
            <v>17 17. Contrato de Prestación de Servicios</v>
          </cell>
          <cell r="H354" t="str">
            <v xml:space="preserve">33 33-Servicios Apoyo a la Gestion de la Entidad (servicios administrativos) </v>
          </cell>
        </row>
        <row r="355">
          <cell r="F355" t="str">
            <v>0351-2024</v>
          </cell>
          <cell r="G355" t="str">
            <v>17 17. Contrato de Prestación de Servicios</v>
          </cell>
          <cell r="H355" t="str">
            <v xml:space="preserve">31 31-Servicios Profesionales </v>
          </cell>
        </row>
        <row r="356">
          <cell r="F356" t="str">
            <v>0352-2024</v>
          </cell>
          <cell r="G356" t="str">
            <v>17 17. Contrato de Prestación de Servicios</v>
          </cell>
          <cell r="H356" t="str">
            <v xml:space="preserve">33 33-Servicios Apoyo a la Gestion de la Entidad (servicios administrativos) </v>
          </cell>
        </row>
        <row r="357">
          <cell r="F357" t="str">
            <v>0353-2024</v>
          </cell>
          <cell r="G357" t="str">
            <v>17 17. Contrato de Prestación de Servicios</v>
          </cell>
          <cell r="H357" t="str">
            <v xml:space="preserve">33 33-Servicios Apoyo a la Gestion de la Entidad (servicios administrativos) </v>
          </cell>
        </row>
        <row r="358">
          <cell r="F358" t="str">
            <v>0354-2024</v>
          </cell>
          <cell r="G358" t="str">
            <v>17 17. Contrato de Prestación de Servicios</v>
          </cell>
          <cell r="H358" t="str">
            <v xml:space="preserve">33 33-Servicios Apoyo a la Gestion de la Entidad (servicios administrativos) </v>
          </cell>
        </row>
        <row r="359">
          <cell r="F359" t="str">
            <v>0355-2024</v>
          </cell>
          <cell r="G359" t="str">
            <v>17 17. Contrato de Prestación de Servicios</v>
          </cell>
          <cell r="H359" t="str">
            <v xml:space="preserve">31 31-Servicios Profesionales </v>
          </cell>
        </row>
        <row r="360">
          <cell r="F360" t="str">
            <v>0356-2024</v>
          </cell>
          <cell r="G360" t="str">
            <v>17 17. Contrato de Prestación de Servicios</v>
          </cell>
          <cell r="H360" t="str">
            <v xml:space="preserve">33 33-Servicios Apoyo a la Gestion de la Entidad (servicios administrativos) </v>
          </cell>
        </row>
        <row r="361">
          <cell r="F361" t="str">
            <v>0357-2024</v>
          </cell>
          <cell r="G361" t="str">
            <v>17 17. Contrato de Prestación de Servicios</v>
          </cell>
          <cell r="H361" t="str">
            <v xml:space="preserve">33 33-Servicios Apoyo a la Gestion de la Entidad (servicios administrativos) </v>
          </cell>
        </row>
        <row r="362">
          <cell r="F362" t="str">
            <v>0358-2024</v>
          </cell>
          <cell r="G362" t="str">
            <v>17 17. Contrato de Prestación de Servicios</v>
          </cell>
          <cell r="H362" t="str">
            <v xml:space="preserve">33 33-Servicios Apoyo a la Gestion de la Entidad (servicios administrativos) </v>
          </cell>
        </row>
        <row r="363">
          <cell r="F363" t="str">
            <v>0359-2024</v>
          </cell>
          <cell r="G363" t="str">
            <v>17 17. Contrato de Prestación de Servicios</v>
          </cell>
          <cell r="H363" t="str">
            <v xml:space="preserve">31 31-Servicios Profesionales </v>
          </cell>
        </row>
        <row r="364">
          <cell r="F364" t="str">
            <v>0360-2024</v>
          </cell>
          <cell r="G364" t="str">
            <v>17 17. Contrato de Prestación de Servicios</v>
          </cell>
          <cell r="H364" t="str">
            <v xml:space="preserve">33 33-Servicios Apoyo a la Gestion de la Entidad (servicios administrativos) </v>
          </cell>
        </row>
        <row r="365">
          <cell r="F365" t="str">
            <v>0361-2024</v>
          </cell>
          <cell r="G365" t="str">
            <v>17 17. Contrato de Prestación de Servicios</v>
          </cell>
          <cell r="H365" t="str">
            <v xml:space="preserve">33 33-Servicios Apoyo a la Gestion de la Entidad (servicios administrativos) </v>
          </cell>
        </row>
        <row r="366">
          <cell r="F366" t="str">
            <v>0362-2024</v>
          </cell>
          <cell r="G366" t="str">
            <v>17 17. Contrato de Prestación de Servicios</v>
          </cell>
          <cell r="H366" t="str">
            <v xml:space="preserve">33 33-Servicios Apoyo a la Gestion de la Entidad (servicios administrativos) </v>
          </cell>
        </row>
        <row r="367">
          <cell r="F367" t="str">
            <v>0363-2024</v>
          </cell>
          <cell r="G367" t="str">
            <v>17 17. Contrato de Prestación de Servicios</v>
          </cell>
          <cell r="H367" t="str">
            <v xml:space="preserve">31 31-Servicios Profesionales </v>
          </cell>
        </row>
        <row r="368">
          <cell r="F368" t="str">
            <v>0364-2024</v>
          </cell>
          <cell r="G368" t="str">
            <v>17 17. Contrato de Prestación de Servicios</v>
          </cell>
          <cell r="H368" t="str">
            <v xml:space="preserve">31 31-Servicios Profesionales </v>
          </cell>
        </row>
        <row r="369">
          <cell r="F369" t="str">
            <v>0365-2024</v>
          </cell>
          <cell r="G369" t="str">
            <v>17 17. Contrato de Prestación de Servicios</v>
          </cell>
          <cell r="H369" t="str">
            <v xml:space="preserve">132 132-Arrendamiento de bienes inmuebles </v>
          </cell>
        </row>
        <row r="370">
          <cell r="F370" t="str">
            <v>0366-2024</v>
          </cell>
          <cell r="G370" t="str">
            <v>17 17. Contrato de Prestación de Servicios</v>
          </cell>
          <cell r="H370" t="str">
            <v xml:space="preserve">31 31-Servicios Profesionales </v>
          </cell>
        </row>
        <row r="371">
          <cell r="F371" t="str">
            <v>0367-2024</v>
          </cell>
          <cell r="G371" t="str">
            <v>17 17. Contrato de Prestación de Servicios</v>
          </cell>
          <cell r="H371" t="str">
            <v xml:space="preserve">31 31-Servicios Profesionales </v>
          </cell>
        </row>
        <row r="372">
          <cell r="F372" t="str">
            <v>0369-2024</v>
          </cell>
          <cell r="G372" t="str">
            <v>17 17. Contrato de Prestación de Servicios</v>
          </cell>
          <cell r="H372" t="str">
            <v xml:space="preserve">31 31-Servicios Profesionales </v>
          </cell>
        </row>
        <row r="373">
          <cell r="F373" t="str">
            <v>0370-2024</v>
          </cell>
          <cell r="G373" t="str">
            <v>17 17. Contrato de Prestación de Servicios</v>
          </cell>
          <cell r="H373" t="str">
            <v xml:space="preserve">33 33-Servicios Apoyo a la Gestion de la Entidad (servicios administrativos) </v>
          </cell>
        </row>
        <row r="374">
          <cell r="F374" t="str">
            <v>0371-2024</v>
          </cell>
          <cell r="G374" t="str">
            <v>17 17. Contrato de Prestación de Servicios</v>
          </cell>
          <cell r="H374" t="str">
            <v xml:space="preserve">33 33-Servicios Apoyo a la Gestion de la Entidad (servicios administrativos) </v>
          </cell>
        </row>
        <row r="375">
          <cell r="F375" t="str">
            <v>0372-2024</v>
          </cell>
          <cell r="G375" t="str">
            <v>17 17. Contrato de Prestación de Servicios</v>
          </cell>
          <cell r="H375" t="str">
            <v xml:space="preserve">33 33-Servicios Apoyo a la Gestion de la Entidad (servicios administrativos) </v>
          </cell>
        </row>
        <row r="376">
          <cell r="F376" t="str">
            <v>0373-2024</v>
          </cell>
          <cell r="G376" t="str">
            <v>17 17. Contrato de Prestación de Servicios</v>
          </cell>
          <cell r="H376" t="str">
            <v xml:space="preserve">33 33-Servicios Apoyo a la Gestion de la Entidad (servicios administrativos) </v>
          </cell>
        </row>
        <row r="377">
          <cell r="F377" t="str">
            <v>0374-2024</v>
          </cell>
          <cell r="G377" t="str">
            <v>17 17. Contrato de Prestación de Servicios</v>
          </cell>
          <cell r="H377" t="str">
            <v xml:space="preserve">31 31-Servicios Profesionales </v>
          </cell>
        </row>
        <row r="378">
          <cell r="F378" t="str">
            <v>0375-2024</v>
          </cell>
          <cell r="G378" t="str">
            <v>17 17. Contrato de Prestación de Servicios</v>
          </cell>
          <cell r="H378" t="str">
            <v xml:space="preserve">33 33-Servicios Apoyo a la Gestion de la Entidad (servicios administrativos) </v>
          </cell>
        </row>
        <row r="379">
          <cell r="F379" t="str">
            <v>0376-2024</v>
          </cell>
          <cell r="G379" t="str">
            <v>17 17. Contrato de Prestación de Servicios</v>
          </cell>
          <cell r="H379" t="str">
            <v xml:space="preserve">33 33-Servicios Apoyo a la Gestion de la Entidad (servicios administrativos) </v>
          </cell>
        </row>
        <row r="380">
          <cell r="F380" t="str">
            <v>0377-2024</v>
          </cell>
          <cell r="G380" t="str">
            <v>17 17. Contrato de Prestación de Servicios</v>
          </cell>
          <cell r="H380" t="str">
            <v xml:space="preserve">33 33-Servicios Apoyo a la Gestion de la Entidad (servicios administrativos) </v>
          </cell>
        </row>
        <row r="381">
          <cell r="F381" t="str">
            <v>0378-2024</v>
          </cell>
          <cell r="G381" t="str">
            <v>17 17. Contrato de Prestación de Servicios</v>
          </cell>
          <cell r="H381" t="str">
            <v xml:space="preserve">31 31-Servicios Profesionales </v>
          </cell>
        </row>
        <row r="382">
          <cell r="F382" t="str">
            <v>0379-2024</v>
          </cell>
          <cell r="G382" t="str">
            <v>17 17. Contrato de Prestación de Servicios</v>
          </cell>
          <cell r="H382" t="str">
            <v xml:space="preserve">31 31-Servicios Profesionales </v>
          </cell>
        </row>
        <row r="383">
          <cell r="F383" t="str">
            <v>0380-2024</v>
          </cell>
          <cell r="G383" t="str">
            <v>17 17. Contrato de Prestación de Servicios</v>
          </cell>
          <cell r="H383" t="str">
            <v xml:space="preserve">33 33-Servicios Apoyo a la Gestion de la Entidad (servicios administrativos) </v>
          </cell>
        </row>
        <row r="384">
          <cell r="F384" t="str">
            <v>0381-2024</v>
          </cell>
          <cell r="G384" t="str">
            <v>17 17. Contrato de Prestación de Servicios</v>
          </cell>
          <cell r="H384" t="str">
            <v xml:space="preserve">31 31-Servicios Profesionales </v>
          </cell>
        </row>
        <row r="385">
          <cell r="F385" t="str">
            <v>0382-2024</v>
          </cell>
          <cell r="G385" t="str">
            <v>17 17. Contrato de Prestación de Servicios</v>
          </cell>
          <cell r="H385" t="str">
            <v xml:space="preserve">33 33-Servicios Apoyo a la Gestion de la Entidad (servicios administrativos) </v>
          </cell>
        </row>
        <row r="386">
          <cell r="F386" t="str">
            <v>0383-2024</v>
          </cell>
          <cell r="G386" t="str">
            <v>17 17. Contrato de Prestación de Servicios</v>
          </cell>
          <cell r="H386" t="str">
            <v xml:space="preserve">33 33-Servicios Apoyo a la Gestion de la Entidad (servicios administrativos) </v>
          </cell>
        </row>
        <row r="387">
          <cell r="F387" t="str">
            <v>0384-2024</v>
          </cell>
          <cell r="G387" t="str">
            <v>17 17. Contrato de Prestación de Servicios</v>
          </cell>
          <cell r="H387" t="str">
            <v xml:space="preserve">49 49-Otros Servicios </v>
          </cell>
        </row>
        <row r="388">
          <cell r="F388" t="str">
            <v>0385-2024</v>
          </cell>
          <cell r="G388" t="str">
            <v>17 17. Contrato de Prestación de Servicios</v>
          </cell>
          <cell r="H388" t="str">
            <v xml:space="preserve">49 49-Otros Servicios </v>
          </cell>
        </row>
        <row r="389">
          <cell r="F389" t="str">
            <v>0386-2024</v>
          </cell>
          <cell r="G389" t="str">
            <v>17 17. Contrato de Prestación de Servicios</v>
          </cell>
          <cell r="H389" t="str">
            <v xml:space="preserve">33 33-Servicios Apoyo a la Gestion de la Entidad (servicios administrativos) </v>
          </cell>
        </row>
        <row r="390">
          <cell r="F390" t="str">
            <v>0387-2024</v>
          </cell>
          <cell r="G390" t="str">
            <v>17 17. Contrato de Prestación de Servicios</v>
          </cell>
          <cell r="H390" t="str">
            <v xml:space="preserve">33 33-Servicios Apoyo a la Gestion de la Entidad (servicios administrativos) </v>
          </cell>
        </row>
        <row r="391">
          <cell r="F391" t="str">
            <v>0388-2024</v>
          </cell>
          <cell r="G391" t="str">
            <v>17 17. Contrato de Prestación de Servicios</v>
          </cell>
          <cell r="H391" t="str">
            <v xml:space="preserve">33 33-Servicios Apoyo a la Gestion de la Entidad (servicios administrativos) </v>
          </cell>
        </row>
        <row r="392">
          <cell r="F392" t="str">
            <v>0389-2024</v>
          </cell>
          <cell r="G392" t="str">
            <v>17 17. Contrato de Prestación de Servicios</v>
          </cell>
          <cell r="H392" t="str">
            <v xml:space="preserve">33 33-Servicios Apoyo a la Gestion de la Entidad (servicios administrativos) </v>
          </cell>
        </row>
        <row r="393">
          <cell r="F393" t="str">
            <v>0390-2024</v>
          </cell>
          <cell r="G393" t="str">
            <v>17 17. Contrato de Prestación de Servicios</v>
          </cell>
          <cell r="H393" t="str">
            <v xml:space="preserve">31 31-Servicios Profesionales </v>
          </cell>
        </row>
        <row r="394">
          <cell r="F394" t="str">
            <v>0391-2024</v>
          </cell>
          <cell r="G394" t="str">
            <v>8 8. Compraventa</v>
          </cell>
          <cell r="H394" t="str">
            <v xml:space="preserve">121 121-Compraventa (Bienes Muebles) </v>
          </cell>
        </row>
        <row r="395">
          <cell r="F395" t="str">
            <v>0392-2024</v>
          </cell>
          <cell r="G395" t="str">
            <v>17 17. Contrato de Prestación de Servicios</v>
          </cell>
          <cell r="H395" t="str">
            <v xml:space="preserve">31 31-Servicios Profesionales </v>
          </cell>
        </row>
        <row r="396">
          <cell r="F396" t="str">
            <v>0393-2024</v>
          </cell>
          <cell r="G396" t="str">
            <v>17 17. Contrato de Prestación de Servicios</v>
          </cell>
          <cell r="H396" t="str">
            <v xml:space="preserve">31 31-Servicios Profesionales </v>
          </cell>
        </row>
        <row r="397">
          <cell r="F397" t="str">
            <v>0394-2024</v>
          </cell>
          <cell r="G397" t="str">
            <v>17 17. Contrato de Prestación de Servicios</v>
          </cell>
          <cell r="H397" t="str">
            <v xml:space="preserve">33 33-Servicios Apoyo a la Gestion de la Entidad (servicios administrativos) </v>
          </cell>
        </row>
        <row r="398">
          <cell r="F398" t="str">
            <v>0395-2024</v>
          </cell>
          <cell r="G398" t="str">
            <v>17 17. Contrato de Prestación de Servicios</v>
          </cell>
          <cell r="H398" t="str">
            <v xml:space="preserve">33 33-Servicios Apoyo a la Gestion de la Entidad (servicios administrativos) </v>
          </cell>
        </row>
        <row r="399">
          <cell r="F399" t="str">
            <v>0396-2024</v>
          </cell>
          <cell r="G399" t="str">
            <v>17 17. Contrato de Prestación de Servicios</v>
          </cell>
          <cell r="H399" t="str">
            <v xml:space="preserve">33 33-Servicios Apoyo a la Gestion de la Entidad (servicios administrativos) </v>
          </cell>
        </row>
        <row r="400">
          <cell r="F400" t="str">
            <v>0397-2024</v>
          </cell>
          <cell r="G400" t="str">
            <v>17 17. Contrato de Prestación de Servicios</v>
          </cell>
          <cell r="H400" t="str">
            <v xml:space="preserve">31 31-Servicios Profesionales </v>
          </cell>
        </row>
        <row r="401">
          <cell r="F401" t="str">
            <v>0398-2024</v>
          </cell>
          <cell r="G401" t="str">
            <v>17 17. Contrato de Prestación de Servicios</v>
          </cell>
          <cell r="H401" t="str">
            <v xml:space="preserve">33 33-Servicios Apoyo a la Gestion de la Entidad (servicios administrativos) </v>
          </cell>
        </row>
        <row r="402">
          <cell r="F402" t="str">
            <v>0399-2024</v>
          </cell>
          <cell r="G402" t="str">
            <v>17 17. Contrato de Prestación de Servicios</v>
          </cell>
          <cell r="H402" t="str">
            <v xml:space="preserve">31 31-Servicios Profesionales </v>
          </cell>
        </row>
        <row r="403">
          <cell r="F403" t="str">
            <v>0400-2024</v>
          </cell>
          <cell r="G403" t="str">
            <v>17 17. Contrato de Prestación de Servicios</v>
          </cell>
          <cell r="H403" t="str">
            <v xml:space="preserve">33 33-Servicios Apoyo a la Gestion de la Entidad (servicios administrativos) </v>
          </cell>
        </row>
        <row r="404">
          <cell r="F404" t="str">
            <v>0401-2024</v>
          </cell>
          <cell r="G404" t="str">
            <v>17 17. Contrato de Prestación de Servicios</v>
          </cell>
          <cell r="H404" t="str">
            <v xml:space="preserve">33 33-Servicios Apoyo a la Gestion de la Entidad (servicios administrativos) </v>
          </cell>
        </row>
        <row r="405">
          <cell r="F405" t="str">
            <v>0402-2024</v>
          </cell>
          <cell r="G405" t="str">
            <v>17 17. Contrato de Prestación de Servicios</v>
          </cell>
          <cell r="H405" t="str">
            <v xml:space="preserve">33 33-Servicios Apoyo a la Gestion de la Entidad (servicios administrativos) </v>
          </cell>
        </row>
        <row r="406">
          <cell r="F406" t="str">
            <v>0403-2024</v>
          </cell>
          <cell r="G406" t="str">
            <v>17 17. Contrato de Prestación de Servicios</v>
          </cell>
          <cell r="H406" t="str">
            <v xml:space="preserve">33 33-Servicios Apoyo a la Gestion de la Entidad (servicios administrativos) </v>
          </cell>
        </row>
        <row r="407">
          <cell r="F407" t="str">
            <v>0404-2024</v>
          </cell>
          <cell r="G407" t="str">
            <v>17 17. Contrato de Prestación de Servicios</v>
          </cell>
          <cell r="H407" t="str">
            <v xml:space="preserve">31 31-Servicios Profesionales </v>
          </cell>
        </row>
        <row r="408">
          <cell r="F408" t="str">
            <v>0405-2024</v>
          </cell>
          <cell r="G408" t="str">
            <v>17 17. Contrato de Prestación de Servicios</v>
          </cell>
          <cell r="H408" t="str">
            <v xml:space="preserve">31 31-Servicios Profesionales </v>
          </cell>
        </row>
        <row r="409">
          <cell r="F409" t="str">
            <v>0406-2024</v>
          </cell>
          <cell r="G409" t="str">
            <v>17 17. Contrato de Prestación de Servicios</v>
          </cell>
          <cell r="H409" t="str">
            <v xml:space="preserve">31 31-Servicios Profesionales </v>
          </cell>
        </row>
        <row r="410">
          <cell r="F410" t="str">
            <v>0407-2024</v>
          </cell>
          <cell r="G410" t="str">
            <v>17 17. Contrato de Prestación de Servicios</v>
          </cell>
          <cell r="H410" t="str">
            <v xml:space="preserve">31 31-Servicios Profesionales </v>
          </cell>
        </row>
        <row r="411">
          <cell r="F411" t="str">
            <v>0408-2024</v>
          </cell>
          <cell r="G411" t="str">
            <v>17 17. Contrato de Prestación de Servicios</v>
          </cell>
          <cell r="H411" t="str">
            <v xml:space="preserve">31 31-Servicios Profesionales </v>
          </cell>
        </row>
        <row r="412">
          <cell r="F412" t="str">
            <v>0409-2024</v>
          </cell>
          <cell r="G412" t="str">
            <v>17 17. Contrato de Prestación de Servicios</v>
          </cell>
          <cell r="H412" t="str">
            <v xml:space="preserve">31 31-Servicios Profesionales </v>
          </cell>
        </row>
        <row r="413">
          <cell r="F413" t="str">
            <v>0410-2024</v>
          </cell>
          <cell r="G413" t="str">
            <v>17 17. Contrato de Prestación de Servicios</v>
          </cell>
          <cell r="H413" t="str">
            <v xml:space="preserve">33 33-Servicios Apoyo a la Gestion de la Entidad (servicios administrativos) </v>
          </cell>
        </row>
        <row r="414">
          <cell r="F414" t="str">
            <v>0411-2024</v>
          </cell>
          <cell r="G414" t="str">
            <v>17 17. Contrato de Prestación de Servicios</v>
          </cell>
          <cell r="H414" t="str">
            <v xml:space="preserve">33 33-Servicios Apoyo a la Gestion de la Entidad (servicios administrativos) </v>
          </cell>
        </row>
        <row r="415">
          <cell r="F415" t="str">
            <v>0412-2024</v>
          </cell>
          <cell r="G415" t="str">
            <v>17 17. Contrato de Prestación de Servicios</v>
          </cell>
          <cell r="H415" t="str">
            <v xml:space="preserve">31 31-Servicios Profesionales </v>
          </cell>
        </row>
        <row r="416">
          <cell r="F416" t="str">
            <v>0413-2024</v>
          </cell>
          <cell r="G416" t="str">
            <v>17 17. Contrato de Prestación de Servicios</v>
          </cell>
          <cell r="H416" t="str">
            <v xml:space="preserve">31 31-Servicios Profesionales </v>
          </cell>
        </row>
        <row r="417">
          <cell r="F417" t="str">
            <v>0414-2024</v>
          </cell>
          <cell r="G417" t="str">
            <v>17 17. Contrato de Prestación de Servicios</v>
          </cell>
          <cell r="H417" t="str">
            <v xml:space="preserve">31 31-Servicios Profesionales </v>
          </cell>
        </row>
        <row r="418">
          <cell r="F418" t="str">
            <v>0415-2024</v>
          </cell>
          <cell r="G418" t="str">
            <v>17 17. Contrato de Prestación de Servicios</v>
          </cell>
          <cell r="H418" t="str">
            <v xml:space="preserve">31 31-Servicios Profesionales </v>
          </cell>
        </row>
        <row r="419">
          <cell r="F419" t="str">
            <v>0416-2024</v>
          </cell>
          <cell r="G419" t="str">
            <v>17 17. Contrato de Prestación de Servicios</v>
          </cell>
          <cell r="H419" t="str">
            <v xml:space="preserve">33 33-Servicios Apoyo a la Gestion de la Entidad (servicios administrativos) </v>
          </cell>
        </row>
        <row r="420">
          <cell r="F420" t="str">
            <v>0417-2024</v>
          </cell>
          <cell r="G420" t="str">
            <v>17 17. Contrato de Prestación de Servicios</v>
          </cell>
          <cell r="H420" t="str">
            <v xml:space="preserve">31 31-Servicios Profesionales </v>
          </cell>
        </row>
        <row r="421">
          <cell r="F421" t="str">
            <v>0418-2024</v>
          </cell>
          <cell r="G421" t="str">
            <v>17 17. Contrato de Prestación de Servicios</v>
          </cell>
          <cell r="H421" t="str">
            <v xml:space="preserve">33 33-Servicios Apoyo a la Gestion de la Entidad (servicios administrativos) </v>
          </cell>
        </row>
        <row r="422">
          <cell r="F422" t="str">
            <v>0419-2024</v>
          </cell>
          <cell r="G422" t="str">
            <v>17 17. Contrato de Prestación de Servicios</v>
          </cell>
          <cell r="H422" t="str">
            <v xml:space="preserve">31 31-Servicios Profesionales </v>
          </cell>
        </row>
        <row r="423">
          <cell r="F423" t="str">
            <v>0420-2024</v>
          </cell>
          <cell r="G423" t="str">
            <v>17 17. Contrato de Prestación de Servicios</v>
          </cell>
          <cell r="H423" t="str">
            <v xml:space="preserve">31 31-Servicios Profesionales </v>
          </cell>
        </row>
        <row r="424">
          <cell r="F424" t="str">
            <v>0421-2024</v>
          </cell>
          <cell r="G424" t="str">
            <v>17 17. Contrato de Prestación de Servicios</v>
          </cell>
          <cell r="H424" t="str">
            <v xml:space="preserve">31 31-Servicios Profesionales </v>
          </cell>
        </row>
        <row r="425">
          <cell r="F425" t="str">
            <v>0422-2024</v>
          </cell>
          <cell r="G425" t="str">
            <v>17 17. Contrato de Prestación de Servicios</v>
          </cell>
          <cell r="H425" t="str">
            <v xml:space="preserve">31 31-Servicios Profesionales </v>
          </cell>
        </row>
        <row r="426">
          <cell r="F426" t="str">
            <v>0423-2024</v>
          </cell>
          <cell r="G426" t="str">
            <v>17 17. Contrato de Prestación de Servicios</v>
          </cell>
          <cell r="H426" t="str">
            <v xml:space="preserve">31 31-Servicios Profesionales </v>
          </cell>
        </row>
        <row r="427">
          <cell r="F427" t="str">
            <v>0424-2024</v>
          </cell>
          <cell r="G427" t="str">
            <v>17 17. Contrato de Prestación de Servicios</v>
          </cell>
          <cell r="H427" t="str">
            <v xml:space="preserve">33 33-Servicios Apoyo a la Gestion de la Entidad (servicios administrativos) </v>
          </cell>
        </row>
        <row r="428">
          <cell r="F428" t="str">
            <v>0425-2024</v>
          </cell>
          <cell r="G428" t="str">
            <v>17 17. Contrato de Prestación de Servicios</v>
          </cell>
          <cell r="H428" t="str">
            <v xml:space="preserve">31 31-Servicios Profesionales </v>
          </cell>
        </row>
        <row r="429">
          <cell r="F429" t="str">
            <v>0426-2024</v>
          </cell>
          <cell r="G429" t="str">
            <v>17 17. Contrato de Prestación de Servicios</v>
          </cell>
          <cell r="H429" t="str">
            <v xml:space="preserve">31 31-Servicios Profesionales </v>
          </cell>
        </row>
        <row r="430">
          <cell r="F430" t="str">
            <v>0427-2024</v>
          </cell>
          <cell r="G430" t="str">
            <v>17 17. Contrato de Prestación de Servicios</v>
          </cell>
          <cell r="H430" t="str">
            <v xml:space="preserve">31 31-Servicios Profesionales </v>
          </cell>
        </row>
        <row r="431">
          <cell r="F431" t="str">
            <v>0428-2024</v>
          </cell>
          <cell r="G431" t="str">
            <v>17 17. Contrato de Prestación de Servicios</v>
          </cell>
          <cell r="H431" t="str">
            <v xml:space="preserve">31 31-Servicios Profesionales </v>
          </cell>
        </row>
        <row r="432">
          <cell r="F432" t="str">
            <v>0429-2024</v>
          </cell>
          <cell r="G432" t="str">
            <v>17 17. Contrato de Prestación de Servicios</v>
          </cell>
          <cell r="H432" t="str">
            <v xml:space="preserve">31 31-Servicios Profesionales </v>
          </cell>
        </row>
        <row r="433">
          <cell r="F433" t="str">
            <v>0430-2024</v>
          </cell>
          <cell r="G433" t="str">
            <v>17 17. Contrato de Prestación de Servicios</v>
          </cell>
          <cell r="H433" t="str">
            <v xml:space="preserve">31 31-Servicios Profesionales </v>
          </cell>
        </row>
        <row r="434">
          <cell r="F434" t="str">
            <v>0431-2024</v>
          </cell>
          <cell r="G434" t="str">
            <v>17 17. Contrato de Prestación de Servicios</v>
          </cell>
          <cell r="H434" t="str">
            <v xml:space="preserve">31 31-Servicios Profesionales </v>
          </cell>
        </row>
        <row r="435">
          <cell r="F435" t="str">
            <v>0432-2024</v>
          </cell>
          <cell r="G435" t="str">
            <v>17 17. Contrato de Prestación de Servicios</v>
          </cell>
          <cell r="H435" t="str">
            <v xml:space="preserve">31 31-Servicios Profesionales </v>
          </cell>
        </row>
        <row r="436">
          <cell r="F436" t="str">
            <v>0433-2024</v>
          </cell>
          <cell r="G436" t="str">
            <v>17 17. Contrato de Prestación de Servicios</v>
          </cell>
          <cell r="H436" t="str">
            <v xml:space="preserve">31 31-Servicios Profesionales </v>
          </cell>
        </row>
        <row r="437">
          <cell r="F437" t="str">
            <v>0434-2024</v>
          </cell>
          <cell r="G437" t="str">
            <v>17 17. Contrato de Prestación de Servicios</v>
          </cell>
          <cell r="H437" t="str">
            <v xml:space="preserve">31 31-Servicios Profesionales </v>
          </cell>
        </row>
        <row r="438">
          <cell r="F438" t="str">
            <v>0436-2024</v>
          </cell>
          <cell r="G438" t="str">
            <v>17 17. Contrato de Prestación de Servicios</v>
          </cell>
          <cell r="H438" t="str">
            <v xml:space="preserve">31 31-Servicios Profesionales </v>
          </cell>
        </row>
        <row r="439">
          <cell r="F439" t="str">
            <v>0437-2024</v>
          </cell>
          <cell r="G439" t="str">
            <v>17 17. Contrato de Prestación de Servicios</v>
          </cell>
          <cell r="H439" t="str">
            <v xml:space="preserve">33 33-Servicios Apoyo a la Gestion de la Entidad (servicios administrativos) </v>
          </cell>
        </row>
        <row r="440">
          <cell r="F440" t="str">
            <v>0438-2024</v>
          </cell>
          <cell r="G440" t="str">
            <v>17 17. Contrato de Prestación de Servicios</v>
          </cell>
          <cell r="H440" t="str">
            <v xml:space="preserve">33 33-Servicios Apoyo a la Gestion de la Entidad (servicios administrativos) </v>
          </cell>
        </row>
        <row r="441">
          <cell r="F441" t="str">
            <v>0439-2024</v>
          </cell>
          <cell r="G441" t="str">
            <v>17 17. Contrato de Prestación de Servicios</v>
          </cell>
          <cell r="H441" t="str">
            <v xml:space="preserve">31 31-Servicios Profesionales </v>
          </cell>
        </row>
        <row r="442">
          <cell r="F442" t="str">
            <v>0440-2024</v>
          </cell>
          <cell r="G442" t="str">
            <v>17 17. Contrato de Prestación de Servicios</v>
          </cell>
          <cell r="H442" t="str">
            <v xml:space="preserve">31 31-Servicios Profesionales </v>
          </cell>
        </row>
        <row r="443">
          <cell r="F443" t="str">
            <v>0441-2024</v>
          </cell>
          <cell r="G443" t="str">
            <v>17 17. Contrato de Prestación de Servicios</v>
          </cell>
          <cell r="H443" t="str">
            <v xml:space="preserve">31 31-Servicios Profesionales </v>
          </cell>
        </row>
        <row r="444">
          <cell r="F444" t="str">
            <v>0442-2024</v>
          </cell>
          <cell r="G444" t="str">
            <v>17 17. Contrato de Prestación de Servicios</v>
          </cell>
          <cell r="H444" t="str">
            <v xml:space="preserve">33 33-Servicios Apoyo a la Gestion de la Entidad (servicios administrativos) </v>
          </cell>
        </row>
        <row r="445">
          <cell r="F445" t="str">
            <v>0443-2024</v>
          </cell>
          <cell r="G445" t="str">
            <v>17 17. Contrato de Prestación de Servicios</v>
          </cell>
          <cell r="H445" t="str">
            <v xml:space="preserve">31 31-Servicios Profesionales </v>
          </cell>
        </row>
        <row r="446">
          <cell r="F446" t="str">
            <v>0444-2024</v>
          </cell>
          <cell r="G446" t="str">
            <v>17 17. Contrato de Prestación de Servicios</v>
          </cell>
          <cell r="H446" t="str">
            <v xml:space="preserve">49 49-Otros Servicios </v>
          </cell>
        </row>
        <row r="447">
          <cell r="F447" t="str">
            <v>0445-2024</v>
          </cell>
          <cell r="G447" t="str">
            <v>17 17. Contrato de Prestación de Servicios</v>
          </cell>
          <cell r="H447" t="str">
            <v xml:space="preserve">49 49-Otros Servicios </v>
          </cell>
        </row>
        <row r="448">
          <cell r="F448" t="str">
            <v>0446-2024</v>
          </cell>
          <cell r="G448" t="str">
            <v>17 17. Contrato de Prestación de Servicios</v>
          </cell>
          <cell r="H448" t="str">
            <v xml:space="preserve">31 31-Servicios Profesionales </v>
          </cell>
        </row>
        <row r="449">
          <cell r="F449" t="str">
            <v>0447-2024</v>
          </cell>
          <cell r="G449" t="str">
            <v>17 17. Contrato de Prestación de Servicios</v>
          </cell>
          <cell r="H449" t="str">
            <v xml:space="preserve">31 31-Servicios Profesionales </v>
          </cell>
        </row>
        <row r="450">
          <cell r="F450" t="str">
            <v>0448-2024</v>
          </cell>
          <cell r="G450" t="str">
            <v>17 17. Contrato de Prestación de Servicios</v>
          </cell>
          <cell r="H450" t="str">
            <v xml:space="preserve">31 31-Servicios Profesionales </v>
          </cell>
        </row>
        <row r="451">
          <cell r="F451" t="str">
            <v>0449-2024</v>
          </cell>
          <cell r="G451" t="str">
            <v>17 17. Contrato de Prestación de Servicios</v>
          </cell>
          <cell r="H451" t="str">
            <v xml:space="preserve">31 31-Servicios Profesionales </v>
          </cell>
        </row>
        <row r="452">
          <cell r="F452" t="str">
            <v>0450-2024</v>
          </cell>
          <cell r="G452" t="str">
            <v>17 17. Contrato de Prestación de Servicios</v>
          </cell>
          <cell r="H452" t="str">
            <v xml:space="preserve">31 31-Servicios Profesionales </v>
          </cell>
        </row>
        <row r="453">
          <cell r="F453" t="str">
            <v>0451-2024</v>
          </cell>
          <cell r="G453" t="str">
            <v>17 17. Contrato de Prestación de Servicios</v>
          </cell>
          <cell r="H453" t="str">
            <v xml:space="preserve">33 33-Servicios Apoyo a la Gestion de la Entidad (servicios administrativos) </v>
          </cell>
        </row>
        <row r="454">
          <cell r="F454" t="str">
            <v>0452-2024</v>
          </cell>
          <cell r="G454" t="str">
            <v>17 17. Contrato de Prestación de Servicios</v>
          </cell>
          <cell r="H454" t="str">
            <v xml:space="preserve">33 33-Servicios Apoyo a la Gestion de la Entidad (servicios administrativos) </v>
          </cell>
        </row>
        <row r="455">
          <cell r="F455" t="str">
            <v>0453-2024</v>
          </cell>
          <cell r="G455" t="str">
            <v>17 17. Contrato de Prestación de Servicios</v>
          </cell>
          <cell r="H455" t="str">
            <v xml:space="preserve">49 49-Otros Servicios </v>
          </cell>
        </row>
        <row r="456">
          <cell r="F456" t="str">
            <v>0454-2024</v>
          </cell>
          <cell r="G456" t="str">
            <v>17 17. Contrato de Prestación de Servicios</v>
          </cell>
          <cell r="H456" t="str">
            <v xml:space="preserve">49 49-Otros Servicios </v>
          </cell>
        </row>
        <row r="457">
          <cell r="F457" t="str">
            <v>0455-2024</v>
          </cell>
          <cell r="G457" t="str">
            <v>17 17. Contrato de Prestación de Servicios</v>
          </cell>
          <cell r="H457" t="str">
            <v xml:space="preserve">33 33-Servicios Apoyo a la Gestion de la Entidad (servicios administrativos) </v>
          </cell>
        </row>
        <row r="458">
          <cell r="F458" t="str">
            <v>0456-2024</v>
          </cell>
          <cell r="G458" t="str">
            <v>17 17. Contrato de Prestación de Servicios</v>
          </cell>
          <cell r="H458" t="str">
            <v xml:space="preserve">31 31-Servicios Profesionales </v>
          </cell>
        </row>
        <row r="459">
          <cell r="F459" t="str">
            <v>0457-2024</v>
          </cell>
          <cell r="G459" t="str">
            <v>17 17. Contrato de Prestación de Servicios</v>
          </cell>
          <cell r="H459" t="str">
            <v xml:space="preserve">31 31-Servicios Profesionales </v>
          </cell>
        </row>
        <row r="460">
          <cell r="F460" t="str">
            <v>0458-2024</v>
          </cell>
          <cell r="G460" t="str">
            <v>17 17. Contrato de Prestación de Servicios</v>
          </cell>
          <cell r="H460" t="str">
            <v xml:space="preserve">31 31-Servicios Profesionales </v>
          </cell>
        </row>
        <row r="461">
          <cell r="F461" t="str">
            <v>0459-2024</v>
          </cell>
          <cell r="G461" t="str">
            <v>17 17. Contrato de Prestación de Servicios</v>
          </cell>
          <cell r="H461" t="str">
            <v xml:space="preserve">33 33-Servicios Apoyo a la Gestion de la Entidad (servicios administrativos) </v>
          </cell>
        </row>
        <row r="462">
          <cell r="F462" t="str">
            <v>0460-2024</v>
          </cell>
          <cell r="G462" t="str">
            <v>17 17. Contrato de Prestación de Servicios</v>
          </cell>
          <cell r="H462" t="str">
            <v xml:space="preserve">33 33-Servicios Apoyo a la Gestion de la Entidad (servicios administrativos) </v>
          </cell>
        </row>
        <row r="463">
          <cell r="F463" t="str">
            <v>0461-2024</v>
          </cell>
          <cell r="G463" t="str">
            <v>17 17. Contrato de Prestación de Servicios</v>
          </cell>
          <cell r="H463" t="str">
            <v xml:space="preserve">33 33-Servicios Apoyo a la Gestion de la Entidad (servicios administrativos) </v>
          </cell>
        </row>
        <row r="464">
          <cell r="F464" t="str">
            <v>0462-2024</v>
          </cell>
          <cell r="G464" t="str">
            <v>17 17. Contrato de Prestación de Servicios</v>
          </cell>
          <cell r="H464" t="str">
            <v xml:space="preserve">31 31-Servicios Profesionales </v>
          </cell>
        </row>
      </sheetData>
      <sheetData sheetId="6"/>
      <sheetData sheetId="7"/>
      <sheetData sheetId="8"/>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community.secop.gov.co/Public/Tendering/OpportunityDetail/Index?noticeUID=CO1.NTC.5704530&amp;isFromPublicArea=True&amp;isModal=False" TargetMode="External"/><Relationship Id="rId21" Type="http://schemas.openxmlformats.org/officeDocument/2006/relationships/hyperlink" Target="https://community.secop.gov.co/Public/Tendering/OpportunityDetail/Index?noticeUID=CO1.NTC.5463838&amp;isFromPublicArea=True&amp;isModal=False" TargetMode="External"/><Relationship Id="rId324" Type="http://schemas.openxmlformats.org/officeDocument/2006/relationships/hyperlink" Target="https://community.secop.gov.co/Public/Tendering/OpportunityDetail/Index?noticeUID=CO1.NTC.6329567&amp;isFromPublicArea=True&amp;isModal=False%0a" TargetMode="External"/><Relationship Id="rId531" Type="http://schemas.openxmlformats.org/officeDocument/2006/relationships/hyperlink" Target="https://community.secop.gov.co/Public/Tendering/OpportunityDetail/Index?noticeUID=CO1.NTC.7213558&amp;isFromPublicArea=True&amp;isModal=False" TargetMode="External"/><Relationship Id="rId170" Type="http://schemas.openxmlformats.org/officeDocument/2006/relationships/hyperlink" Target="https://community.secop.gov.co/Public/Tendering/OpportunityDetail/Index?noticeUID=CO1.NTC.5928228&amp;isFromPublicArea=True&amp;isModal=False" TargetMode="External"/><Relationship Id="rId268" Type="http://schemas.openxmlformats.org/officeDocument/2006/relationships/hyperlink" Target="https://community.secop.gov.co/Public/Tendering/OpportunityDetail/Index?noticeUID=CO1.NTC.6162673&amp;isFromPublicArea=True&amp;isModal=False" TargetMode="External"/><Relationship Id="rId475" Type="http://schemas.openxmlformats.org/officeDocument/2006/relationships/hyperlink" Target="https://community.secop.gov.co/Public/Tendering/OpportunityDetail/Index?noticeUID=CO1.NTC.7039541&amp;isFromPublicArea=True&amp;isModal=False" TargetMode="External"/><Relationship Id="rId32" Type="http://schemas.openxmlformats.org/officeDocument/2006/relationships/hyperlink" Target="https://community.secop.gov.co/Public/Tendering/OpportunityDetail/Index?noticeUID=CO1.NTC.5472893&amp;isFromPublicArea=True&amp;isModal=False" TargetMode="External"/><Relationship Id="rId128" Type="http://schemas.openxmlformats.org/officeDocument/2006/relationships/hyperlink" Target="https://community.secop.gov.co/Public/Tendering/OpportunityDetail/Index?noticeUID=CO1.NTC.5748540&amp;isFromPublicArea=True&amp;isModal=False" TargetMode="External"/><Relationship Id="rId335" Type="http://schemas.openxmlformats.org/officeDocument/2006/relationships/hyperlink" Target="https://community.secop.gov.co/Public/Tendering/OpportunityDetail/Index?noticeUID=CO1.NTC.6389873&amp;isFromPublicArea=True&amp;isModal=False" TargetMode="External"/><Relationship Id="rId542" Type="http://schemas.openxmlformats.org/officeDocument/2006/relationships/hyperlink" Target="https://community.secop.gov.co/Public/Tendering/OpportunityDetail/Index?noticeUID=CO1.NTC.7228308&amp;isFromPublicArea=True&amp;isModal=False" TargetMode="External"/><Relationship Id="rId181" Type="http://schemas.openxmlformats.org/officeDocument/2006/relationships/hyperlink" Target="https://community.secop.gov.co/Public/Tendering/OpportunityDetail/Index?noticeUID=CO1.NTC.5984754&amp;isFromPublicArea=True&amp;isModal=False" TargetMode="External"/><Relationship Id="rId402" Type="http://schemas.openxmlformats.org/officeDocument/2006/relationships/hyperlink" Target="https://community.secop.gov.co/Public/Tendering/OpportunityDetail/Index?noticeUID=CO1.NTC.6701692&amp;isFromPublicArea=True&amp;isModal=False" TargetMode="External"/><Relationship Id="rId279" Type="http://schemas.openxmlformats.org/officeDocument/2006/relationships/hyperlink" Target="https://community.secop.gov.co/Public/Tendering/OpportunityDetail/Index?noticeUID=CO1.NTC.6172115&amp;isFromPublicArea=True&amp;isModal=False" TargetMode="External"/><Relationship Id="rId486" Type="http://schemas.openxmlformats.org/officeDocument/2006/relationships/hyperlink" Target="https://community.secop.gov.co/Public/Tendering/OpportunityDetail/Index?noticeUID=CO1.NTC.7082730&amp;isFromPublicArea=True&amp;isModal=False" TargetMode="External"/><Relationship Id="rId43" Type="http://schemas.openxmlformats.org/officeDocument/2006/relationships/hyperlink" Target="https://community.secop.gov.co/Public/Tendering/OpportunityDetail/Index?noticeUID=CO1.NTC.5502853&amp;isFromPublicArea=True&amp;isModal=False" TargetMode="External"/><Relationship Id="rId139" Type="http://schemas.openxmlformats.org/officeDocument/2006/relationships/hyperlink" Target="https://community.secop.gov.co/Public/Tendering/OpportunityDetail/Index?noticeUID=CO1.NTC.5824762&amp;isFromPublicArea=True&amp;isModal=False%0a" TargetMode="External"/><Relationship Id="rId346" Type="http://schemas.openxmlformats.org/officeDocument/2006/relationships/hyperlink" Target="https://community.secop.gov.co/Public/Tendering/OpportunityDetail/Index?noticeUID=CO1.NTC.6440365&amp;isFromPublicArea=True&amp;isModal=False" TargetMode="External"/><Relationship Id="rId553" Type="http://schemas.openxmlformats.org/officeDocument/2006/relationships/hyperlink" Target="https://community.secop.gov.co/Public/Tendering/OpportunityDetail/Index?noticeUID=CO1.NTC.7247869&amp;isFromPublicArea=True&amp;isModal=False" TargetMode="External"/><Relationship Id="rId192" Type="http://schemas.openxmlformats.org/officeDocument/2006/relationships/hyperlink" Target="https://community.secop.gov.co/Public/Tendering/OpportunityDetail/Index?noticeUID=CO1.NTC.6003472&amp;isFromPublicArea=True&amp;isModal=False" TargetMode="External"/><Relationship Id="rId206" Type="http://schemas.openxmlformats.org/officeDocument/2006/relationships/hyperlink" Target="https://community.secop.gov.co/Public/Tendering/OpportunityDetail/Index?noticeUID=CO1.NTC.6028463&amp;isFromPublicArea=True&amp;isModal=False" TargetMode="External"/><Relationship Id="rId413" Type="http://schemas.openxmlformats.org/officeDocument/2006/relationships/hyperlink" Target="https://community.secop.gov.co/Public/Tendering/OpportunityDetail/Index?noticeUID=CO1.NTC.6740441&amp;isFromPublicArea=True&amp;isModal=False%0a" TargetMode="External"/><Relationship Id="rId497" Type="http://schemas.openxmlformats.org/officeDocument/2006/relationships/hyperlink" Target="https://community.secop.gov.co/Public/Tendering/OpportunityDetail/Index?noticeUID=CO1.NTC.7109508&amp;isFromPublicArea=True&amp;isModal=False" TargetMode="External"/><Relationship Id="rId357" Type="http://schemas.openxmlformats.org/officeDocument/2006/relationships/hyperlink" Target="https://community.secop.gov.co/Public/Tendering/OpportunityDetail/Index?noticeUID=CO1.NTC.6477722&amp;isFromPublicArea=True&amp;isModal=False" TargetMode="External"/><Relationship Id="rId54" Type="http://schemas.openxmlformats.org/officeDocument/2006/relationships/hyperlink" Target="https://community.secop.gov.co/Public/Tendering/ContractNoticePhases/View?PPI=CO1.PPI.29549614&amp;isFromPublicArea=True&amp;isModal=False" TargetMode="External"/><Relationship Id="rId96" Type="http://schemas.openxmlformats.org/officeDocument/2006/relationships/hyperlink" Target="https://community.secop.gov.co/Public/Tendering/OpportunityDetail/Index?noticeUID=CO1.NTC.5620572&amp;isFromPublicArea=True&amp;isModal=False" TargetMode="External"/><Relationship Id="rId161" Type="http://schemas.openxmlformats.org/officeDocument/2006/relationships/hyperlink" Target="https://community.secop.gov.co/Public/Tendering/OpportunityDetail/Index?noticeUID=CO1.NTC.5914661&amp;isFromPublicArea=True&amp;isModal=False" TargetMode="External"/><Relationship Id="rId217" Type="http://schemas.openxmlformats.org/officeDocument/2006/relationships/hyperlink" Target="https://community.secop.gov.co/Public/Tendering/OpportunityDetail/Index?noticeUID=CO1.NTC.6039592&amp;isFromPublicArea=True&amp;isModal=False%0a" TargetMode="External"/><Relationship Id="rId399" Type="http://schemas.openxmlformats.org/officeDocument/2006/relationships/hyperlink" Target="https://community.secop.gov.co/Public/Tendering/OpportunityDetail/Index?noticeUID=CO1.NTC.6691069&amp;isFromPublicArea=True&amp;isModal=False" TargetMode="External"/><Relationship Id="rId259" Type="http://schemas.openxmlformats.org/officeDocument/2006/relationships/hyperlink" Target="https://community.secop.gov.co/Public/Tendering/OpportunityDetail/Index?noticeUID=CO1.NTC.6145104&amp;isFromPublicArea=True&amp;isModal=False" TargetMode="External"/><Relationship Id="rId424" Type="http://schemas.openxmlformats.org/officeDocument/2006/relationships/hyperlink" Target="https://community.secop.gov.co/Public/Tendering/OpportunityDetail/Index?noticeUID=CO1.NTC.6797133&amp;isFromPublicArea=True&amp;isModal=False" TargetMode="External"/><Relationship Id="rId466" Type="http://schemas.openxmlformats.org/officeDocument/2006/relationships/hyperlink" Target="https://community.secop.gov.co/Public/Tendering/OpportunityDetail/Index?noticeUID=CO1.NTC.6991724&amp;isFromPublicArea=True&amp;isModal=False" TargetMode="External"/><Relationship Id="rId23" Type="http://schemas.openxmlformats.org/officeDocument/2006/relationships/hyperlink" Target="https://community.secop.gov.co/Public/Tendering/OpportunityDetail/Index?noticeUID=CO1.NTC.5464554&amp;isFromPublicArea=True&amp;isModal=False" TargetMode="External"/><Relationship Id="rId119" Type="http://schemas.openxmlformats.org/officeDocument/2006/relationships/hyperlink" Target="https://community.secop.gov.co/Public/Tendering/ContractNoticePhases/View?PPI=CO1.PPI.30103769&amp;isFromPublicArea=True&amp;isModal=False" TargetMode="External"/><Relationship Id="rId270" Type="http://schemas.openxmlformats.org/officeDocument/2006/relationships/hyperlink" Target="https://community.secop.gov.co/Public/Tendering/OpportunityDetail/Index?noticeUID=CO1.NTC.6162876&amp;isFromPublicArea=True&amp;isModal=False" TargetMode="External"/><Relationship Id="rId326" Type="http://schemas.openxmlformats.org/officeDocument/2006/relationships/hyperlink" Target="https://community.secop.gov.co/Public/Tendering/OpportunityDetail/Index?noticeUID=CO1.NTC.6330287&amp;isFromPublicArea=True&amp;isModal=False%0a" TargetMode="External"/><Relationship Id="rId533" Type="http://schemas.openxmlformats.org/officeDocument/2006/relationships/hyperlink" Target="https://community.secop.gov.co/Public/Tendering/OpportunityDetail/Index?noticeUID=CO1.NTC.7216576&amp;isFromPublicArea=True&amp;isModal=False" TargetMode="External"/><Relationship Id="rId65" Type="http://schemas.openxmlformats.org/officeDocument/2006/relationships/hyperlink" Target="https://community.secop.gov.co/Public/Tendering/OpportunityDetail/Index?noticeUID=CO1.NTC.5557618&amp;isFromPublicArea=True&amp;isModal=False" TargetMode="External"/><Relationship Id="rId130" Type="http://schemas.openxmlformats.org/officeDocument/2006/relationships/hyperlink" Target="https://community.secop.gov.co/Public/Tendering/OpportunityDetail/Index?noticeUID=CO1.NTC.5778228&amp;isFromPublicArea=True&amp;isModal=False--" TargetMode="External"/><Relationship Id="rId368" Type="http://schemas.openxmlformats.org/officeDocument/2006/relationships/hyperlink" Target="https://community.secop.gov.co/Public/Tendering/OpportunityDetail/Index?noticeUID=CO1.NTC.6500413&amp;isFromPublicArea=True&amp;isModal=False" TargetMode="External"/><Relationship Id="rId172" Type="http://schemas.openxmlformats.org/officeDocument/2006/relationships/hyperlink" Target="https://community.secop.gov.co/Public/Tendering/OpportunityDetail/Index?noticeUID=CO1.NTC.5935083&amp;isFromPublicArea=True&amp;isModal=False" TargetMode="External"/><Relationship Id="rId228" Type="http://schemas.openxmlformats.org/officeDocument/2006/relationships/hyperlink" Target="https://community.secop.gov.co/Public/Tendering/OpportunityDetail/Index?noticeUID=CO1.NTC.6073446&amp;isFromPublicArea=True&amp;isModal=False%0a" TargetMode="External"/><Relationship Id="rId435" Type="http://schemas.openxmlformats.org/officeDocument/2006/relationships/hyperlink" Target="https://community.secop.gov.co/Public/Tendering/OpportunityDetail/Index?noticeUID=CO1.NTC.6876150&amp;isFromPublicArea=True&amp;isModal=False" TargetMode="External"/><Relationship Id="rId477" Type="http://schemas.openxmlformats.org/officeDocument/2006/relationships/hyperlink" Target="https://community.secop.gov.co/Public/Tendering/OpportunityDetail/Index?noticeUID=CO1.NTC.7045037&amp;isFromPublicArea=True&amp;isModal=False" TargetMode="External"/><Relationship Id="rId281" Type="http://schemas.openxmlformats.org/officeDocument/2006/relationships/hyperlink" Target="https://community.secop.gov.co/Public/Tendering/OpportunityDetail/Index?noticeUID=CO1.NTC.6167922&amp;isFromPublicArea=True&amp;isModal=False" TargetMode="External"/><Relationship Id="rId337" Type="http://schemas.openxmlformats.org/officeDocument/2006/relationships/hyperlink" Target="https://community.secop.gov.co/Public/Tendering/ContractNoticePhases/View?PPI=CO1.PPI.33051044&amp;isFromPublicArea=True&amp;isModal=False" TargetMode="External"/><Relationship Id="rId502" Type="http://schemas.openxmlformats.org/officeDocument/2006/relationships/hyperlink" Target="https://community.secop.gov.co/Public/Tendering/OpportunityDetail/Index?noticeUID=CO1.NTC.7134259&amp;isFromPublicArea=True&amp;isModal=False" TargetMode="External"/><Relationship Id="rId34" Type="http://schemas.openxmlformats.org/officeDocument/2006/relationships/hyperlink" Target="https://community.secop.gov.co/Public/Tendering/OpportunityDetail/Index?noticeUID=CO1.NTC.5473910&amp;isFromPublicArea=True&amp;isModal=False" TargetMode="External"/><Relationship Id="rId76" Type="http://schemas.openxmlformats.org/officeDocument/2006/relationships/hyperlink" Target="https://community.secop.gov.co/Public/Tendering/OpportunityDetail/Index?noticeUID=CO1.NTC.5576454&amp;isFromPublicArea=True&amp;isModal=False" TargetMode="External"/><Relationship Id="rId141" Type="http://schemas.openxmlformats.org/officeDocument/2006/relationships/hyperlink" Target="https://community.secop.gov.co/Public/Tendering/ContractNoticePhases/View?PPI=CO1.PPI.30532042&amp;isFromPublicArea=True&amp;isModal=False" TargetMode="External"/><Relationship Id="rId379" Type="http://schemas.openxmlformats.org/officeDocument/2006/relationships/hyperlink" Target="https://community.secop.gov.co/Public/Tendering/OpportunityDetail/Index?noticeUID=CO1.NTC.6557911&amp;isFromPublicArea=True&amp;isModal=False%0a" TargetMode="External"/><Relationship Id="rId544" Type="http://schemas.openxmlformats.org/officeDocument/2006/relationships/hyperlink" Target="https://community.secop.gov.co/Public/Tendering/OpportunityDetail/Index?noticeUID=CO1.NTC.7236800&amp;isFromPublicArea=True&amp;isModal=False" TargetMode="External"/><Relationship Id="rId7" Type="http://schemas.openxmlformats.org/officeDocument/2006/relationships/hyperlink" Target="https://community.secop.gov.co/Public/Tendering/OpportunityDetail/Index?noticeUID=CO1.NTC.5445594&amp;isFromPublicArea=True&amp;isModal=False" TargetMode="External"/><Relationship Id="rId183" Type="http://schemas.openxmlformats.org/officeDocument/2006/relationships/hyperlink" Target="https://community.secop.gov.co/Public/Tendering/OpportunityDetail/Index?noticeUID=CO1.NTC.5991230&amp;isFromPublicArea=True&amp;isModal=False" TargetMode="External"/><Relationship Id="rId239" Type="http://schemas.openxmlformats.org/officeDocument/2006/relationships/hyperlink" Target="https://community.secop.gov.co/Public/Tendering/OpportunityDetail/Index?noticeUID=CO1.NTC.6101355&amp;isFromPublicArea=True&amp;isModal=False" TargetMode="External"/><Relationship Id="rId390" Type="http://schemas.openxmlformats.org/officeDocument/2006/relationships/hyperlink" Target="https://community.secop.gov.co/Public/Tendering/OpportunityDetail/Index?noticeUID=CO1.NTC.6635533&amp;isFromPublicArea=True&amp;isModal=False" TargetMode="External"/><Relationship Id="rId404" Type="http://schemas.openxmlformats.org/officeDocument/2006/relationships/hyperlink" Target="https://community.secop.gov.co/Public/Tendering/OpportunityDetail/Index?noticeUID=CO1.NTC.6709651&amp;isFromPublicArea=True&amp;isModal=False" TargetMode="External"/><Relationship Id="rId446" Type="http://schemas.openxmlformats.org/officeDocument/2006/relationships/hyperlink" Target="https://community.secop.gov.co/Public/Tendering/OpportunityDetail/Index?noticeUID=CO1.NTC.6926504&amp;isFromPublicArea=True&amp;isModal=False" TargetMode="External"/><Relationship Id="rId250" Type="http://schemas.openxmlformats.org/officeDocument/2006/relationships/hyperlink" Target="https://community.secop.gov.co/Public/Tendering/OpportunityDetail/Index?noticeUID=CO1.NTC.6128954&amp;isFromPublicArea=True&amp;isModal=False" TargetMode="External"/><Relationship Id="rId292" Type="http://schemas.openxmlformats.org/officeDocument/2006/relationships/hyperlink" Target="https://community.secop.gov.co/Public/Tendering/OpportunityDetail/Index?noticeUID=CO1.NTC.6204091&amp;isFromPublicArea=True&amp;isModal=False" TargetMode="External"/><Relationship Id="rId306" Type="http://schemas.openxmlformats.org/officeDocument/2006/relationships/hyperlink" Target="https://community.secop.gov.co/Public/Tendering/OpportunityDetail/Index?noticeUID=CO1.NTC.6239069&amp;isFromPublicArea=True&amp;isModal=False" TargetMode="External"/><Relationship Id="rId488" Type="http://schemas.openxmlformats.org/officeDocument/2006/relationships/hyperlink" Target="https://community.secop.gov.co/Public/Tendering/OpportunityDetail/Index?noticeUID=CO1.NTC.7095163&amp;isFromPublicArea=True&amp;isModal=False" TargetMode="External"/><Relationship Id="rId45" Type="http://schemas.openxmlformats.org/officeDocument/2006/relationships/hyperlink" Target="https://community.secop.gov.co/Public/Tendering/OpportunityDetail/Index?noticeUID=CO1.NTC.5525532&amp;isFromPublicArea=True&amp;isModal=False" TargetMode="External"/><Relationship Id="rId87" Type="http://schemas.openxmlformats.org/officeDocument/2006/relationships/hyperlink" Target="https://community.secop.gov.co/Public/Tendering/OpportunityDetail/Index?noticeUID=CO1.NTC.5600523&amp;isFromPublicArea=True&amp;isModal=False" TargetMode="External"/><Relationship Id="rId110" Type="http://schemas.openxmlformats.org/officeDocument/2006/relationships/hyperlink" Target="https://community.secop.gov.co/Public/Tendering/OpportunityDetail/Index?noticeUID=CO1.NTC.5654488&amp;isFromPublicArea=True&amp;isModal=False" TargetMode="External"/><Relationship Id="rId348" Type="http://schemas.openxmlformats.org/officeDocument/2006/relationships/hyperlink" Target="https://community.secop.gov.co/Public/Tendering/OpportunityDetail/Index?noticeUID=CO1.NTC.6444382&amp;isFromPublicArea=True&amp;isModal=False" TargetMode="External"/><Relationship Id="rId513" Type="http://schemas.openxmlformats.org/officeDocument/2006/relationships/hyperlink" Target="https://community.secop.gov.co/Public/Tendering/OpportunityDetail/Index?noticeUID=CO1.NTC.7148622&amp;isFromPublicArea=True&amp;isModal=False" TargetMode="External"/><Relationship Id="rId152" Type="http://schemas.openxmlformats.org/officeDocument/2006/relationships/hyperlink" Target="https://community.secop.gov.co/Public/Tendering/OpportunityDetail/Index?noticeUID=CO1.NTC.5881739&amp;isFromPublicArea=True&amp;isModal=False" TargetMode="External"/><Relationship Id="rId194" Type="http://schemas.openxmlformats.org/officeDocument/2006/relationships/hyperlink" Target="https://community.secop.gov.co/Public/Tendering/OpportunityDetail/Index?noticeUID=CO1.NTC.6006911&amp;isFromPublicArea=True&amp;isModal=False" TargetMode="External"/><Relationship Id="rId208" Type="http://schemas.openxmlformats.org/officeDocument/2006/relationships/hyperlink" Target="https://community.secop.gov.co/Public/Tendering/OpportunityDetail/Index?noticeUID=CO1.NTC.6034036&amp;isFromPublicArea=True&amp;isModal=False" TargetMode="External"/><Relationship Id="rId415" Type="http://schemas.openxmlformats.org/officeDocument/2006/relationships/hyperlink" Target="https://community.secop.gov.co/Public/Tendering/OpportunityDetail/Index?noticeUID=CO1.NTC.6753465&amp;isFromPublicArea=True&amp;isModal=False" TargetMode="External"/><Relationship Id="rId457" Type="http://schemas.openxmlformats.org/officeDocument/2006/relationships/hyperlink" Target="https://community.secop.gov.co/Public/Tendering/OpportunityDetail/Index?noticeUID=CO1.NTC.6984187&amp;isFromPublicArea=True&amp;isModal=False" TargetMode="External"/><Relationship Id="rId261" Type="http://schemas.openxmlformats.org/officeDocument/2006/relationships/hyperlink" Target="https://community.secop.gov.co/Public/Tendering/OpportunityDetail/Index?noticeUID=CO1.NTC.6152092&amp;isFromPublicArea=True&amp;isModal=False" TargetMode="External"/><Relationship Id="rId499" Type="http://schemas.openxmlformats.org/officeDocument/2006/relationships/hyperlink" Target="https://community.secop.gov.co/Public/Tendering/OpportunityDetail/Index?noticeUID=CO1.NTC.7121008&amp;isFromPublicArea=True&amp;isModal=False" TargetMode="External"/><Relationship Id="rId14" Type="http://schemas.openxmlformats.org/officeDocument/2006/relationships/hyperlink" Target="https://community.secop.gov.co/Public/Tendering/OpportunityDetail/Index?noticeUID=CO1.NTC.5455199&amp;isFromPublicArea=True&amp;isModal=False" TargetMode="External"/><Relationship Id="rId56" Type="http://schemas.openxmlformats.org/officeDocument/2006/relationships/hyperlink" Target="https://community.secop.gov.co/Public/Tendering/OpportunityDetail/Index?noticeUID=CO1.NTC.5549378&amp;isFromPublicArea=True&amp;isModal=False" TargetMode="External"/><Relationship Id="rId317" Type="http://schemas.openxmlformats.org/officeDocument/2006/relationships/hyperlink" Target="https://community.secop.gov.co/Public/Tendering/OpportunityDetail/Index?noticeUID=CO1.NTC.6309712&amp;isFromPublicArea=True&amp;isModal=False" TargetMode="External"/><Relationship Id="rId359" Type="http://schemas.openxmlformats.org/officeDocument/2006/relationships/hyperlink" Target="https://community.secop.gov.co/Public/Tendering/OpportunityDetail/Index?noticeUID=CO1.NTC.6484658&amp;isFromPublicArea=True&amp;isModal=False" TargetMode="External"/><Relationship Id="rId524" Type="http://schemas.openxmlformats.org/officeDocument/2006/relationships/hyperlink" Target="https://community.secop.gov.co/Public/Tendering/OpportunityDetail/Index?noticeUID=CO1.NTC.7191937&amp;isFromPublicArea=True&amp;isModal=False" TargetMode="External"/><Relationship Id="rId98" Type="http://schemas.openxmlformats.org/officeDocument/2006/relationships/hyperlink" Target="https://community.secop.gov.co/Public/Tendering/OpportunityDetail/Index?noticeUID=CO1.NTC.5625625&amp;isFromPublicArea=True&amp;isModal=False" TargetMode="External"/><Relationship Id="rId121" Type="http://schemas.openxmlformats.org/officeDocument/2006/relationships/hyperlink" Target="https://community.secop.gov.co/Public/Tendering/OpportunityDetail/Index?noticeUID=CO1.NTC.5716050&amp;isFromPublicArea=True&amp;isModal=False--" TargetMode="External"/><Relationship Id="rId163" Type="http://schemas.openxmlformats.org/officeDocument/2006/relationships/hyperlink" Target="https://community.secop.gov.co/Public/Tendering/OpportunityDetail/Index?noticeUID=CO1.NTC.5915456&amp;isFromPublicArea=True&amp;isModal=False%0a%0a--" TargetMode="External"/><Relationship Id="rId219" Type="http://schemas.openxmlformats.org/officeDocument/2006/relationships/hyperlink" Target="https://community.secop.gov.co/Public/Tendering/OpportunityDetail/Index?noticeUID=CO1.NTC.6049032&amp;isFromPublicArea=True&amp;isModal=False%0a" TargetMode="External"/><Relationship Id="rId370" Type="http://schemas.openxmlformats.org/officeDocument/2006/relationships/hyperlink" Target="https://community.secop.gov.co/Public/Tendering/OpportunityDetail/Index?noticeUID=CO1.NTC.6503858&amp;isFromPublicArea=True&amp;isModal=False" TargetMode="External"/><Relationship Id="rId426" Type="http://schemas.openxmlformats.org/officeDocument/2006/relationships/hyperlink" Target="https://community.secop.gov.co/Public/Tendering/OpportunityDetail/Index?noticeUID=CO1.NTC.6808793&amp;isFromPublicArea=True&amp;isModal=False" TargetMode="External"/><Relationship Id="rId230" Type="http://schemas.openxmlformats.org/officeDocument/2006/relationships/hyperlink" Target="https://community.secop.gov.co/Public/Tendering/OpportunityDetail/Index?noticeUID=CO1.NTC.6073847&amp;isFromPublicArea=True&amp;isModal=False" TargetMode="External"/><Relationship Id="rId468" Type="http://schemas.openxmlformats.org/officeDocument/2006/relationships/hyperlink" Target="https://community.secop.gov.co/Public/Tendering/OpportunityDetail/Index?noticeUID=CO1.NTC.7003318&amp;isFromPublicArea=True&amp;isModal=False" TargetMode="External"/><Relationship Id="rId25" Type="http://schemas.openxmlformats.org/officeDocument/2006/relationships/hyperlink" Target="https://community.secop.gov.co/Public/Tendering/OpportunityDetail/Index?noticeUID=CO1.NTC.5470220&amp;isFromPublicArea=True&amp;isModal=False" TargetMode="External"/><Relationship Id="rId67" Type="http://schemas.openxmlformats.org/officeDocument/2006/relationships/hyperlink" Target="https://community.secop.gov.co/Public/Tendering/OpportunityDetail/Index?noticeUID=CO1.NTC.5556992&amp;isFromPublicArea=True&amp;isModal=False" TargetMode="External"/><Relationship Id="rId272" Type="http://schemas.openxmlformats.org/officeDocument/2006/relationships/hyperlink" Target="https://community.secop.gov.co/Public/Tendering/OpportunityDetail/Index?noticeUID=CO1.NTC.6167434&amp;isFromPublicArea=True&amp;isModal=False" TargetMode="External"/><Relationship Id="rId328" Type="http://schemas.openxmlformats.org/officeDocument/2006/relationships/hyperlink" Target="https://community.secop.gov.co/Public/Tendering/OpportunityDetail/Index?noticeUID=CO1.NTC.6340503&amp;isFromPublicArea=True&amp;isModal=False%0a" TargetMode="External"/><Relationship Id="rId535" Type="http://schemas.openxmlformats.org/officeDocument/2006/relationships/hyperlink" Target="https://community.secop.gov.co/Public/Tendering/OpportunityDetail/Index?noticeUID=CO1.NTC.7219208&amp;isFromPublicArea=True&amp;isModal=False" TargetMode="External"/><Relationship Id="rId132" Type="http://schemas.openxmlformats.org/officeDocument/2006/relationships/hyperlink" Target="https://community.secop.gov.co/Public/Tendering/OpportunityDetail/Index?noticeUID=CO1.NTC.5777368&amp;isFromPublicArea=True&amp;isModal=False" TargetMode="External"/><Relationship Id="rId174" Type="http://schemas.openxmlformats.org/officeDocument/2006/relationships/hyperlink" Target="https://community.secop.gov.co/Public/Tendering/OpportunityDetail/Index?noticeUID=CO1.NTC.5940117&amp;isFromPublicArea=True&amp;isModal=False" TargetMode="External"/><Relationship Id="rId381" Type="http://schemas.openxmlformats.org/officeDocument/2006/relationships/hyperlink" Target="https://community.secop.gov.co/Public/Tendering/OpportunityDetail/Index?noticeUID=CO1.NTC.6557575&amp;isFromPublicArea=True&amp;isModal=False" TargetMode="External"/><Relationship Id="rId241" Type="http://schemas.openxmlformats.org/officeDocument/2006/relationships/hyperlink" Target="https://community.secop.gov.co/Public/Tendering/OpportunityDetail/Index?noticeUID=CO1.NTC.6106354&amp;isFromPublicArea=True&amp;isModal=False" TargetMode="External"/><Relationship Id="rId437" Type="http://schemas.openxmlformats.org/officeDocument/2006/relationships/hyperlink" Target="https://community.secop.gov.co/Public/Tendering/OpportunityDetail/Index?noticeUID=CO1.NTC.6856072&amp;isFromPublicArea=True&amp;isModal=False" TargetMode="External"/><Relationship Id="rId479" Type="http://schemas.openxmlformats.org/officeDocument/2006/relationships/hyperlink" Target="https://community.secop.gov.co/Public/Tendering/OpportunityDetail/Index?noticeUID=CO1.NTC.7068730&amp;isFromPublicArea=True&amp;isModal=False" TargetMode="External"/><Relationship Id="rId36" Type="http://schemas.openxmlformats.org/officeDocument/2006/relationships/hyperlink" Target="https://community.secop.gov.co/Public/Tendering/OpportunityDetail/Index?noticeUID=CO1.NTC.5473655&amp;isFromPublicArea=True&amp;isModal=False" TargetMode="External"/><Relationship Id="rId283" Type="http://schemas.openxmlformats.org/officeDocument/2006/relationships/hyperlink" Target="https://community.secop.gov.co/Public/Tendering/OpportunityDetail/Index?noticeUID=CO1.NTC.6184068&amp;isFromPublicArea=True&amp;isModal=False" TargetMode="External"/><Relationship Id="rId339" Type="http://schemas.openxmlformats.org/officeDocument/2006/relationships/hyperlink" Target="https://community.secop.gov.co/Public/Tendering/OpportunityDetail/Index?noticeUID=CO1.NTC.6420228&amp;isFromPublicArea=True&amp;isModal=False" TargetMode="External"/><Relationship Id="rId490" Type="http://schemas.openxmlformats.org/officeDocument/2006/relationships/hyperlink" Target="https://community.secop.gov.co/Public/Tendering/OpportunityDetail/Index?noticeUID=CO1.NTC.7092168&amp;isFromPublicArea=True&amp;isModal=False" TargetMode="External"/><Relationship Id="rId504" Type="http://schemas.openxmlformats.org/officeDocument/2006/relationships/hyperlink" Target="https://community.secop.gov.co/Public/Tendering/OpportunityDetail/Index?noticeUID=CO1.NTC.7140713&amp;isFromPublicArea=True&amp;isModal=False" TargetMode="External"/><Relationship Id="rId546" Type="http://schemas.openxmlformats.org/officeDocument/2006/relationships/hyperlink" Target="https://community.secop.gov.co/Public/Tendering/OpportunityDetail/Index?noticeUID=CO1.NTC.7239032&amp;isFromPublicArea=True&amp;isModal=False" TargetMode="External"/><Relationship Id="rId78" Type="http://schemas.openxmlformats.org/officeDocument/2006/relationships/hyperlink" Target="https://community.secop.gov.co/Public/Tendering/OpportunityDetail/Index?noticeUID=CO1.NTC.5576349&amp;isFromPublicArea=True&amp;isModal=False" TargetMode="External"/><Relationship Id="rId101" Type="http://schemas.openxmlformats.org/officeDocument/2006/relationships/hyperlink" Target="https://community.secop.gov.co/Public/Tendering/OpportunityDetail/Index?noticeUID=CO1.NTC.5631742&amp;isFromPublicArea=True&amp;isModal=False" TargetMode="External"/><Relationship Id="rId143" Type="http://schemas.openxmlformats.org/officeDocument/2006/relationships/hyperlink" Target="https://community.secop.gov.co/Public/Tendering/ContractNoticePhases/View?PPI=CO1.PPI.30537049&amp;isFromPublicArea=True&amp;isModal=False" TargetMode="External"/><Relationship Id="rId185" Type="http://schemas.openxmlformats.org/officeDocument/2006/relationships/hyperlink" Target="https://community.secop.gov.co/Public/Tendering/OpportunityDetail/Index?noticeUID=CO1.NTC.5995240&amp;isFromPublicArea=True&amp;isModal=False" TargetMode="External"/><Relationship Id="rId350" Type="http://schemas.openxmlformats.org/officeDocument/2006/relationships/hyperlink" Target="https://community.secop.gov.co/Public/Tendering/OpportunityDetail/Index?noticeUID=CO1.NTC.6455552&amp;isFromPublicArea=True&amp;isModal=False" TargetMode="External"/><Relationship Id="rId406" Type="http://schemas.openxmlformats.org/officeDocument/2006/relationships/hyperlink" Target="https://community.secop.gov.co/Public/Tendering/OpportunityDetail/Index?noticeUID=CO1.NTC.6709962&amp;isFromPublicArea=True&amp;isModal=False" TargetMode="External"/><Relationship Id="rId9" Type="http://schemas.openxmlformats.org/officeDocument/2006/relationships/hyperlink" Target="https://community.secop.gov.co/Public/Tendering/OpportunityDetail/Index?noticeUID=CO1.NTC.5445977&amp;isFromPublicArea=True&amp;isModal=False" TargetMode="External"/><Relationship Id="rId210" Type="http://schemas.openxmlformats.org/officeDocument/2006/relationships/hyperlink" Target="https://community.secop.gov.co/Public/Tendering/OpportunityDetail/Index?noticeUID=CO1.NTC.6032483&amp;isFromPublicArea=True&amp;isModal=False" TargetMode="External"/><Relationship Id="rId392" Type="http://schemas.openxmlformats.org/officeDocument/2006/relationships/hyperlink" Target="https://community.secop.gov.co/Public/Tendering/OpportunityDetail/Index?noticeUID=CO1.NTC.6651393&amp;isFromPublicArea=True&amp;isModal=False" TargetMode="External"/><Relationship Id="rId448" Type="http://schemas.openxmlformats.org/officeDocument/2006/relationships/hyperlink" Target="https://community.secop.gov.co/Public/Tendering/OpportunityDetail/Index?noticeUID=CO1.NTC.6948744&amp;isFromPublicArea=True&amp;isModal=False" TargetMode="External"/><Relationship Id="rId252" Type="http://schemas.openxmlformats.org/officeDocument/2006/relationships/hyperlink" Target="https://community.secop.gov.co/Public/Tendering/OpportunityDetail/Index?noticeUID=CO1.NTC.6132366&amp;isFromPublicArea=True&amp;isModal=False" TargetMode="External"/><Relationship Id="rId294" Type="http://schemas.openxmlformats.org/officeDocument/2006/relationships/hyperlink" Target="https://community.secop.gov.co/Public/Tendering/OpportunityDetail/Index?noticeUID=CO1.NTC.6211606&amp;isFromPublicArea=True&amp;isModal=False" TargetMode="External"/><Relationship Id="rId308" Type="http://schemas.openxmlformats.org/officeDocument/2006/relationships/hyperlink" Target="https://community.secop.gov.co/Public/Tendering/OpportunityDetail/Index?noticeUID=CO1.NTC.6256956&amp;isFromPublicArea=True&amp;isModal=False" TargetMode="External"/><Relationship Id="rId515" Type="http://schemas.openxmlformats.org/officeDocument/2006/relationships/hyperlink" Target="https://community.secop.gov.co/Public/Tendering/OpportunityDetail/Index?noticeUID=CO1.NTC.7156087&amp;isFromPublicArea=True&amp;isModal=False" TargetMode="External"/><Relationship Id="rId47" Type="http://schemas.openxmlformats.org/officeDocument/2006/relationships/hyperlink" Target="https://community.secop.gov.co/Public/Tendering/OpportunityDetail/Index?noticeUID=CO1.NTC.5539627&amp;isFromPublicArea=True&amp;isModal=False" TargetMode="External"/><Relationship Id="rId89" Type="http://schemas.openxmlformats.org/officeDocument/2006/relationships/hyperlink" Target="https://community.secop.gov.co/Public/Tendering/OpportunityDetail/Index?noticeUID=CO1.NTC.5600090&amp;isFromPublicArea=True&amp;isModal=False" TargetMode="External"/><Relationship Id="rId112" Type="http://schemas.openxmlformats.org/officeDocument/2006/relationships/hyperlink" Target="https://community.secop.gov.co/Public/Tendering/OpportunityDetail/Index?noticeUID=CO1.NTC.5659651&amp;isFromPublicArea=True&amp;isModal=False" TargetMode="External"/><Relationship Id="rId154" Type="http://schemas.openxmlformats.org/officeDocument/2006/relationships/hyperlink" Target="https://community.secop.gov.co/Public/Tendering/OpportunityDetail/Index?noticeUID=CO1.NTC.5890380&amp;isFromPublicArea=True&amp;isModal=False" TargetMode="External"/><Relationship Id="rId361" Type="http://schemas.openxmlformats.org/officeDocument/2006/relationships/hyperlink" Target="https://community.secop.gov.co/Public/Tendering/OpportunityDetail/Index?noticeUID=CO1.NTC.6490984&amp;isFromPublicArea=True&amp;isModal=False" TargetMode="External"/><Relationship Id="rId196" Type="http://schemas.openxmlformats.org/officeDocument/2006/relationships/hyperlink" Target="https://community.secop.gov.co/Public/Tendering/OpportunityDetail/Index?noticeUID=CO1.NTC.6006960&amp;isFromPublicArea=True&amp;isModal=False" TargetMode="External"/><Relationship Id="rId417" Type="http://schemas.openxmlformats.org/officeDocument/2006/relationships/hyperlink" Target="https://community.secop.gov.co/Public/Tendering/OpportunityDetail/Index?noticeUID=CO1.NTC.6770850&amp;isFromPublicArea=True&amp;isModal=False" TargetMode="External"/><Relationship Id="rId459" Type="http://schemas.openxmlformats.org/officeDocument/2006/relationships/hyperlink" Target="https://community.secop.gov.co/Public/Tendering/OpportunityDetail/Index?noticeUID=CO1.NTC.6984333&amp;isFromPublicArea=True&amp;isModal=False" TargetMode="External"/><Relationship Id="rId16" Type="http://schemas.openxmlformats.org/officeDocument/2006/relationships/hyperlink" Target="https://community.secop.gov.co/Public/Tendering/OpportunityDetail/Index?noticeUID=CO1.NTC.5463227&amp;isFromPublicArea=True&amp;isModal=False" TargetMode="External"/><Relationship Id="rId221" Type="http://schemas.openxmlformats.org/officeDocument/2006/relationships/hyperlink" Target="https://community.secop.gov.co/Public/Tendering/OpportunityDetail/Index?noticeUID=CO1.NTC.6063720&amp;isFromPublicArea=True&amp;isModal=False" TargetMode="External"/><Relationship Id="rId263" Type="http://schemas.openxmlformats.org/officeDocument/2006/relationships/hyperlink" Target="https://community.secop.gov.co/Public/Tendering/OpportunityDetail/Index?noticeUID=CO1.NTC.6153478&amp;isFromPublicArea=True&amp;isModal=False" TargetMode="External"/><Relationship Id="rId319" Type="http://schemas.openxmlformats.org/officeDocument/2006/relationships/hyperlink" Target="https://community.secop.gov.co/Public/Tendering/OpportunityDetail/Index?noticeUID=CO1.NTC.6317346&amp;isFromPublicArea=True&amp;isModal=False" TargetMode="External"/><Relationship Id="rId470" Type="http://schemas.openxmlformats.org/officeDocument/2006/relationships/hyperlink" Target="https://community.secop.gov.co/Public/Tendering/OpportunityDetail/Index?noticeUID=CO1.NTC.7015664&amp;isFromPublicArea=True&amp;isModal=False" TargetMode="External"/><Relationship Id="rId526" Type="http://schemas.openxmlformats.org/officeDocument/2006/relationships/hyperlink" Target="https://community.secop.gov.co/Public/Tendering/OpportunityDetail/Index?noticeUID=CO1.NTC.7198510&amp;isFromPublicArea=True&amp;isModal=False" TargetMode="External"/><Relationship Id="rId58" Type="http://schemas.openxmlformats.org/officeDocument/2006/relationships/hyperlink" Target="https://community.secop.gov.co/Public/Tendering/OpportunityDetail/Index?noticeUID=CO1.NTC.5553736&amp;isFromPublicArea=True&amp;isModal=False" TargetMode="External"/><Relationship Id="rId123" Type="http://schemas.openxmlformats.org/officeDocument/2006/relationships/hyperlink" Target="https://community.secop.gov.co/Public/Tendering/OpportunityDetail/Index?noticeUID=CO1.NTC.5735015&amp;isFromPublicArea=True&amp;isModal=False" TargetMode="External"/><Relationship Id="rId330" Type="http://schemas.openxmlformats.org/officeDocument/2006/relationships/hyperlink" Target="https://community.secop.gov.co/Public/Tendering/OpportunityDetail/Index?noticeUID=CO1.NTC.6360370&amp;isFromPublicArea=True&amp;isModal=False" TargetMode="External"/><Relationship Id="rId165" Type="http://schemas.openxmlformats.org/officeDocument/2006/relationships/hyperlink" Target="https://community.secop.gov.co/Public/Tendering/OpportunityDetail/Index?noticeUID=CO1.NTC.5919380&amp;isFromPublicArea=True&amp;isModal=False" TargetMode="External"/><Relationship Id="rId372" Type="http://schemas.openxmlformats.org/officeDocument/2006/relationships/hyperlink" Target="https://community.secop.gov.co/Public/Tendering/OpportunityDetail/Index?noticeUID=CO1.NTC.6504367&amp;isFromPublicArea=True&amp;isModal=False" TargetMode="External"/><Relationship Id="rId428" Type="http://schemas.openxmlformats.org/officeDocument/2006/relationships/hyperlink" Target="https://community.secop.gov.co/Public/Tendering/OpportunityDetail/Index?noticeUID=CO1.NTC.6809691&amp;isFromPublicArea=True&amp;isModal=False" TargetMode="External"/><Relationship Id="rId232" Type="http://schemas.openxmlformats.org/officeDocument/2006/relationships/hyperlink" Target="https://community.secop.gov.co/Public/Tendering/OpportunityDetail/Index?noticeUID=CO1.NTC.6095042&amp;isFromPublicArea=True&amp;isModal=False" TargetMode="External"/><Relationship Id="rId274" Type="http://schemas.openxmlformats.org/officeDocument/2006/relationships/hyperlink" Target="https://community.secop.gov.co/Public/Tendering/OpportunityDetail/Index?noticeUID=CO1.NTC.6169607&amp;isFromPublicArea=True&amp;isModal=False" TargetMode="External"/><Relationship Id="rId481" Type="http://schemas.openxmlformats.org/officeDocument/2006/relationships/hyperlink" Target="https://community.secop.gov.co/Public/Tendering/OpportunityDetail/Index?noticeUID=CO1.NTC.7074796&amp;isFromPublicArea=True&amp;isModal=False" TargetMode="External"/><Relationship Id="rId27" Type="http://schemas.openxmlformats.org/officeDocument/2006/relationships/hyperlink" Target="https://community.secop.gov.co/Public/Tendering/OpportunityDetail/Index?noticeUID=CO1.NTC.5472085&amp;isFromPublicArea=True&amp;isModal=False" TargetMode="External"/><Relationship Id="rId69" Type="http://schemas.openxmlformats.org/officeDocument/2006/relationships/hyperlink" Target="https://community.secop.gov.co/Public/Tendering/OpportunityDetail/Index?noticeUID=CO1.NTC.5553071&amp;isFromPublicArea=True&amp;isModal=False" TargetMode="External"/><Relationship Id="rId134" Type="http://schemas.openxmlformats.org/officeDocument/2006/relationships/hyperlink" Target="https://community.secop.gov.co/Public/Tendering/OpportunityDetail/Index?noticeUID=CO1.NTC.5790505&amp;isFromPublicArea=True&amp;isModal=False" TargetMode="External"/><Relationship Id="rId537" Type="http://schemas.openxmlformats.org/officeDocument/2006/relationships/hyperlink" Target="https://community.secop.gov.co/Public/Tendering/OpportunityDetail/Index?noticeUID=CO1.NTC.7222192&amp;isFromPublicArea=True&amp;isModal=False" TargetMode="External"/><Relationship Id="rId80" Type="http://schemas.openxmlformats.org/officeDocument/2006/relationships/hyperlink" Target="https://community.secop.gov.co/Public/Tendering/OpportunityDetail/Index?noticeUID=CO1.NTC.5576277&amp;isFromPublicArea=True&amp;isModal=False" TargetMode="External"/><Relationship Id="rId176" Type="http://schemas.openxmlformats.org/officeDocument/2006/relationships/hyperlink" Target="https://community.secop.gov.co/Public/Tendering/OpportunityDetail/Index?noticeUID=CO1.NTC.5949598&amp;isFromPublicArea=True&amp;isModal=False" TargetMode="External"/><Relationship Id="rId341" Type="http://schemas.openxmlformats.org/officeDocument/2006/relationships/hyperlink" Target="https://community.secop.gov.co/Public/Tendering/OpportunityDetail/Index?noticeUID=CO1.NTC.6426161&amp;isFromPublicArea=True&amp;isModal=False" TargetMode="External"/><Relationship Id="rId383" Type="http://schemas.openxmlformats.org/officeDocument/2006/relationships/hyperlink" Target="https://community.secop.gov.co/Public/Tendering/OpportunityDetail/Index?noticeUID=CO1.NTC.6606656&amp;isFromPublicArea=True&amp;isModal=False" TargetMode="External"/><Relationship Id="rId439" Type="http://schemas.openxmlformats.org/officeDocument/2006/relationships/hyperlink" Target="https://community.secop.gov.co/Public/Tendering/OpportunityDetail/Index?noticeUID=CO1.NTC.6881130&amp;isFromPublicArea=True&amp;isModal=False" TargetMode="External"/><Relationship Id="rId201" Type="http://schemas.openxmlformats.org/officeDocument/2006/relationships/hyperlink" Target="https://community.secop.gov.co/Public/Tendering/OpportunityDetail/Index?noticeUID=CO1.NTC.6017071&amp;isFromPublicArea=True&amp;isModal=False" TargetMode="External"/><Relationship Id="rId243" Type="http://schemas.openxmlformats.org/officeDocument/2006/relationships/hyperlink" Target="https://community.secop.gov.co/Public/Tendering/OpportunityDetail/Index?noticeUID=CO1.NTC.6127827&amp;isFromPublicArea=True&amp;isModal=False" TargetMode="External"/><Relationship Id="rId285" Type="http://schemas.openxmlformats.org/officeDocument/2006/relationships/hyperlink" Target="https://community.secop.gov.co/Public/Tendering/OpportunityDetail/Index?noticeUID=CO1.NTC.6199756&amp;isFromPublicArea=True&amp;isModal=False" TargetMode="External"/><Relationship Id="rId450" Type="http://schemas.openxmlformats.org/officeDocument/2006/relationships/hyperlink" Target="https://community.secop.gov.co/Public/Tendering/OpportunityDetail/Index?noticeUID=CO1.NTC.6972107&amp;isFromPublicArea=True&amp;isModal=False" TargetMode="External"/><Relationship Id="rId506" Type="http://schemas.openxmlformats.org/officeDocument/2006/relationships/hyperlink" Target="https://community.secop.gov.co/Public/Tendering/OpportunityDetail/Index?noticeUID=CO1.NTC.7172933&amp;isFromPublicArea=True&amp;isModal=False" TargetMode="External"/><Relationship Id="rId38" Type="http://schemas.openxmlformats.org/officeDocument/2006/relationships/hyperlink" Target="https://community.secop.gov.co/Public/Tendering/OpportunityDetail/Index?noticeUID=CO1.NTC.5482986&amp;isFromPublicArea=True&amp;isModal=False" TargetMode="External"/><Relationship Id="rId103" Type="http://schemas.openxmlformats.org/officeDocument/2006/relationships/hyperlink" Target="https://community.secop.gov.co/Public/Tendering/OpportunityDetail/Index?noticeUID=CO1.NTC.5641635&amp;isFromPublicArea=True&amp;isModal=False" TargetMode="External"/><Relationship Id="rId310" Type="http://schemas.openxmlformats.org/officeDocument/2006/relationships/hyperlink" Target="https://community.secop.gov.co/Public/Tendering/OpportunityDetail/Index?noticeUID=CO1.NTC.6280680&amp;isFromPublicArea=True&amp;isModal=False" TargetMode="External"/><Relationship Id="rId492" Type="http://schemas.openxmlformats.org/officeDocument/2006/relationships/hyperlink" Target="https://community.secop.gov.co/Public/Tendering/OpportunityDetail/Index?noticeUID=CO1.NTC.7098305&amp;isFromPublicArea=True&amp;isModal=False" TargetMode="External"/><Relationship Id="rId548" Type="http://schemas.openxmlformats.org/officeDocument/2006/relationships/hyperlink" Target="https://community.secop.gov.co/Public/Tendering/OpportunityDetail/Index?noticeUID=CO1.NTC.7239891&amp;isFromPublicArea=True&amp;isModal=False" TargetMode="External"/><Relationship Id="rId91" Type="http://schemas.openxmlformats.org/officeDocument/2006/relationships/hyperlink" Target="https://community.secop.gov.co/Public/Tendering/OpportunityDetail/Index?noticeUID=CO1.NTC.5608812&amp;isFromPublicArea=True&amp;isModal=False" TargetMode="External"/><Relationship Id="rId145" Type="http://schemas.openxmlformats.org/officeDocument/2006/relationships/hyperlink" Target="https://community.secop.gov.co/Public/Tendering/OpportunityDetail/Index?noticeUID=CO1.NTC.5845464&amp;isFromPublicArea=True&amp;isModal=False" TargetMode="External"/><Relationship Id="rId187" Type="http://schemas.openxmlformats.org/officeDocument/2006/relationships/hyperlink" Target="https://community.secop.gov.co/Public/Tendering/OpportunityDetail/Index?noticeUID=CO1.NTC.5994967&amp;isFromPublicArea=True&amp;isModal=False" TargetMode="External"/><Relationship Id="rId352" Type="http://schemas.openxmlformats.org/officeDocument/2006/relationships/hyperlink" Target="https://community.secop.gov.co/Public/Tendering/OpportunityDetail/Index?noticeUID=CO1.NTC.6457433&amp;isFromPublicArea=True&amp;isModal=False" TargetMode="External"/><Relationship Id="rId394" Type="http://schemas.openxmlformats.org/officeDocument/2006/relationships/hyperlink" Target="https://community.secop.gov.co/Public/Tendering/OpportunityDetail/Index?noticeUID=CO1.NTC.6665357&amp;isFromPublicArea=True&amp;isModal=False" TargetMode="External"/><Relationship Id="rId408" Type="http://schemas.openxmlformats.org/officeDocument/2006/relationships/hyperlink" Target="https://community.secop.gov.co/Public/Tendering/OpportunityDetail/Index?noticeUID=CO1.NTC.6721366&amp;isFromPublicArea=True&amp;isModal=False" TargetMode="External"/><Relationship Id="rId212" Type="http://schemas.openxmlformats.org/officeDocument/2006/relationships/hyperlink" Target="https://community.secop.gov.co/Public/Tendering/OpportunityDetail/Index?noticeUID=CO1.NTC.6035341&amp;isFromPublicArea=True&amp;isModal=False" TargetMode="External"/><Relationship Id="rId254" Type="http://schemas.openxmlformats.org/officeDocument/2006/relationships/hyperlink" Target="https://community.secop.gov.co/Public/Tendering/OpportunityDetail/Index?noticeUID=CO1.NTC.4432247&amp;isFromPublicArea=True&amp;isModal=False" TargetMode="External"/><Relationship Id="rId49" Type="http://schemas.openxmlformats.org/officeDocument/2006/relationships/hyperlink" Target="https://community.secop.gov.co/Public/Tendering/OpportunityDetail/Index?noticeUID=CO1.NTC.5541797&amp;isFromPublicArea=True&amp;isModal=False" TargetMode="External"/><Relationship Id="rId114" Type="http://schemas.openxmlformats.org/officeDocument/2006/relationships/hyperlink" Target="https://community.secop.gov.co/Public/Tendering/OpportunityDetail/Index?noticeUID=CO1.NTC.5665421&amp;isFromPublicArea=True&amp;isModal=False" TargetMode="External"/><Relationship Id="rId296" Type="http://schemas.openxmlformats.org/officeDocument/2006/relationships/hyperlink" Target="https://community.secop.gov.co/Public/Tendering/OpportunityDetail/Index?noticeUID=CO1.NTC.6221410&amp;isFromPublicArea=True&amp;isModal=False" TargetMode="External"/><Relationship Id="rId461" Type="http://schemas.openxmlformats.org/officeDocument/2006/relationships/hyperlink" Target="https://community.secop.gov.co/Public/Tendering/OpportunityDetail/Index?noticeUID=CO1.NTC.6986828&amp;isFromPublicArea=True&amp;isModal=False" TargetMode="External"/><Relationship Id="rId517" Type="http://schemas.openxmlformats.org/officeDocument/2006/relationships/hyperlink" Target="https://community.secop.gov.co/Public/Tendering/OpportunityDetail/Index?noticeUID=CO1.NTC.7162577&amp;isFromPublicArea=True&amp;isModal=False." TargetMode="External"/><Relationship Id="rId60" Type="http://schemas.openxmlformats.org/officeDocument/2006/relationships/hyperlink" Target="https://community.secop.gov.co/Public/Tendering/OpportunityDetail/Index?noticeUID=CO1.NTC.5553439&amp;isFromPublicArea=True&amp;isModal=False" TargetMode="External"/><Relationship Id="rId156" Type="http://schemas.openxmlformats.org/officeDocument/2006/relationships/hyperlink" Target="https://community.secop.gov.co/Public/Tendering/OpportunityDetail/Index?noticeUID=CO1.NTC.5904119&amp;isFromPublicArea=True&amp;isModal=False" TargetMode="External"/><Relationship Id="rId198" Type="http://schemas.openxmlformats.org/officeDocument/2006/relationships/hyperlink" Target="https://community.secop.gov.co/Public/Tendering/OpportunityDetail/Index?noticeUID=CO1.NTC.6007863&amp;isFromPublicArea=True&amp;isModal=False" TargetMode="External"/><Relationship Id="rId321" Type="http://schemas.openxmlformats.org/officeDocument/2006/relationships/hyperlink" Target="https://community.secop.gov.co/Public/Tendering/OpportunityDetail/Index?noticeUID=CO1.NTC.6319427&amp;isFromPublicArea=True&amp;isModal=False" TargetMode="External"/><Relationship Id="rId363" Type="http://schemas.openxmlformats.org/officeDocument/2006/relationships/hyperlink" Target="https://community.secop.gov.co/Public/Tendering/OpportunityDetail/Index?noticeUID=CO1.NTC.6492238&amp;isFromPublicArea=True&amp;isModal=False" TargetMode="External"/><Relationship Id="rId419" Type="http://schemas.openxmlformats.org/officeDocument/2006/relationships/hyperlink" Target="https://community.secop.gov.co/Public/Tendering/OpportunityDetail/Index?noticeUID=CO1.NTC.6783654&amp;isFromPublicArea=True&amp;isModal=False" TargetMode="External"/><Relationship Id="rId223" Type="http://schemas.openxmlformats.org/officeDocument/2006/relationships/hyperlink" Target="https://community.secop.gov.co/Public/Tendering/OpportunityDetail/Index?noticeUID=CO1.NTC.6063819&amp;isFromPublicArea=True&amp;isModal=False" TargetMode="External"/><Relationship Id="rId430" Type="http://schemas.openxmlformats.org/officeDocument/2006/relationships/hyperlink" Target="https://community.secop.gov.co/Public/Tendering/OpportunityDetail/Index?noticeUID=CO1.NTC.6840882&amp;isFromPublicArea=True&amp;isModal=False" TargetMode="External"/><Relationship Id="rId18" Type="http://schemas.openxmlformats.org/officeDocument/2006/relationships/hyperlink" Target="https://community.secop.gov.co/Public/Tendering/OpportunityDetail/Index?noticeUID=CO1.NTC.5463271&amp;isFromPublicArea=True&amp;isModal=False" TargetMode="External"/><Relationship Id="rId265" Type="http://schemas.openxmlformats.org/officeDocument/2006/relationships/hyperlink" Target="https://community.secop.gov.co/Public/Tendering/OpportunityDetail/Index?noticeUID=CO1.NTC.6153610&amp;isFromPublicArea=True&amp;isModal=False" TargetMode="External"/><Relationship Id="rId472" Type="http://schemas.openxmlformats.org/officeDocument/2006/relationships/hyperlink" Target="https://community.secop.gov.co/Public/Tendering/OpportunityDetail/Index?noticeUID=CO1.NTC.7025185&amp;isFromPublicArea=True&amp;isModal=False" TargetMode="External"/><Relationship Id="rId528" Type="http://schemas.openxmlformats.org/officeDocument/2006/relationships/hyperlink" Target="https://community.secop.gov.co/Public/Tendering/OpportunityDetail/Index?noticeUID=CO1.NTC.7206368&amp;isFromPublicArea=True&amp;isModal=False" TargetMode="External"/><Relationship Id="rId125" Type="http://schemas.openxmlformats.org/officeDocument/2006/relationships/hyperlink" Target="https://community.secop.gov.co/Public/Tendering/OpportunityDetail/Index?noticeUID=CO1.NTC.5733420&amp;isFromPublicArea=True&amp;isModal=False" TargetMode="External"/><Relationship Id="rId167" Type="http://schemas.openxmlformats.org/officeDocument/2006/relationships/hyperlink" Target="https://community.secop.gov.co/Public/Tendering/ContractNoticePhases/View?PPI=CO1.PPI.30877760&amp;isFromPublicArea=True&amp;isModal=False" TargetMode="External"/><Relationship Id="rId332" Type="http://schemas.openxmlformats.org/officeDocument/2006/relationships/hyperlink" Target="https://community.secop.gov.co/Public/Tendering/OpportunityDetail/Index?noticeUID=CO1.NTC.6385597&amp;isFromPublicArea=True&amp;isModal=False" TargetMode="External"/><Relationship Id="rId374" Type="http://schemas.openxmlformats.org/officeDocument/2006/relationships/hyperlink" Target="https://community.secop.gov.co/Public/Tendering/OpportunityDetail/Index?noticeUID=CO1.NTC.6535452&amp;isFromPublicArea=True&amp;isModal=False" TargetMode="External"/><Relationship Id="rId71" Type="http://schemas.openxmlformats.org/officeDocument/2006/relationships/hyperlink" Target="https://community.secop.gov.co/Public/Tendering/OpportunityDetail/Index?noticeUID=CO1.NTC.5559246&amp;isFromPublicArea=True&amp;isModal=False" TargetMode="External"/><Relationship Id="rId234" Type="http://schemas.openxmlformats.org/officeDocument/2006/relationships/hyperlink" Target="https://community.secop.gov.co/Public/Tendering/OpportunityDetail/Index?noticeUID=CO1.NTC.6095954&amp;isFromPublicArea=True&amp;isModal=False" TargetMode="External"/><Relationship Id="rId2" Type="http://schemas.openxmlformats.org/officeDocument/2006/relationships/hyperlink" Target="https://community.secop.gov.co/Public/Tendering/OpportunityDetail/Index?noticeUID=CO1.NTC.5445820&amp;isFromPublicArea=True&amp;isModal=False" TargetMode="External"/><Relationship Id="rId29" Type="http://schemas.openxmlformats.org/officeDocument/2006/relationships/hyperlink" Target="https://community.secop.gov.co/Public/Tendering/OpportunityDetail/Index?noticeUID=CO1.NTC.5472100&amp;isFromPublicArea=True&amp;isModal=False" TargetMode="External"/><Relationship Id="rId276" Type="http://schemas.openxmlformats.org/officeDocument/2006/relationships/hyperlink" Target="https://community.secop.gov.co/Public/Tendering/OpportunityDetail/Index?noticeUID=CO1.NTC.6167922&amp;isFromPublicArea=True&amp;isModal=False" TargetMode="External"/><Relationship Id="rId441" Type="http://schemas.openxmlformats.org/officeDocument/2006/relationships/hyperlink" Target="https://community.secop.gov.co/Public/Tendering/OpportunityDetail/Index?noticeUID=CO1.NTC.6881780&amp;isFromPublicArea=True&amp;isModal=False" TargetMode="External"/><Relationship Id="rId483" Type="http://schemas.openxmlformats.org/officeDocument/2006/relationships/hyperlink" Target="https://community.secop.gov.co/Public/Tendering/OpportunityDetail/Index?noticeUID=CO1.NTC.7077097&amp;isFromPublicArea=True&amp;isModal=False" TargetMode="External"/><Relationship Id="rId539" Type="http://schemas.openxmlformats.org/officeDocument/2006/relationships/hyperlink" Target="https://community.secop.gov.co/Public/Tendering/OpportunityDetail/Index?noticeUID=CO1.NTC.7225430&amp;isFromPublicArea=True&amp;isModal=False" TargetMode="External"/><Relationship Id="rId40" Type="http://schemas.openxmlformats.org/officeDocument/2006/relationships/hyperlink" Target="https://community.secop.gov.co/Public/Tendering/OpportunityDetail/Index?noticeUID=CO1.NTC.5496372&amp;isFromPublicArea=True&amp;isModal=False" TargetMode="External"/><Relationship Id="rId136" Type="http://schemas.openxmlformats.org/officeDocument/2006/relationships/hyperlink" Target="https://community.secop.gov.co/Public/Tendering/OpportunityDetail/Index?noticeUID=CO1.NTC.5796066&amp;isFromPublicArea=True&amp;isModal=False" TargetMode="External"/><Relationship Id="rId178" Type="http://schemas.openxmlformats.org/officeDocument/2006/relationships/hyperlink" Target="https://community.secop.gov.co/Public/Tendering/OpportunityDetail/Index?noticeUID=CO1.NTC.5965983&amp;isFromPublicArea=True&amp;isModal=False" TargetMode="External"/><Relationship Id="rId301" Type="http://schemas.openxmlformats.org/officeDocument/2006/relationships/hyperlink" Target="https://community.secop.gov.co/Public/Tendering/OpportunityDetail/Index?noticeUID=CO1.NTC.6223079&amp;isFromPublicArea=True&amp;isModal=False" TargetMode="External"/><Relationship Id="rId343" Type="http://schemas.openxmlformats.org/officeDocument/2006/relationships/hyperlink" Target="https://community.secop.gov.co/Public/Tendering/OpportunityDetail/Index?noticeUID=CO1.NTC.6425961&amp;isFromPublicArea=True&amp;isModal=False" TargetMode="External"/><Relationship Id="rId550" Type="http://schemas.openxmlformats.org/officeDocument/2006/relationships/hyperlink" Target="https://community.secop.gov.co/Public/Tendering/OpportunityDetail/Index?noticeUID=CO1.NTC.7245966&amp;isFromPublicArea=True&amp;isModal=False" TargetMode="External"/><Relationship Id="rId82" Type="http://schemas.openxmlformats.org/officeDocument/2006/relationships/hyperlink" Target="https://community.secop.gov.co/Public/Tendering/OpportunityDetail/Index?noticeUID=CO1.NTC.5579736&amp;isFromPublicArea=True&amp;isModal=False-" TargetMode="External"/><Relationship Id="rId203" Type="http://schemas.openxmlformats.org/officeDocument/2006/relationships/hyperlink" Target="https://community.secop.gov.co/Public/Tendering/OpportunityDetail/Index?noticeUID=CO1.NTC.6021406&amp;isFromPublicArea=True&amp;isModal=False" TargetMode="External"/><Relationship Id="rId385" Type="http://schemas.openxmlformats.org/officeDocument/2006/relationships/hyperlink" Target="https://community.secop.gov.co/Public/Tendering/OpportunityDetail/Index?noticeUID=CO1.NTC.6620838&amp;isFromPublicArea=True&amp;isModal=False" TargetMode="External"/><Relationship Id="rId245" Type="http://schemas.openxmlformats.org/officeDocument/2006/relationships/hyperlink" Target="https://community.secop.gov.co/Public/Tendering/OpportunityDetail/Index?noticeUID=CO1.NTC.6124410&amp;isFromPublicArea=True&amp;isModal=False" TargetMode="External"/><Relationship Id="rId287" Type="http://schemas.openxmlformats.org/officeDocument/2006/relationships/hyperlink" Target="https://community.secop.gov.co/Public/Tendering/OpportunityDetail/Index?noticeUID=CO1.NTC.6202545&amp;isFromPublicArea=True&amp;isModal=False" TargetMode="External"/><Relationship Id="rId410" Type="http://schemas.openxmlformats.org/officeDocument/2006/relationships/hyperlink" Target="https://community.secop.gov.co/Public/Tendering/OpportunityDetail/Index?noticeUID=CO1.NTC.6730922&amp;isFromPublicArea=True&amp;isModal=False" TargetMode="External"/><Relationship Id="rId452" Type="http://schemas.openxmlformats.org/officeDocument/2006/relationships/hyperlink" Target="https://community.secop.gov.co/Public/Tendering/OpportunityDetail/Index?noticeUID=CO1.NTC.6971378&amp;isFromPublicArea=True&amp;isModal=False" TargetMode="External"/><Relationship Id="rId494" Type="http://schemas.openxmlformats.org/officeDocument/2006/relationships/hyperlink" Target="https://community.secop.gov.co/Public/Tendering/OpportunityDetail/Index?noticeUID=CO1.NTC.7108395&amp;isFromPublicArea=True&amp;isModal=False" TargetMode="External"/><Relationship Id="rId508" Type="http://schemas.openxmlformats.org/officeDocument/2006/relationships/hyperlink" Target="https://community.secop.gov.co/Public/Tendering/OpportunityDetail/Index?noticeUID=CO1.NTC.7144261&amp;isFromPublicArea=True&amp;isModal=False" TargetMode="External"/><Relationship Id="rId105" Type="http://schemas.openxmlformats.org/officeDocument/2006/relationships/hyperlink" Target="https://community.secop.gov.co/Public/Tendering/OpportunityDetail/Index?noticeUID=CO1.NTC.5663167&amp;isFromPublicArea=True&amp;isModal=False" TargetMode="External"/><Relationship Id="rId147" Type="http://schemas.openxmlformats.org/officeDocument/2006/relationships/hyperlink" Target="https://community.secop.gov.co/Public/Tendering/OpportunityDetail/Index?noticeUID=CO1.NTC.5870193&amp;isFromPublicArea=True&amp;isModal=False" TargetMode="External"/><Relationship Id="rId312" Type="http://schemas.openxmlformats.org/officeDocument/2006/relationships/hyperlink" Target="https://community.secop.gov.co/Public/Tendering/OpportunityDetail/Index?noticeUID=CO1.NTC.6283991&amp;isFromPublicArea=True&amp;isModal=False" TargetMode="External"/><Relationship Id="rId354" Type="http://schemas.openxmlformats.org/officeDocument/2006/relationships/hyperlink" Target="https://community.secop.gov.co/Public/Tendering/OpportunityDetail/Index?noticeUID=CO1.NTC.6486163&amp;isFromPublicArea=True&amp;isModal=False" TargetMode="External"/><Relationship Id="rId51" Type="http://schemas.openxmlformats.org/officeDocument/2006/relationships/hyperlink" Target="https://community.secop.gov.co/Public/Tendering/OpportunityDetail/Index?noticeUID=CO1.NTC.5543614&amp;isFromPublicArea=True&amp;isModal=False" TargetMode="External"/><Relationship Id="rId93" Type="http://schemas.openxmlformats.org/officeDocument/2006/relationships/hyperlink" Target="https://community.secop.gov.co/Public/Tendering/OpportunityDetail/Index?noticeUID=CO1.NTC.5612435&amp;isFromPublicArea=True&amp;isModal=False" TargetMode="External"/><Relationship Id="rId189" Type="http://schemas.openxmlformats.org/officeDocument/2006/relationships/hyperlink" Target="https://community.secop.gov.co/Public/Tendering/OpportunityDetail/Index?noticeUID=CO1.NTC.5996425&amp;isFromPublicArea=True&amp;isModal=False" TargetMode="External"/><Relationship Id="rId396" Type="http://schemas.openxmlformats.org/officeDocument/2006/relationships/hyperlink" Target="https://community.secop.gov.co/Public/Tendering/OpportunityDetail/Index?noticeUID=CO1.NTC.6675274&amp;isFromPublicArea=True&amp;isModal=False" TargetMode="External"/><Relationship Id="rId214" Type="http://schemas.openxmlformats.org/officeDocument/2006/relationships/hyperlink" Target="https://community.secop.gov.co/Public/Tendering/OpportunityDetail/Index?noticeUID=CO1.NTC.6035604&amp;isFromPublicArea=True&amp;isModal=False" TargetMode="External"/><Relationship Id="rId256" Type="http://schemas.openxmlformats.org/officeDocument/2006/relationships/hyperlink" Target="https://community.secop.gov.co/Public/Tendering/OpportunityDetail/Index?noticeUID=CO1.NTC.6135558&amp;isFromPublicArea=True&amp;isModal=False" TargetMode="External"/><Relationship Id="rId298" Type="http://schemas.openxmlformats.org/officeDocument/2006/relationships/hyperlink" Target="https://community.secop.gov.co/Public/Tendering/OpportunityDetail/Index?noticeUID=CO1.NTC.6219582&amp;isFromPublicArea=True&amp;isModal=False" TargetMode="External"/><Relationship Id="rId421" Type="http://schemas.openxmlformats.org/officeDocument/2006/relationships/hyperlink" Target="https://community.secop.gov.co/Public/Tendering/OpportunityDetail/Index?noticeUID=CO1.NTC.6784528&amp;isFromPublicArea=True&amp;isModal=False" TargetMode="External"/><Relationship Id="rId463" Type="http://schemas.openxmlformats.org/officeDocument/2006/relationships/hyperlink" Target="https://community.secop.gov.co/Public/Tendering/OpportunityDetail/Index?noticeUID=CO1.NTC.6987036&amp;isFromPublicArea=True&amp;isModal=False" TargetMode="External"/><Relationship Id="rId519" Type="http://schemas.openxmlformats.org/officeDocument/2006/relationships/hyperlink" Target="https://community.secop.gov.co/Public/Tendering/OpportunityDetail/Index?noticeUID=CO1.NTC.7172483&amp;isFromPublicArea=True&amp;isModal=False" TargetMode="External"/><Relationship Id="rId116" Type="http://schemas.openxmlformats.org/officeDocument/2006/relationships/hyperlink" Target="https://community.secop.gov.co/Public/Tendering/OpportunityDetail/Index?noticeUID=CO1.NTC.5742748&amp;isFromPublicArea=True&amp;isModal=False" TargetMode="External"/><Relationship Id="rId158" Type="http://schemas.openxmlformats.org/officeDocument/2006/relationships/hyperlink" Target="https://community.secop.gov.co/Public/Tendering/OpportunityDetail/Index?noticeUID=CO1.NTC.5914736&amp;isFromPublicArea=True&amp;isModal=False" TargetMode="External"/><Relationship Id="rId323" Type="http://schemas.openxmlformats.org/officeDocument/2006/relationships/hyperlink" Target="https://community.secop.gov.co/Public/Tendering/OpportunityDetail/Index?noticeUID=CO1.NTC.6320032&amp;isFromPublicArea=True&amp;isModal=False" TargetMode="External"/><Relationship Id="rId530" Type="http://schemas.openxmlformats.org/officeDocument/2006/relationships/hyperlink" Target="https://community.secop.gov.co/Public/Tendering/OpportunityDetail/Index?noticeUID=CO1.NTC.7213223&amp;isFromPublicArea=True&amp;isModal=False" TargetMode="External"/><Relationship Id="rId20" Type="http://schemas.openxmlformats.org/officeDocument/2006/relationships/hyperlink" Target="https://community.secop.gov.co/Public/Tendering/OpportunityDetail/Index?noticeUID=CO1.NTC.5463673&amp;isFromPublicArea=True&amp;isModal=False" TargetMode="External"/><Relationship Id="rId62" Type="http://schemas.openxmlformats.org/officeDocument/2006/relationships/hyperlink" Target="https://community.secop.gov.co/Public/Tendering/OpportunityDetail/Index?noticeUID=CO1.NTC.5553071&amp;isFromPublicArea=True&amp;isModal=False" TargetMode="External"/><Relationship Id="rId365" Type="http://schemas.openxmlformats.org/officeDocument/2006/relationships/hyperlink" Target="https://community.secop.gov.co/Public/Tendering/OpportunityDetail/Index?noticeUID=CO1.NTC.6519217&amp;isFromPublicArea=True&amp;isModal=False" TargetMode="External"/><Relationship Id="rId225" Type="http://schemas.openxmlformats.org/officeDocument/2006/relationships/hyperlink" Target="https://community.secop.gov.co/Public/Tendering/OpportunityDetail/Index?noticeUID=CO1.NTC.6065581&amp;isFromPublicArea=True&amp;isModal=False" TargetMode="External"/><Relationship Id="rId267" Type="http://schemas.openxmlformats.org/officeDocument/2006/relationships/hyperlink" Target="https://community.secop.gov.co/Public/Tendering/OpportunityDetail/Index?noticeUID=CO1.NTC.6156478&amp;isFromPublicArea=True&amp;isModal=False" TargetMode="External"/><Relationship Id="rId432" Type="http://schemas.openxmlformats.org/officeDocument/2006/relationships/hyperlink" Target="https://community.secop.gov.co/Public/Tendering/OpportunityDetail/Index?noticeUID=CO1.NTC.6825222&amp;isFromPublicArea=True&amp;isModal=False" TargetMode="External"/><Relationship Id="rId474" Type="http://schemas.openxmlformats.org/officeDocument/2006/relationships/hyperlink" Target="https://community.secop.gov.co/Public/Tendering/OpportunityDetail/Index?noticeUID=CO1.NTC.7035417&amp;isFromPublicArea=True&amp;isModal=False" TargetMode="External"/><Relationship Id="rId127" Type="http://schemas.openxmlformats.org/officeDocument/2006/relationships/hyperlink" Target="https://community.secop.gov.co/Public/Tendering/OpportunityDetail/Index?noticeUID=CO1.NTC.5743145&amp;isFromPublicArea=True&amp;isModal=False" TargetMode="External"/><Relationship Id="rId31" Type="http://schemas.openxmlformats.org/officeDocument/2006/relationships/hyperlink" Target="https://community.secop.gov.co/Public/Tendering/OpportunityDetail/Index?noticeUID=CO1.NTC.5472780&amp;isFromPublicArea=True&amp;isModal=False" TargetMode="External"/><Relationship Id="rId73" Type="http://schemas.openxmlformats.org/officeDocument/2006/relationships/hyperlink" Target="https://community.secop.gov.co/Public/Tendering/OpportunityDetail/Index?noticeUID=CO1.NTC.5569023&amp;isFromPublicArea=True&amp;isModal=False" TargetMode="External"/><Relationship Id="rId169" Type="http://schemas.openxmlformats.org/officeDocument/2006/relationships/hyperlink" Target="https://community.secop.gov.co/Public/Tendering/OpportunityDetail/Index?noticeUID=CO1.NTC.5928171&amp;isFromPublicArea=True&amp;isModal=False" TargetMode="External"/><Relationship Id="rId334" Type="http://schemas.openxmlformats.org/officeDocument/2006/relationships/hyperlink" Target="https://community.secop.gov.co/Public/Tendering/OpportunityDetail/Index?noticeUID=CO1.NTC.6144793&amp;isFromPublicArea=True&amp;isModal=False" TargetMode="External"/><Relationship Id="rId376" Type="http://schemas.openxmlformats.org/officeDocument/2006/relationships/hyperlink" Target="https://community.secop.gov.co/Public/Tendering/OpportunityDetail/Index?noticeUID=CO1.NTC.6541854&amp;isFromPublicArea=True&amp;isModal=False" TargetMode="External"/><Relationship Id="rId541" Type="http://schemas.openxmlformats.org/officeDocument/2006/relationships/hyperlink" Target="https://community.secop.gov.co/Public/Tendering/OpportunityDetail/Index?noticeUID=CO1.NTC.7226759&amp;isFromPublicArea=True&amp;isModal=False" TargetMode="External"/><Relationship Id="rId4" Type="http://schemas.openxmlformats.org/officeDocument/2006/relationships/hyperlink" Target="https://community.secop.gov.co/Public/Tendering/OpportunityDetail/Index?noticeUID=CO1.NTC.5442353&amp;isFromPublicArea=True&amp;isModal=False" TargetMode="External"/><Relationship Id="rId180" Type="http://schemas.openxmlformats.org/officeDocument/2006/relationships/hyperlink" Target="https://community.secop.gov.co/Public/Tendering/OpportunityDetail/Index?noticeUID=CO1.NTC.5976585&amp;isFromPublicArea=True&amp;isModal=False" TargetMode="External"/><Relationship Id="rId236" Type="http://schemas.openxmlformats.org/officeDocument/2006/relationships/hyperlink" Target="https://community.secop.gov.co/Public/Tendering/OpportunityDetail/Index?noticeUID=CO1.NTC.6097943&amp;isFromPublicArea=True&amp;isModal=False" TargetMode="External"/><Relationship Id="rId278" Type="http://schemas.openxmlformats.org/officeDocument/2006/relationships/hyperlink" Target="https://community.secop.gov.co/Public/Tendering/ContractNoticePhases/View?PPI=CO1.PPI.31989018&amp;isFromPublicArea=True&amp;isModal=False" TargetMode="External"/><Relationship Id="rId401" Type="http://schemas.openxmlformats.org/officeDocument/2006/relationships/hyperlink" Target="https://community.secop.gov.co/Public/Tendering/OpportunityDetail/Index?noticeUID=CO1.NTC.6694521&amp;isFromPublicArea=True&amp;isModal=False" TargetMode="External"/><Relationship Id="rId443" Type="http://schemas.openxmlformats.org/officeDocument/2006/relationships/hyperlink" Target="https://community.secop.gov.co/Public/Tendering/OpportunityDetail/Index?noticeUID=CO1.NTC.6911750&amp;isFromPublicArea=True&amp;isModal=False" TargetMode="External"/><Relationship Id="rId303" Type="http://schemas.openxmlformats.org/officeDocument/2006/relationships/hyperlink" Target="https://community.secop.gov.co/Public/Tendering/OpportunityDetail/Index?noticeUID=CO1.NTC.6225656&amp;isFromPublicArea=True&amp;isModal=False" TargetMode="External"/><Relationship Id="rId485" Type="http://schemas.openxmlformats.org/officeDocument/2006/relationships/hyperlink" Target="https://community.secop.gov.co/Public/Tendering/OpportunityDetail/Index?noticeUID=CO1.NTC.7080802&amp;isFromPublicArea=True&amp;isModal=False" TargetMode="External"/><Relationship Id="rId42" Type="http://schemas.openxmlformats.org/officeDocument/2006/relationships/hyperlink" Target="https://community.secop.gov.co/Public/Tendering/OpportunityDetail/Index?noticeUID=CO1.NTC.5502384&amp;isFromPublicArea=True&amp;isModal=False" TargetMode="External"/><Relationship Id="rId84" Type="http://schemas.openxmlformats.org/officeDocument/2006/relationships/hyperlink" Target="https://community.secop.gov.co/Public/Tendering/OpportunityDetail/Index?noticeUID=CO1.NTC.5579242&amp;isFromPublicArea=True&amp;isModal=False" TargetMode="External"/><Relationship Id="rId138" Type="http://schemas.openxmlformats.org/officeDocument/2006/relationships/hyperlink" Target="https://community.secop.gov.co/Public/Tendering/OpportunityDetail/Index?noticeUID=CO1.NTC.5817401&amp;isFromPublicArea=True&amp;isModal=False" TargetMode="External"/><Relationship Id="rId345" Type="http://schemas.openxmlformats.org/officeDocument/2006/relationships/hyperlink" Target="https://community.secop.gov.co/Public/Tendering/OpportunityDetail/Index?noticeUID=CO1.NTC.6439386&amp;isFromPublicArea=True&amp;isModal=False" TargetMode="External"/><Relationship Id="rId387" Type="http://schemas.openxmlformats.org/officeDocument/2006/relationships/hyperlink" Target="https://community.secop.gov.co/Public/Tendering/OpportunityDetail/Index?noticeUID=CO1.NTC.6619822&amp;isFromPublicArea=True&amp;isModal=False" TargetMode="External"/><Relationship Id="rId510" Type="http://schemas.openxmlformats.org/officeDocument/2006/relationships/hyperlink" Target="https://community.secop.gov.co/Public/Tendering/OpportunityDetail/Index?noticeUID=CO1.NTC.7145444&amp;isFromPublicArea=True&amp;isModal=False" TargetMode="External"/><Relationship Id="rId552" Type="http://schemas.openxmlformats.org/officeDocument/2006/relationships/hyperlink" Target="https://community.secop.gov.co/Public/Tendering/OpportunityDetail/Index?noticeUID=CO1.NTC.7247575&amp;isFromPublicArea=True&amp;isModal=False" TargetMode="External"/><Relationship Id="rId191" Type="http://schemas.openxmlformats.org/officeDocument/2006/relationships/hyperlink" Target="https://community.secop.gov.co/Public/Tendering/OpportunityDetail/Index?noticeUID=CO1.NTC.5996897&amp;isFromPublicArea=True&amp;isModal=False" TargetMode="External"/><Relationship Id="rId205" Type="http://schemas.openxmlformats.org/officeDocument/2006/relationships/hyperlink" Target="https://community.secop.gov.co/Public/Tendering/OpportunityDetail/Index?noticeUID=CO1.NTC.6022563&amp;isFromPublicArea=True&amp;isModal=False" TargetMode="External"/><Relationship Id="rId247" Type="http://schemas.openxmlformats.org/officeDocument/2006/relationships/hyperlink" Target="https://community.secop.gov.co/Public/Tendering/ContractNoticePhases/View?PPI=CO1.PPI.31782380&amp;isFromPublicArea=True&amp;isModal=False" TargetMode="External"/><Relationship Id="rId412" Type="http://schemas.openxmlformats.org/officeDocument/2006/relationships/hyperlink" Target="https://community.secop.gov.co/Public/Tendering/OpportunityDetail/Index?noticeUID=CO1.NTC.6732206&amp;isFromPublicArea=True&amp;isModal=False" TargetMode="External"/><Relationship Id="rId107" Type="http://schemas.openxmlformats.org/officeDocument/2006/relationships/hyperlink" Target="https://community.secop.gov.co/Public/Tendering/OpportunityDetail/Index?noticeUID=CO1.NTC.5664979&amp;isFromPublicArea=True&amp;isModal=False" TargetMode="External"/><Relationship Id="rId289" Type="http://schemas.openxmlformats.org/officeDocument/2006/relationships/hyperlink" Target="https://community.secop.gov.co/Public/Tendering/OpportunityDetail/Index?noticeUID=CO1.NTC.6205129&amp;isFromPublicArea=True&amp;isModal=False" TargetMode="External"/><Relationship Id="rId454" Type="http://schemas.openxmlformats.org/officeDocument/2006/relationships/hyperlink" Target="https://community.secop.gov.co/Public/Tendering/OpportunityDetail/Index?noticeUID=CO1.NTC.6977983&amp;isFromPublicArea=True&amp;isModal=False" TargetMode="External"/><Relationship Id="rId496" Type="http://schemas.openxmlformats.org/officeDocument/2006/relationships/hyperlink" Target="https://community.secop.gov.co/Public/Tendering/OpportunityDetail/Index?noticeUID=CO1.NTC.7109522&amp;isFromPublicArea=True&amp;isModal=False" TargetMode="External"/><Relationship Id="rId11" Type="http://schemas.openxmlformats.org/officeDocument/2006/relationships/hyperlink" Target="https://community.secop.gov.co/Public/Tendering/OpportunityDetail/Index?noticeUID=CO1.NTC.5451805&amp;isFromPublicArea=True&amp;isModal=False" TargetMode="External"/><Relationship Id="rId53" Type="http://schemas.openxmlformats.org/officeDocument/2006/relationships/hyperlink" Target="https://community.secop.gov.co/Public/Tendering/OpportunityDetail/Index?noticeUID=CO1.NTC.5543986&amp;isFromPublicArea=True&amp;isModal=False" TargetMode="External"/><Relationship Id="rId149" Type="http://schemas.openxmlformats.org/officeDocument/2006/relationships/hyperlink" Target="https://community.secop.gov.co/Public/Tendering/OpportunityDetail/Index?noticeUID=CO1.NTC.5874844&amp;isFromPublicArea=True&amp;isModal=False" TargetMode="External"/><Relationship Id="rId314" Type="http://schemas.openxmlformats.org/officeDocument/2006/relationships/hyperlink" Target="https://community.secop.gov.co/Public/Tendering/OpportunityDetail/Index?noticeUID=CO1.NTC.6284281&amp;isFromPublicArea=True&amp;isModal=False" TargetMode="External"/><Relationship Id="rId356" Type="http://schemas.openxmlformats.org/officeDocument/2006/relationships/hyperlink" Target="https://community.secop.gov.co/Public/Tendering/OpportunityDetail/Index?noticeUID=CO1.NTC.6499050&amp;isFromPublicArea=True&amp;isModal=False" TargetMode="External"/><Relationship Id="rId398" Type="http://schemas.openxmlformats.org/officeDocument/2006/relationships/hyperlink" Target="https://community.secop.gov.co/Public/Tendering/OpportunityDetail/Index?noticeUID=CO1.NTC.6681504&amp;isFromPublicArea=True&amp;isModal=False" TargetMode="External"/><Relationship Id="rId521" Type="http://schemas.openxmlformats.org/officeDocument/2006/relationships/hyperlink" Target="https://community.secop.gov.co/Public/Tendering/OpportunityDetail/Index?noticeUID=CO1.NTC.7171706&amp;isFromPublicArea=True&amp;isModal=False" TargetMode="External"/><Relationship Id="rId95" Type="http://schemas.openxmlformats.org/officeDocument/2006/relationships/hyperlink" Target="https://community.secop.gov.co/Public/Tendering/OpportunityDetail/Index?noticeUID=CO1.NTC.5628894&amp;isFromPublicArea=True&amp;isModal=False" TargetMode="External"/><Relationship Id="rId160" Type="http://schemas.openxmlformats.org/officeDocument/2006/relationships/hyperlink" Target="https://community.secop.gov.co/Public/Tendering/OpportunityDetail/Index?noticeUID=CO1.NTC.5914174&amp;isFromPublicArea=True&amp;isModal=False" TargetMode="External"/><Relationship Id="rId216" Type="http://schemas.openxmlformats.org/officeDocument/2006/relationships/hyperlink" Target="https://community.secop.gov.co/Public/Tendering/OpportunityDetail/Index?noticeUID=CO1.NTC.6035559&amp;isFromPublicArea=True&amp;isModal=False" TargetMode="External"/><Relationship Id="rId423" Type="http://schemas.openxmlformats.org/officeDocument/2006/relationships/hyperlink" Target="https://community.secop.gov.co/Public/Tendering/OpportunityDetail/Index?noticeUID=CO1.NTC.6793226&amp;isFromPublicArea=True&amp;isModal=False" TargetMode="External"/><Relationship Id="rId258" Type="http://schemas.openxmlformats.org/officeDocument/2006/relationships/hyperlink" Target="https://community.secop.gov.co/Public/Tendering/OpportunityDetail/Index?noticeUID=CO1.NTC.6143704&amp;isFromPublicArea=True&amp;isModal=False" TargetMode="External"/><Relationship Id="rId465" Type="http://schemas.openxmlformats.org/officeDocument/2006/relationships/hyperlink" Target="https://community.secop.gov.co/Public/Tendering/OpportunityDetail/Index?noticeUID=CO1.NTC.5995240&amp;isFromPublicArea=True&amp;isModal=False" TargetMode="External"/><Relationship Id="rId22" Type="http://schemas.openxmlformats.org/officeDocument/2006/relationships/hyperlink" Target="https://community.secop.gov.co/Public/Tendering/OpportunityDetail/Index?noticeUID=CO1.NTC.5468144&amp;isFromPublicArea=True&amp;isModal=False" TargetMode="External"/><Relationship Id="rId64" Type="http://schemas.openxmlformats.org/officeDocument/2006/relationships/hyperlink" Target="https://community.secop.gov.co/Public/Tendering/OpportunityDetail/Index?noticeUID=CO1.NTC.5553733&amp;isFromPublicArea=True&amp;isModal=False" TargetMode="External"/><Relationship Id="rId118" Type="http://schemas.openxmlformats.org/officeDocument/2006/relationships/hyperlink" Target="https://community.secop.gov.co/Public/Tendering/OpportunityDetail/Index?noticeUID=CO1.NTC.5714394&amp;isFromPublicArea=True&amp;isModal=False" TargetMode="External"/><Relationship Id="rId325" Type="http://schemas.openxmlformats.org/officeDocument/2006/relationships/hyperlink" Target="https://community.secop.gov.co/Public/Tendering/OpportunityDetail/Index?noticeUID=CO1.NTC.6322686&amp;isFromPublicArea=True&amp;isModal=False" TargetMode="External"/><Relationship Id="rId367" Type="http://schemas.openxmlformats.org/officeDocument/2006/relationships/hyperlink" Target="https://community.secop.gov.co/Public/Tendering/OpportunityDetail/Index?noticeUID=CO1.NTC.6494980&amp;isFromPublicArea=True&amp;isModal=False" TargetMode="External"/><Relationship Id="rId532" Type="http://schemas.openxmlformats.org/officeDocument/2006/relationships/hyperlink" Target="https://community.secop.gov.co/Public/Tendering/OpportunityDetail/Index?noticeUID=CO1.NTC.7216826&amp;isFromPublicArea=True&amp;isModal=False" TargetMode="External"/><Relationship Id="rId171" Type="http://schemas.openxmlformats.org/officeDocument/2006/relationships/hyperlink" Target="https://community.secop.gov.co/Public/Tendering/ContractNoticePhases/View?PPI=CO1.PPI.30925306&amp;isFromPublicArea=True&amp;isModal=False" TargetMode="External"/><Relationship Id="rId227" Type="http://schemas.openxmlformats.org/officeDocument/2006/relationships/hyperlink" Target="https://community.secop.gov.co/Public/Tendering/ContractNoticePhases/View?PPI=CO1.PPI.31565645&amp;isFromPublicArea=True&amp;isModal=False" TargetMode="External"/><Relationship Id="rId269" Type="http://schemas.openxmlformats.org/officeDocument/2006/relationships/hyperlink" Target="https://community.secop.gov.co/Public/Tendering/OpportunityDetail/Index?noticeUID=CO1.NTC.4477424&amp;isFromPublicArea=True&amp;isModal=False" TargetMode="External"/><Relationship Id="rId434" Type="http://schemas.openxmlformats.org/officeDocument/2006/relationships/hyperlink" Target="https://community.secop.gov.co/Public/Tendering/OpportunityDetail/Index?noticeUID=CO1.NTC.6842846&amp;isFromPublicArea=True&amp;isModal=False" TargetMode="External"/><Relationship Id="rId476" Type="http://schemas.openxmlformats.org/officeDocument/2006/relationships/hyperlink" Target="https://community.secop.gov.co/Public/Tendering/OpportunityDetail/Index?noticeUID=CO1.NTC.7044909&amp;isFromPublicArea=True&amp;isModal=False" TargetMode="External"/><Relationship Id="rId33" Type="http://schemas.openxmlformats.org/officeDocument/2006/relationships/hyperlink" Target="https://community.secop.gov.co/Public/Tendering/OpportunityDetail/Index?noticeUID=CO1.NTC.5473126&amp;isFromPublicArea=True&amp;isModal=False" TargetMode="External"/><Relationship Id="rId129" Type="http://schemas.openxmlformats.org/officeDocument/2006/relationships/hyperlink" Target="https://community.secop.gov.co/Public/Tendering/ContractNoticePhases/View?PPI=CO1.PPI.30311302&amp;isFromPublicArea=True&amp;isModal=False" TargetMode="External"/><Relationship Id="rId280" Type="http://schemas.openxmlformats.org/officeDocument/2006/relationships/hyperlink" Target="https://community.secop.gov.co/Public/Tendering/OpportunityDetail/Index?noticeUID=CO1.NTC.6176329&amp;isFromPublicArea=True&amp;isModal=False" TargetMode="External"/><Relationship Id="rId336" Type="http://schemas.openxmlformats.org/officeDocument/2006/relationships/hyperlink" Target="https://community.secop.gov.co/Public/Tendering/OpportunityDetail/Index?noticeUID=CO1.NTC.6411927&amp;isFromPublicArea=True&amp;isModal=False%0a" TargetMode="External"/><Relationship Id="rId501" Type="http://schemas.openxmlformats.org/officeDocument/2006/relationships/hyperlink" Target="https://community.secop.gov.co/Public/Tendering/OpportunityDetail/Index?noticeUID=CO1.NTC.7124656&amp;isFromPublicArea=True&amp;isModal=False" TargetMode="External"/><Relationship Id="rId543" Type="http://schemas.openxmlformats.org/officeDocument/2006/relationships/hyperlink" Target="https://community.secop.gov.co/Public/Tendering/OpportunityDetail/Index?noticeUID=CO1.NTC.7235849&amp;isFromPublicArea=True&amp;isModal=False" TargetMode="External"/><Relationship Id="rId75" Type="http://schemas.openxmlformats.org/officeDocument/2006/relationships/hyperlink" Target="https://community.secop.gov.co/Public/Tendering/OpportunityDetail/Index?noticeUID=CO1.NTC.5569068&amp;isFromPublicArea=True&amp;isModal=False" TargetMode="External"/><Relationship Id="rId140" Type="http://schemas.openxmlformats.org/officeDocument/2006/relationships/hyperlink" Target="https://community.secop.gov.co/Public/Tendering/ContractNoticePhases/View?PPI=CO1.PPI.30528857&amp;isFromPublicArea=True&amp;isModal=False" TargetMode="External"/><Relationship Id="rId182" Type="http://schemas.openxmlformats.org/officeDocument/2006/relationships/hyperlink" Target="https://community.secop.gov.co/Public/Tendering/OpportunityDetail/Index?noticeUID=CO1.NTC.6021789&amp;isFromPublicArea=True&amp;isModal=False" TargetMode="External"/><Relationship Id="rId378" Type="http://schemas.openxmlformats.org/officeDocument/2006/relationships/hyperlink" Target="https://community.secop.gov.co/Public/Tendering/OpportunityDetail/Index?noticeUID=CO1.NTC.6550743&amp;isFromPublicArea=True&amp;isModal=False" TargetMode="External"/><Relationship Id="rId403" Type="http://schemas.openxmlformats.org/officeDocument/2006/relationships/hyperlink" Target="https://community.secop.gov.co/Public/Tendering/OpportunityDetail/Index?noticeUID=CO1.NTC.6706704&amp;isFromPublicArea=True&amp;isModal=False" TargetMode="External"/><Relationship Id="rId6" Type="http://schemas.openxmlformats.org/officeDocument/2006/relationships/hyperlink" Target="https://community.secop.gov.co/Public/Tendering/OpportunityDetail/Index?noticeUID=CO1.NTC.5444628&amp;isFromPublicArea=True&amp;isModal=False" TargetMode="External"/><Relationship Id="rId238" Type="http://schemas.openxmlformats.org/officeDocument/2006/relationships/hyperlink" Target="https://community.secop.gov.co/Public/Tendering/OpportunityDetail/Index?noticeUID=CO1.NTC.6099300&amp;isFromPublicArea=True&amp;isModal=False" TargetMode="External"/><Relationship Id="rId445" Type="http://schemas.openxmlformats.org/officeDocument/2006/relationships/hyperlink" Target="https://community.secop.gov.co/Public/Tendering/OpportunityDetail/Index?noticeUID=CO1.NTC.6922896&amp;isFromPublicArea=True&amp;isModal=False" TargetMode="External"/><Relationship Id="rId487" Type="http://schemas.openxmlformats.org/officeDocument/2006/relationships/hyperlink" Target="https://community.secop.gov.co/Public/Tendering/OpportunityDetail/Index?noticeUID=CO1.NTC.7085910&amp;isFromPublicArea=True&amp;isModal=False" TargetMode="External"/><Relationship Id="rId291" Type="http://schemas.openxmlformats.org/officeDocument/2006/relationships/hyperlink" Target="https://community.secop.gov.co/Public/Tendering/OpportunityDetail/Index?noticeUID=CO1.NTC.6204246&amp;isFromPublicArea=True&amp;isModal=False" TargetMode="External"/><Relationship Id="rId305" Type="http://schemas.openxmlformats.org/officeDocument/2006/relationships/hyperlink" Target="https://community.secop.gov.co/Public/Tendering/OpportunityDetail/Index?noticeUID=CO1.NTC.6238167&amp;isFromPublicArea=True&amp;isModal=False" TargetMode="External"/><Relationship Id="rId347" Type="http://schemas.openxmlformats.org/officeDocument/2006/relationships/hyperlink" Target="https://community.secop.gov.co/Public/Tendering/OpportunityDetail/Index?noticeUID=CO1.NTC.6445648&amp;isFromPublicArea=True&amp;isModal=False" TargetMode="External"/><Relationship Id="rId512" Type="http://schemas.openxmlformats.org/officeDocument/2006/relationships/hyperlink" Target="https://community.secop.gov.co/Public/Tendering/OpportunityDetail/Index?noticeUID=CO1.NTC.7144965&amp;isFromPublicArea=True&amp;isModal=False" TargetMode="External"/><Relationship Id="rId44" Type="http://schemas.openxmlformats.org/officeDocument/2006/relationships/hyperlink" Target="https://community.secop.gov.co/Public/Tendering/OpportunityDetail/Index?noticeUID=CO1.NTC.5519875&amp;isFromPublicArea=True&amp;isModal=False" TargetMode="External"/><Relationship Id="rId86" Type="http://schemas.openxmlformats.org/officeDocument/2006/relationships/hyperlink" Target="https://community.secop.gov.co/Public/Tendering/OpportunityDetail/Index?noticeUID=CO1.NTC.5593996&amp;isFromPublicArea=True&amp;isModal=False" TargetMode="External"/><Relationship Id="rId151" Type="http://schemas.openxmlformats.org/officeDocument/2006/relationships/hyperlink" Target="https://community.secop.gov.co/Public/Tendering/OpportunityDetail/Index?noticeUID=CO1.NTC.5881913&amp;isFromPublicArea=True&amp;isModal=False" TargetMode="External"/><Relationship Id="rId389" Type="http://schemas.openxmlformats.org/officeDocument/2006/relationships/hyperlink" Target="https://community.secop.gov.co/Public/Tendering/OpportunityDetail/Index?noticeUID=CO1.NTC.6626253&amp;isFromPublicArea=True&amp;isModal=False" TargetMode="External"/><Relationship Id="rId554" Type="http://schemas.openxmlformats.org/officeDocument/2006/relationships/hyperlink" Target="https://community.secop.gov.co/Public/Tendering/ContractNoticePhases/View?PPI=CO1.PPI.36414223&amp;isFromPublicArea=True&amp;isModal=False" TargetMode="External"/><Relationship Id="rId193" Type="http://schemas.openxmlformats.org/officeDocument/2006/relationships/hyperlink" Target="https://community.secop.gov.co/Public/Tendering/OpportunityDetail/Index?noticeUID=CO1.NTC.5817532&amp;isFromPublicArea=True&amp;isModal=False" TargetMode="External"/><Relationship Id="rId207" Type="http://schemas.openxmlformats.org/officeDocument/2006/relationships/hyperlink" Target="https://community.secop.gov.co/Public/Tendering/OpportunityDetail/Index?noticeUID=CO1.NTC.6026463&amp;isFromPublicArea=True&amp;isModal=False" TargetMode="External"/><Relationship Id="rId249" Type="http://schemas.openxmlformats.org/officeDocument/2006/relationships/hyperlink" Target="https://community.secop.gov.co/Public/Tendering/OpportunityDetail/Index?noticeUID=CO1.NTC.6128710&amp;isFromPublicArea=True&amp;isModal=False" TargetMode="External"/><Relationship Id="rId414" Type="http://schemas.openxmlformats.org/officeDocument/2006/relationships/hyperlink" Target="https://community.secop.gov.co/Public/Tendering/OpportunityDetail/Index?noticeUID=CO1.NTC.6743991&amp;isFromPublicArea=True&amp;isModal=False" TargetMode="External"/><Relationship Id="rId456" Type="http://schemas.openxmlformats.org/officeDocument/2006/relationships/hyperlink" Target="https://community.secop.gov.co/Public/Tendering/OpportunityDetail/Index?noticeUID=CO1.NTC.6980322&amp;isFromPublicArea=True&amp;isModal=False" TargetMode="External"/><Relationship Id="rId498" Type="http://schemas.openxmlformats.org/officeDocument/2006/relationships/hyperlink" Target="https://community.secop.gov.co/Public/Tendering/OpportunityDetail/Index?noticeUID=CO1.NTC.7111153&amp;isFromPublicArea=True&amp;isModal=False" TargetMode="External"/><Relationship Id="rId13" Type="http://schemas.openxmlformats.org/officeDocument/2006/relationships/hyperlink" Target="https://community.secop.gov.co/Public/Tendering/OpportunityDetail/Index?noticeUID=CO1.NTC.5451180&amp;isFromPublicArea=True&amp;isModal=False" TargetMode="External"/><Relationship Id="rId109" Type="http://schemas.openxmlformats.org/officeDocument/2006/relationships/hyperlink" Target="https://community.secop.gov.co/Public/Tendering/OpportunityDetail/Index?noticeUID=CO1.NTC.5669829&amp;isFromPublicArea=True&amp;isModal=False" TargetMode="External"/><Relationship Id="rId260" Type="http://schemas.openxmlformats.org/officeDocument/2006/relationships/hyperlink" Target="https://community.secop.gov.co/Public/Tendering/OpportunityDetail/Index?noticeUID=CO1.NTC.6099642&amp;isFromPublicArea=True&amp;isModal=False" TargetMode="External"/><Relationship Id="rId316" Type="http://schemas.openxmlformats.org/officeDocument/2006/relationships/hyperlink" Target="https://community.secop.gov.co/Public/Tendering/OpportunityDetail/Index?noticeUID=CO1.NTC.6291300&amp;isFromPublicArea=True&amp;isModal=False" TargetMode="External"/><Relationship Id="rId523" Type="http://schemas.openxmlformats.org/officeDocument/2006/relationships/hyperlink" Target="https://community.secop.gov.co/Public/Tendering/OpportunityDetail/Index?noticeUID=CO1.NTC.7173846&amp;isFromPublicArea=True&amp;isModal=False" TargetMode="External"/><Relationship Id="rId55" Type="http://schemas.openxmlformats.org/officeDocument/2006/relationships/hyperlink" Target="https://community.secop.gov.co/Public/Tendering/OpportunityDetail/Index?noticeUID=CO1.NTC.5557616&amp;isFromPublicArea=True&amp;isModal=False" TargetMode="External"/><Relationship Id="rId97" Type="http://schemas.openxmlformats.org/officeDocument/2006/relationships/hyperlink" Target="https://community.secop.gov.co/Public/Tendering/OpportunityDetail/Index?noticeUID=CO1.NTC.5622714&amp;isFromPublicArea=True&amp;isModal=False" TargetMode="External"/><Relationship Id="rId120" Type="http://schemas.openxmlformats.org/officeDocument/2006/relationships/hyperlink" Target="https://community.secop.gov.co/Public/Tendering/OpportunityDetail/Index?noticeUID=CO1.NTC.5714367&amp;isFromPublicArea=True&amp;isModal=False" TargetMode="External"/><Relationship Id="rId358" Type="http://schemas.openxmlformats.org/officeDocument/2006/relationships/hyperlink" Target="https://community.secop.gov.co/Public/Tendering/OpportunityDetail/Index?noticeUID=CO1.NTC.6484216&amp;isFromPublicArea=True&amp;isModal=False" TargetMode="External"/><Relationship Id="rId162" Type="http://schemas.openxmlformats.org/officeDocument/2006/relationships/hyperlink" Target="https://community.secop.gov.co/Public/Tendering/OpportunityDetail/Index?noticeUID=CO1.NTC.5915072&amp;isFromPublicArea=True&amp;isModal=False" TargetMode="External"/><Relationship Id="rId218" Type="http://schemas.openxmlformats.org/officeDocument/2006/relationships/hyperlink" Target="https://community.secop.gov.co/Public/Tendering/OpportunityDetail/Index?noticeUID=CO1.NTC.6048275&amp;isFromPublicArea=True&amp;isModal=False" TargetMode="External"/><Relationship Id="rId425" Type="http://schemas.openxmlformats.org/officeDocument/2006/relationships/hyperlink" Target="https://community.secop.gov.co/Public/Tendering/OpportunityDetail/Index?noticeUID=CO1.NTC.6795401&amp;isFromPublicArea=True&amp;isModal=False" TargetMode="External"/><Relationship Id="rId467" Type="http://schemas.openxmlformats.org/officeDocument/2006/relationships/hyperlink" Target="https://community.secop.gov.co/Public/Tendering/OpportunityDetail/Index?noticeUID=CO1.NTC.7000297&amp;isFromPublicArea=True&amp;isModal=False" TargetMode="External"/><Relationship Id="rId271" Type="http://schemas.openxmlformats.org/officeDocument/2006/relationships/hyperlink" Target="https://community.secop.gov.co/Public/Tendering/OpportunityDetail/Index?noticeUID=CO1.NTC.6167449&amp;isFromPublicArea=True&amp;isModal=False" TargetMode="External"/><Relationship Id="rId24" Type="http://schemas.openxmlformats.org/officeDocument/2006/relationships/hyperlink" Target="https://community.secop.gov.co/Public/Tendering/OpportunityDetail/Index?noticeUID=CO1.NTC.5483086&amp;isFromPublicArea=True&amp;isModal=False" TargetMode="External"/><Relationship Id="rId66" Type="http://schemas.openxmlformats.org/officeDocument/2006/relationships/hyperlink" Target="https://community.secop.gov.co/Public/Tendering/OpportunityDetail/Index?noticeUID=CO1.NTC.5553998&amp;isFromPublicArea=True&amp;isModal=False" TargetMode="External"/><Relationship Id="rId131" Type="http://schemas.openxmlformats.org/officeDocument/2006/relationships/hyperlink" Target="https://community.secop.gov.co/Public/Tendering/OpportunityDetail/Index?noticeUID=CO1.NTC.5777488&amp;isFromPublicArea=True&amp;isModal=False" TargetMode="External"/><Relationship Id="rId327" Type="http://schemas.openxmlformats.org/officeDocument/2006/relationships/hyperlink" Target="https://community.secop.gov.co/Public/Tendering/OpportunityDetail/Index?noticeUID=CO1.NTC.6326299&amp;isFromPublicArea=True&amp;isModal=False%0a" TargetMode="External"/><Relationship Id="rId369" Type="http://schemas.openxmlformats.org/officeDocument/2006/relationships/hyperlink" Target="https://community.secop.gov.co/Public/Tendering/OpportunityDetail/Index?noticeUID=CO1.NTC.6502628&amp;isFromPublicArea=True&amp;isModal=False" TargetMode="External"/><Relationship Id="rId534" Type="http://schemas.openxmlformats.org/officeDocument/2006/relationships/hyperlink" Target="https://community.secop.gov.co/Public/Tendering/OpportunityDetail/Index?noticeUID=CO1.NTC.7218178&amp;isFromPublicArea=True&amp;isModal=False" TargetMode="External"/><Relationship Id="rId173" Type="http://schemas.openxmlformats.org/officeDocument/2006/relationships/hyperlink" Target="https://community.secop.gov.co/Public/Tendering/OpportunityDetail/Index?noticeUID=CO1.NTC.5934465&amp;isFromPublicArea=True&amp;isModal=False" TargetMode="External"/><Relationship Id="rId229" Type="http://schemas.openxmlformats.org/officeDocument/2006/relationships/hyperlink" Target="https://community.secop.gov.co/Public/Tendering/OpportunityDetail/Index?noticeUID=CO1.NTC.6073452&amp;isFromPublicArea=True&amp;isModal=False" TargetMode="External"/><Relationship Id="rId380" Type="http://schemas.openxmlformats.org/officeDocument/2006/relationships/hyperlink" Target="https://community.secop.gov.co/Public/Tendering/OpportunityDetail/Index?noticeUID=CO1.NTC.6557399&amp;isFromPublicArea=True&amp;isModal=False" TargetMode="External"/><Relationship Id="rId436" Type="http://schemas.openxmlformats.org/officeDocument/2006/relationships/hyperlink" Target="https://community.secop.gov.co/Public/Tendering/OpportunityDetail/Index?noticeUID=CO1.NTC.6858924&amp;isFromPublicArea=True&amp;isModal=False" TargetMode="External"/><Relationship Id="rId240" Type="http://schemas.openxmlformats.org/officeDocument/2006/relationships/hyperlink" Target="https://community.secop.gov.co/Public/Tendering/OpportunityDetail/Index?noticeUID=CO1.NTC.6099642&amp;isFromPublicArea=True&amp;isModal=False" TargetMode="External"/><Relationship Id="rId478" Type="http://schemas.openxmlformats.org/officeDocument/2006/relationships/hyperlink" Target="https://community.secop.gov.co/Public/Tendering/OpportunityDetail/Index?noticeUID=CO1.NTC.7055955&amp;isFromPublicArea=True&amp;isModal=False" TargetMode="External"/><Relationship Id="rId35" Type="http://schemas.openxmlformats.org/officeDocument/2006/relationships/hyperlink" Target="https://community.secop.gov.co/Public/Tendering/OpportunityDetail/Index?noticeUID=CO1.NTC.5473650&amp;isFromPublicArea=True&amp;isModal=False" TargetMode="External"/><Relationship Id="rId77" Type="http://schemas.openxmlformats.org/officeDocument/2006/relationships/hyperlink" Target="https://community.secop.gov.co/Public/Tendering/OpportunityDetail/Index?noticeUID=CO1.NTC.5576312&amp;isFromPublicArea=True&amp;isModal=False" TargetMode="External"/><Relationship Id="rId100" Type="http://schemas.openxmlformats.org/officeDocument/2006/relationships/hyperlink" Target="https://community.secop.gov.co/Public/Tendering/OpportunityDetail/Index?noticeUID=CO1.NTC.5626679&amp;isFromPublicArea=True&amp;isModal=False" TargetMode="External"/><Relationship Id="rId282" Type="http://schemas.openxmlformats.org/officeDocument/2006/relationships/hyperlink" Target="https://community.secop.gov.co/Public/Tendering/OpportunityDetail/Index?noticeUID=CO1.NTC.6183410&amp;isFromPublicArea=True&amp;isModal=False" TargetMode="External"/><Relationship Id="rId338" Type="http://schemas.openxmlformats.org/officeDocument/2006/relationships/hyperlink" Target="https://community.secop.gov.co/Public/Tendering/OpportunityDetail/Index?noticeUID=CO1.NTC.6408840&amp;isFromPublicArea=True&amp;isModal=False" TargetMode="External"/><Relationship Id="rId503" Type="http://schemas.openxmlformats.org/officeDocument/2006/relationships/hyperlink" Target="https://community.secop.gov.co/Public/Tendering/OpportunityDetail/Index?noticeUID=CO1.NTC.7133746&amp;isFromPublicArea=True&amp;isModal=False" TargetMode="External"/><Relationship Id="rId545" Type="http://schemas.openxmlformats.org/officeDocument/2006/relationships/hyperlink" Target="https://community.secop.gov.co/Public/Tendering/OpportunityDetail/Index?noticeUID=CO1.NTC.7239634&amp;isFromPublicArea=True&amp;isModal=False" TargetMode="External"/><Relationship Id="rId8" Type="http://schemas.openxmlformats.org/officeDocument/2006/relationships/hyperlink" Target="https://community.secop.gov.co/Public/Tendering/OpportunityDetail/Index?noticeUID=CO1.NTC.5446265&amp;isFromPublicArea=True&amp;isModal=False" TargetMode="External"/><Relationship Id="rId142" Type="http://schemas.openxmlformats.org/officeDocument/2006/relationships/hyperlink" Target="https://community.secop.gov.co/Public/Tendering/ContractNoticePhases/View?PPI=CO1.PPI.30532720&amp;isFromPublicArea=True&amp;isModal=False" TargetMode="External"/><Relationship Id="rId184" Type="http://schemas.openxmlformats.org/officeDocument/2006/relationships/hyperlink" Target="https://community.secop.gov.co/Public/Tendering/OpportunityDetail/Index?noticeUID=CO1.NTC.5991478&amp;isFromPublicArea=True&amp;isModal=False-" TargetMode="External"/><Relationship Id="rId391" Type="http://schemas.openxmlformats.org/officeDocument/2006/relationships/hyperlink" Target="https://community.secop.gov.co/Public/Tendering/OpportunityDetail/Index?noticeUID=CO1.NTC.6653878&amp;isFromPublicArea=True&amp;isModal=False" TargetMode="External"/><Relationship Id="rId405" Type="http://schemas.openxmlformats.org/officeDocument/2006/relationships/hyperlink" Target="https://community.secop.gov.co/Public/Tendering/OpportunityDetail/Index?noticeUID=CO1.NTC.6709962&amp;isFromPublicArea=True&amp;isModal=False" TargetMode="External"/><Relationship Id="rId447" Type="http://schemas.openxmlformats.org/officeDocument/2006/relationships/hyperlink" Target="https://community.secop.gov.co/Public/Tendering/OpportunityDetail/Index?noticeUID=CO1.NTC.6937748&amp;isFromPublicArea=True&amp;isModal=False" TargetMode="External"/><Relationship Id="rId251" Type="http://schemas.openxmlformats.org/officeDocument/2006/relationships/hyperlink" Target="https://community.secop.gov.co/Public/Tendering/OpportunityDetail/Index?noticeUID=CO1.NTC.6132443&amp;isFromPublicArea=True&amp;isModal=False" TargetMode="External"/><Relationship Id="rId489" Type="http://schemas.openxmlformats.org/officeDocument/2006/relationships/hyperlink" Target="https://community.secop.gov.co/Public/Tendering/OpportunityDetail/Index?noticeUID=CO1.NTC.7090432&amp;isFromPublicArea=True&amp;isModal=False" TargetMode="External"/><Relationship Id="rId46" Type="http://schemas.openxmlformats.org/officeDocument/2006/relationships/hyperlink" Target="https://community.secop.gov.co/Public/Tendering/OpportunityDetail/Index?noticeUID=CO1.NTC.5539623&amp;isFromPublicArea=True&amp;isModal=False" TargetMode="External"/><Relationship Id="rId293" Type="http://schemas.openxmlformats.org/officeDocument/2006/relationships/hyperlink" Target="https://community.secop.gov.co/Public/Tendering/OpportunityDetail/Index?noticeUID=CO1.NTC.6204863&amp;isFromPublicArea=True&amp;isModal=False" TargetMode="External"/><Relationship Id="rId307" Type="http://schemas.openxmlformats.org/officeDocument/2006/relationships/hyperlink" Target="https://community.secop.gov.co/Public/Tendering/OpportunityDetail/Index?noticeUID=CO1.NTC.6252407&amp;isFromPublicArea=True&amp;isModal=False" TargetMode="External"/><Relationship Id="rId349" Type="http://schemas.openxmlformats.org/officeDocument/2006/relationships/hyperlink" Target="https://community.secop.gov.co/Public/Tendering/OpportunityDetail/Index?noticeUID=CO1.NTC.6447184&amp;isFromPublicArea=True&amp;isModal=False" TargetMode="External"/><Relationship Id="rId514" Type="http://schemas.openxmlformats.org/officeDocument/2006/relationships/hyperlink" Target="https://community.secop.gov.co/Public/Tendering/OpportunityDetail/Index?noticeUID=CO1.NTC.7151915&amp;isFromPublicArea=True&amp;isModal=False" TargetMode="External"/><Relationship Id="rId88" Type="http://schemas.openxmlformats.org/officeDocument/2006/relationships/hyperlink" Target="https://community.secop.gov.co/Public/Tendering/OpportunityDetail/Index?noticeUID=CO1.NTC.5594309&amp;isFromPublicArea=True&amp;isModal=False" TargetMode="External"/><Relationship Id="rId111" Type="http://schemas.openxmlformats.org/officeDocument/2006/relationships/hyperlink" Target="https://community.secop.gov.co/Public/Tendering/OpportunityDetail/Index?noticeUID=CO1.NTC.5666892&amp;isFromPublicArea=True&amp;isModal=False" TargetMode="External"/><Relationship Id="rId153" Type="http://schemas.openxmlformats.org/officeDocument/2006/relationships/hyperlink" Target="https://community.secop.gov.co/Public/Tendering/OpportunityDetail/Index?noticeUID=CO1.NTC.5887200&amp;isFromPublicArea=True&amp;isModal=False" TargetMode="External"/><Relationship Id="rId195" Type="http://schemas.openxmlformats.org/officeDocument/2006/relationships/hyperlink" Target="https://community.secop.gov.co/Public/Tendering/OpportunityDetail/Index?noticeUID=CO1.NTC.6008140&amp;isFromPublicArea=True&amp;isModal=False" TargetMode="External"/><Relationship Id="rId209" Type="http://schemas.openxmlformats.org/officeDocument/2006/relationships/hyperlink" Target="https://community.secop.gov.co/Public/Tendering/OpportunityDetail/Index?noticeUID=CO1.NTC.6031337&amp;isFromPublicArea=True&amp;isModal=False" TargetMode="External"/><Relationship Id="rId360" Type="http://schemas.openxmlformats.org/officeDocument/2006/relationships/hyperlink" Target="https://community.secop.gov.co/Public/Tendering/OpportunityDetail/Index?noticeUID=CO1.NTC.6493726&amp;isFromPublicArea=True&amp;isModal=False" TargetMode="External"/><Relationship Id="rId416" Type="http://schemas.openxmlformats.org/officeDocument/2006/relationships/hyperlink" Target="https://community.secop.gov.co/Public/Tendering/OpportunityDetail/Index?noticeUID=CO1.NTC.6757811&amp;isFromPublicArea=True&amp;isModal=False" TargetMode="External"/><Relationship Id="rId220" Type="http://schemas.openxmlformats.org/officeDocument/2006/relationships/hyperlink" Target="https://community.secop.gov.co/Public/Tendering/OpportunityDetail/Index?noticeUID=CO1.NTC.6063810&amp;isFromPublicArea=True&amp;isModal=False" TargetMode="External"/><Relationship Id="rId458" Type="http://schemas.openxmlformats.org/officeDocument/2006/relationships/hyperlink" Target="https://community.secop.gov.co/Public/Tendering/OpportunityDetail/Index?noticeUID=CO1.NTC.6984069&amp;isFromPublicArea=True&amp;isModal=False" TargetMode="External"/><Relationship Id="rId15" Type="http://schemas.openxmlformats.org/officeDocument/2006/relationships/hyperlink" Target="https://community.secop.gov.co/Public/Tendering/OpportunityDetail/Index?noticeUID=CO1.NTC.5455166&amp;isFromPublicArea=True&amp;isModal=False" TargetMode="External"/><Relationship Id="rId57" Type="http://schemas.openxmlformats.org/officeDocument/2006/relationships/hyperlink" Target="https://community.secop.gov.co/Public/Tendering/OpportunityDetail/Index?noticeUID=CO1.NTC.5555607&amp;isFromPublicArea=True&amp;isModal=False" TargetMode="External"/><Relationship Id="rId262" Type="http://schemas.openxmlformats.org/officeDocument/2006/relationships/hyperlink" Target="https://community.secop.gov.co/Public/Tendering/OpportunityDetail/Index?noticeUID=CO1.NTC.6152231&amp;isFromPublicArea=True&amp;isModal=False" TargetMode="External"/><Relationship Id="rId318" Type="http://schemas.openxmlformats.org/officeDocument/2006/relationships/hyperlink" Target="https://community.secop.gov.co/Public/Tendering/OpportunityDetail/Index?noticeUID=CO1.NTC.6309688&amp;isFromPublicArea=True&amp;isModal=False" TargetMode="External"/><Relationship Id="rId525" Type="http://schemas.openxmlformats.org/officeDocument/2006/relationships/hyperlink" Target="https://community.secop.gov.co/Public/Tendering/OpportunityDetail/Index?noticeUID=CO1.NTC.7193531&amp;isFromPublicArea=True&amp;isModal=False" TargetMode="External"/><Relationship Id="rId99" Type="http://schemas.openxmlformats.org/officeDocument/2006/relationships/hyperlink" Target="https://community.secop.gov.co/Public/Tendering/OpportunityDetail/Index?noticeUID=CO1.NTC.5627743&amp;isFromPublicArea=True&amp;isModal=False" TargetMode="External"/><Relationship Id="rId122" Type="http://schemas.openxmlformats.org/officeDocument/2006/relationships/hyperlink" Target="https://community.secop.gov.co/Public/Tendering/OpportunityDetail/Index?noticeUID=CO1.NTC.5732787&amp;isFromPublicArea=True&amp;isModal=False" TargetMode="External"/><Relationship Id="rId164" Type="http://schemas.openxmlformats.org/officeDocument/2006/relationships/hyperlink" Target="https://community.secop.gov.co/Public/Tendering/OpportunityDetail/Index?noticeUID=CO1.NTC.5916177&amp;isFromPublicArea=True&amp;isModal=False" TargetMode="External"/><Relationship Id="rId371" Type="http://schemas.openxmlformats.org/officeDocument/2006/relationships/hyperlink" Target="https://community.secop.gov.co/Public/Tendering/OpportunityDetail/Index?noticeUID=CO1.NTC.6503818&amp;isFromPublicArea=True&amp;isModal=False" TargetMode="External"/><Relationship Id="rId427" Type="http://schemas.openxmlformats.org/officeDocument/2006/relationships/hyperlink" Target="https://community.secop.gov.co/Public/Tendering/OpportunityDetail/Index?noticeUID=CO1.NTC.6809808&amp;isFromPublicArea=True&amp;isModal=False" TargetMode="External"/><Relationship Id="rId469" Type="http://schemas.openxmlformats.org/officeDocument/2006/relationships/hyperlink" Target="https://community.secop.gov.co/Public/Tendering/OpportunityDetail/Index?noticeUID=CO1.NTC.7010423&amp;isFromPublicArea=True&amp;isModal=False" TargetMode="External"/><Relationship Id="rId26" Type="http://schemas.openxmlformats.org/officeDocument/2006/relationships/hyperlink" Target="https://community.secop.gov.co/Public/Tendering/OpportunityDetail/Index?noticeUID=CO1.NTC.5469856&amp;isFromPublicArea=True&amp;isModal=False" TargetMode="External"/><Relationship Id="rId231" Type="http://schemas.openxmlformats.org/officeDocument/2006/relationships/hyperlink" Target="https://community.secop.gov.co/Public/Tendering/OpportunityDetail/Index?noticeUID=CO1.NTC.6094669&amp;isFromPublicArea=True&amp;isModal=False" TargetMode="External"/><Relationship Id="rId273" Type="http://schemas.openxmlformats.org/officeDocument/2006/relationships/hyperlink" Target="https://community.secop.gov.co/Public/Tendering/OpportunityDetail/Index?noticeUID=CO1.NTC.6167345&amp;isFromPublicArea=True&amp;isModal=False" TargetMode="External"/><Relationship Id="rId329" Type="http://schemas.openxmlformats.org/officeDocument/2006/relationships/hyperlink" Target="https://community.secop.gov.co/Public/Tendering/OpportunityDetail/Index?noticeUID=CO1.NTC.6353786&amp;isFromPublicArea=True&amp;isModal=False" TargetMode="External"/><Relationship Id="rId480" Type="http://schemas.openxmlformats.org/officeDocument/2006/relationships/hyperlink" Target="https://community.secop.gov.co/Public/Tendering/OpportunityDetail/Index?noticeUID=CO1.NTC.7070843&amp;isFromPublicArea=True&amp;isModal=False" TargetMode="External"/><Relationship Id="rId536" Type="http://schemas.openxmlformats.org/officeDocument/2006/relationships/hyperlink" Target="https://community.secop.gov.co/Public/Tendering/OpportunityDetail/Index?noticeUID=CO1.NTC.7219572&amp;isFromPublicArea=True&amp;isModal=False" TargetMode="External"/><Relationship Id="rId68" Type="http://schemas.openxmlformats.org/officeDocument/2006/relationships/hyperlink" Target="https://community.secop.gov.co/Public/Tendering/OpportunityDetail/Index?noticeUID=CO1.NTC.5556586&amp;isFromPublicArea=True&amp;isModal=False" TargetMode="External"/><Relationship Id="rId133" Type="http://schemas.openxmlformats.org/officeDocument/2006/relationships/hyperlink" Target="https://colombiacompra.gov.co/tienda-virtual-del-estado-colombiano/ordenes-compra/?number_order=125470&amp;state=&amp;entity=&amp;tool=&amp;date_to&amp;date_from" TargetMode="External"/><Relationship Id="rId175" Type="http://schemas.openxmlformats.org/officeDocument/2006/relationships/hyperlink" Target="https://community.secop.gov.co/Public/Tendering/OpportunityDetail/Index?noticeUID=CO1.NTC.5941600&amp;isFromPublicArea=True&amp;isModal=False" TargetMode="External"/><Relationship Id="rId340" Type="http://schemas.openxmlformats.org/officeDocument/2006/relationships/hyperlink" Target="https://community.secop.gov.co/Public/Tendering/OpportunityDetail/Index?noticeUID=CO1.NTC.6425122&amp;isFromPublicArea=True&amp;isModal=False" TargetMode="External"/><Relationship Id="rId200" Type="http://schemas.openxmlformats.org/officeDocument/2006/relationships/hyperlink" Target="https://community.secop.gov.co/Public/Tendering/OpportunityDetail/Index?noticeUID=CO1.NTC.6015537&amp;isFromPublicArea=True&amp;isModal=False" TargetMode="External"/><Relationship Id="rId382" Type="http://schemas.openxmlformats.org/officeDocument/2006/relationships/hyperlink" Target="https://community.secop.gov.co/Public/Tendering/OpportunityDetail/Index?noticeUID=CO1.NTC.6581890&amp;isFromPublicArea=True&amp;isModal=False" TargetMode="External"/><Relationship Id="rId438" Type="http://schemas.openxmlformats.org/officeDocument/2006/relationships/hyperlink" Target="https://community.secop.gov.co/Public/Tendering/OpportunityDetail/Index?noticeUID=CO1.NTC.6880012&amp;isFromPublicArea=True&amp;isModal=False" TargetMode="External"/><Relationship Id="rId242" Type="http://schemas.openxmlformats.org/officeDocument/2006/relationships/hyperlink" Target="https://community.secop.gov.co/Public/Tendering/OpportunityDetail/Index?noticeUID=CO1.NTC.6120433&amp;isFromPublicArea=True&amp;isModal=False" TargetMode="External"/><Relationship Id="rId284" Type="http://schemas.openxmlformats.org/officeDocument/2006/relationships/hyperlink" Target="https://community.secop.gov.co/Public/Tendering/OpportunityDetail/Index?noticeUID=CO1.NTC.6192273&amp;isFromPublicArea=True&amp;isModal=False" TargetMode="External"/><Relationship Id="rId491" Type="http://schemas.openxmlformats.org/officeDocument/2006/relationships/hyperlink" Target="https://community.secop.gov.co/Public/Tendering/OpportunityDetail/Index?noticeUID=CO1.NTC.7097398&amp;isFromPublicArea=True&amp;isModal=False" TargetMode="External"/><Relationship Id="rId505" Type="http://schemas.openxmlformats.org/officeDocument/2006/relationships/hyperlink" Target="https://community.secop.gov.co/Public/Tendering/OpportunityDetail/Index?noticeUID=CO1.NTC.7147290&amp;isFromPublicArea=True&amp;isModal=False" TargetMode="External"/><Relationship Id="rId37" Type="http://schemas.openxmlformats.org/officeDocument/2006/relationships/hyperlink" Target="https://community.secop.gov.co/Public/Tendering/OpportunityDetail/Index?noticeUID=CO1.NTC.5474043&amp;isFromPublicArea=True&amp;isModal=False" TargetMode="External"/><Relationship Id="rId79" Type="http://schemas.openxmlformats.org/officeDocument/2006/relationships/hyperlink" Target="https://community.secop.gov.co/Public/Tendering/OpportunityDetail/Index?noticeUID=CO1.NTC.5575306&amp;isFromPublicArea=True&amp;isModal=False" TargetMode="External"/><Relationship Id="rId102" Type="http://schemas.openxmlformats.org/officeDocument/2006/relationships/hyperlink" Target="https://community.secop.gov.co/Public/Tendering/OpportunityDetail/Index?noticeUID=CO1.NTC.5641608&amp;isFromPublicArea=True&amp;isModal=False" TargetMode="External"/><Relationship Id="rId144" Type="http://schemas.openxmlformats.org/officeDocument/2006/relationships/hyperlink" Target="https://community.secop.gov.co/Public/Tendering/OpportunityDetail/Index?noticeUID=CO1.NTC.5840115&amp;isFromPublicArea=True&amp;isModal=False" TargetMode="External"/><Relationship Id="rId547" Type="http://schemas.openxmlformats.org/officeDocument/2006/relationships/hyperlink" Target="https://community.secop.gov.co/Public/Tendering/OpportunityDetail/Index?noticeUID=CO1.NTC.7239186&amp;isFromPublicArea=True&amp;isModal=False" TargetMode="External"/><Relationship Id="rId90" Type="http://schemas.openxmlformats.org/officeDocument/2006/relationships/hyperlink" Target="https://community.secop.gov.co/Public/Tendering/OpportunityDetail/Index?noticeUID=CO1.NTC.5607611&amp;isFromPublicArea=True&amp;isModal=False" TargetMode="External"/><Relationship Id="rId186" Type="http://schemas.openxmlformats.org/officeDocument/2006/relationships/hyperlink" Target="https://community.secop.gov.co/Public/Tendering/OpportunityDetail/Index?noticeUID=CO1.NTC.6000913&amp;isFromPublicArea=True&amp;isModal=False" TargetMode="External"/><Relationship Id="rId351" Type="http://schemas.openxmlformats.org/officeDocument/2006/relationships/hyperlink" Target="https://community.secop.gov.co/Public/Tendering/OpportunityDetail/Index?noticeUID=CO1.NTC.6453348&amp;isFromPublicArea=True&amp;isModal=False" TargetMode="External"/><Relationship Id="rId393" Type="http://schemas.openxmlformats.org/officeDocument/2006/relationships/hyperlink" Target="https://community.secop.gov.co/Public/Tendering/OpportunityDetail/Index?noticeUID=CO1.NTC.6675498&amp;isFromPublicArea=True&amp;isModal=False" TargetMode="External"/><Relationship Id="rId407" Type="http://schemas.openxmlformats.org/officeDocument/2006/relationships/hyperlink" Target="https://community.secop.gov.co/Public/Tendering/OpportunityDetail/Index?noticeUID=CO1.NTC.6717562&amp;isFromPublicArea=True&amp;isModal=False" TargetMode="External"/><Relationship Id="rId449" Type="http://schemas.openxmlformats.org/officeDocument/2006/relationships/hyperlink" Target="https://community.secop.gov.co/Public/Tendering/OpportunityDetail/Index?noticeUID=CO1.NTC.6952904&amp;isFromPublicArea=True&amp;isModal=False" TargetMode="External"/><Relationship Id="rId211" Type="http://schemas.openxmlformats.org/officeDocument/2006/relationships/hyperlink" Target="https://community.secop.gov.co/Public/Tendering/OpportunityDetail/Index?noticeUID=CO1.NTC.6033638&amp;isFromPublicArea=True&amp;isModal=False" TargetMode="External"/><Relationship Id="rId253" Type="http://schemas.openxmlformats.org/officeDocument/2006/relationships/hyperlink" Target="https://community.secop.gov.co/Public/Tendering/OpportunityDetail/Index?noticeUID=CO1.NTC.6132098&amp;isFromPublicArea=True&amp;isModal=False" TargetMode="External"/><Relationship Id="rId295" Type="http://schemas.openxmlformats.org/officeDocument/2006/relationships/hyperlink" Target="https://community.secop.gov.co/Public/Tendering/OpportunityDetail/Index?noticeUID=CO1.NTC.6213353&amp;isFromPublicArea=True&amp;isModal=False" TargetMode="External"/><Relationship Id="rId309" Type="http://schemas.openxmlformats.org/officeDocument/2006/relationships/hyperlink" Target="https://community.secop.gov.co/Public/Tendering/OpportunityDetail/Index?noticeUID=CO1.NTC.6275671&amp;isFromPublicArea=True&amp;isModal=False" TargetMode="External"/><Relationship Id="rId460" Type="http://schemas.openxmlformats.org/officeDocument/2006/relationships/hyperlink" Target="https://community.secop.gov.co/Public/Tendering/OpportunityDetail/Index?noticeUID=CO1.NTC.6984820&amp;isFromPublicArea=True&amp;isModal=False" TargetMode="External"/><Relationship Id="rId516" Type="http://schemas.openxmlformats.org/officeDocument/2006/relationships/hyperlink" Target="https://community.secop.gov.co/Public/Tendering/OpportunityDetail/Index?noticeUID=CO1.NTC.7163222&amp;isFromPublicArea=True&amp;isModal=False" TargetMode="External"/><Relationship Id="rId48" Type="http://schemas.openxmlformats.org/officeDocument/2006/relationships/hyperlink" Target="https://community.secop.gov.co/Public/Tendering/OpportunityDetail/Index?noticeUID=CO1.NTC.5539837&amp;isFromPublicArea=True&amp;isModal=False" TargetMode="External"/><Relationship Id="rId113" Type="http://schemas.openxmlformats.org/officeDocument/2006/relationships/hyperlink" Target="https://community.secop.gov.co/Public/Tendering/OpportunityDetail/Index?noticeUID=CO1.NTC.5664970&amp;isFromPublicArea=True&amp;isModal=False" TargetMode="External"/><Relationship Id="rId320" Type="http://schemas.openxmlformats.org/officeDocument/2006/relationships/hyperlink" Target="https://community.secop.gov.co/Public/Tendering/OpportunityDetail/Index?noticeUID=CO1.NTC.6317280&amp;isFromPublicArea=True&amp;isModal=False" TargetMode="External"/><Relationship Id="rId155" Type="http://schemas.openxmlformats.org/officeDocument/2006/relationships/hyperlink" Target="https://community.secop.gov.co/Public/Tendering/OpportunityDetail/Index?noticeUID=CO1.NTC.5903746&amp;isFromPublicArea=True&amp;isModal=False" TargetMode="External"/><Relationship Id="rId197" Type="http://schemas.openxmlformats.org/officeDocument/2006/relationships/hyperlink" Target="https://community.secop.gov.co/Public/Tendering/OpportunityDetail/Index?noticeUID=CO1.NTC.6006960&amp;isFromPublicArea=True&amp;isModal=False" TargetMode="External"/><Relationship Id="rId362" Type="http://schemas.openxmlformats.org/officeDocument/2006/relationships/hyperlink" Target="https://community.secop.gov.co/Public/Tendering/OpportunityDetail/Index?noticeUID=CO1.NTC.6492053&amp;isFromPublicArea=True&amp;isModal=False" TargetMode="External"/><Relationship Id="rId418" Type="http://schemas.openxmlformats.org/officeDocument/2006/relationships/hyperlink" Target="https://community.secop.gov.co/Public/Tendering/OpportunityDetail/Index?noticeUID=CO1.NTC.6773319&amp;isFromPublicArea=True&amp;isModal=False" TargetMode="External"/><Relationship Id="rId222" Type="http://schemas.openxmlformats.org/officeDocument/2006/relationships/hyperlink" Target="https://community.secop.gov.co/Public/Tendering/OpportunityDetail/Index?noticeUID=CO1.NTC.6063815&amp;isFromPublicArea=True&amp;isModal=False" TargetMode="External"/><Relationship Id="rId264" Type="http://schemas.openxmlformats.org/officeDocument/2006/relationships/hyperlink" Target="https://community.secop.gov.co/Public/Tendering/OpportunityDetail/Index?noticeUID=CO1.NTC.6157016&amp;isFromPublicArea=True&amp;isModal=False" TargetMode="External"/><Relationship Id="rId471" Type="http://schemas.openxmlformats.org/officeDocument/2006/relationships/hyperlink" Target="https://community.secop.gov.co/Public/Tendering/OpportunityDetail/Index?noticeUID=CO1.NTC.7016124&amp;isFromPublicArea=True&amp;isModal=False" TargetMode="External"/><Relationship Id="rId17" Type="http://schemas.openxmlformats.org/officeDocument/2006/relationships/hyperlink" Target="https://community.secop.gov.co/Public/Tendering/OpportunityDetail/Index?noticeUID=CO1.NTC.5463227&amp;isFromPublicArea=True&amp;isModal=False" TargetMode="External"/><Relationship Id="rId59" Type="http://schemas.openxmlformats.org/officeDocument/2006/relationships/hyperlink" Target="https://community.secop.gov.co/Public/Tendering/OpportunityDetail/Index?noticeUID=CO1.NTC.5555286&amp;isFromPublicArea=True&amp;isModal=False" TargetMode="External"/><Relationship Id="rId124" Type="http://schemas.openxmlformats.org/officeDocument/2006/relationships/hyperlink" Target="https://community.secop.gov.co/Public/Tendering/OpportunityDetail/Index?noticeUID=CO1.NTC.5735152&amp;isFromPublicArea=True&amp;isModal=False" TargetMode="External"/><Relationship Id="rId527" Type="http://schemas.openxmlformats.org/officeDocument/2006/relationships/hyperlink" Target="https://community.secop.gov.co/Public/Tendering/OpportunityDetail/Index?noticeUID=CO1.NTC.7206154&amp;isFromPublicArea=True&amp;isModal=False" TargetMode="External"/><Relationship Id="rId70" Type="http://schemas.openxmlformats.org/officeDocument/2006/relationships/hyperlink" Target="https://community.secop.gov.co/Public/Tendering/OpportunityDetail/Index?noticeUID=CO1.NTC.5558175&amp;isFromPublicArea=True&amp;isModal=False" TargetMode="External"/><Relationship Id="rId166" Type="http://schemas.openxmlformats.org/officeDocument/2006/relationships/hyperlink" Target="https://community.secop.gov.co/Public/Tendering/OpportunityDetail/Index?noticeUID=CO1.NTC.5921144&amp;isFromPublicArea=True&amp;isModal=False" TargetMode="External"/><Relationship Id="rId331" Type="http://schemas.openxmlformats.org/officeDocument/2006/relationships/hyperlink" Target="https://community.secop.gov.co/Public/Tendering/OpportunityDetail/Index?noticeUID=CO1.NTC.6385747&amp;isFromPublicArea=True&amp;isModal=False" TargetMode="External"/><Relationship Id="rId373" Type="http://schemas.openxmlformats.org/officeDocument/2006/relationships/hyperlink" Target="https://community.secop.gov.co/Public/Tendering/OpportunityDetail/Index?noticeUID=CO1.NTC.6505036&amp;isFromPublicArea=True&amp;isModal=False" TargetMode="External"/><Relationship Id="rId429" Type="http://schemas.openxmlformats.org/officeDocument/2006/relationships/hyperlink" Target="https://community.secop.gov.co/Public/Tendering/OpportunityDetail/Index?noticeUID=CO1.NTC.6816631&amp;isFromPublicArea=True&amp;isModal=False" TargetMode="External"/><Relationship Id="rId1" Type="http://schemas.openxmlformats.org/officeDocument/2006/relationships/hyperlink" Target="https://community.secop.gov.co/Public/Tendering/OpportunityDetail/Index?noticeUID=CO1.NTC.5441980&amp;isFromPublicArea=True&amp;isModal=False--" TargetMode="External"/><Relationship Id="rId233" Type="http://schemas.openxmlformats.org/officeDocument/2006/relationships/hyperlink" Target="https://community.secop.gov.co/Public/Tendering/OpportunityDetail/Index?noticeUID=CO1.NTC.6095850&amp;isFromPublicArea=True&amp;isModal=False" TargetMode="External"/><Relationship Id="rId440" Type="http://schemas.openxmlformats.org/officeDocument/2006/relationships/hyperlink" Target="https://community.secop.gov.co/Public/Tendering/OpportunityDetail/Index?noticeUID=CO1.NTC.6881239&amp;isFromPublicArea=True&amp;isModal=False" TargetMode="External"/><Relationship Id="rId28" Type="http://schemas.openxmlformats.org/officeDocument/2006/relationships/hyperlink" Target="https://community.secop.gov.co/Public/Tendering/OpportunityDetail/Index?noticeUID=CO1.NTC.5472266&amp;isFromPublicArea=True&amp;isModal=False" TargetMode="External"/><Relationship Id="rId275" Type="http://schemas.openxmlformats.org/officeDocument/2006/relationships/hyperlink" Target="https://community.secop.gov.co/Public/Tendering/OpportunityDetail/Index?noticeUID=CO1.NTC.6171617&amp;isFromPublicArea=True&amp;isModal=False" TargetMode="External"/><Relationship Id="rId300" Type="http://schemas.openxmlformats.org/officeDocument/2006/relationships/hyperlink" Target="https://community.secop.gov.co/Public/Tendering/OpportunityDetail/Index?noticeUID=CO1.NTC.6221961&amp;isFromPublicArea=True&amp;isModal=False" TargetMode="External"/><Relationship Id="rId482" Type="http://schemas.openxmlformats.org/officeDocument/2006/relationships/hyperlink" Target="https://community.secop.gov.co/Public/Tendering/OpportunityDetail/Index?noticeUID=CO1.NTC.7077848&amp;isFromPublicArea=True&amp;isModal=False" TargetMode="External"/><Relationship Id="rId538" Type="http://schemas.openxmlformats.org/officeDocument/2006/relationships/hyperlink" Target="https://community.secop.gov.co/Public/Tendering/OpportunityDetail/Index?noticeUID=CO1.NTC.7225065&amp;isFromPublicArea=True&amp;isModal=False" TargetMode="External"/><Relationship Id="rId81" Type="http://schemas.openxmlformats.org/officeDocument/2006/relationships/hyperlink" Target="https://community.secop.gov.co/Public/Tendering/OpportunityDetail/Index?noticeUID=CO1.NTC.5576801&amp;isFromPublicArea=True&amp;isModal=False" TargetMode="External"/><Relationship Id="rId135" Type="http://schemas.openxmlformats.org/officeDocument/2006/relationships/hyperlink" Target="https://community.secop.gov.co/Public/Tendering/OpportunityDetail/Index?noticeUID=CO1.NTC.5792190&amp;isFromPublicArea=True&amp;isModal=False" TargetMode="External"/><Relationship Id="rId177" Type="http://schemas.openxmlformats.org/officeDocument/2006/relationships/hyperlink" Target="https://community.secop.gov.co/Public/Tendering/OpportunityDetail/Index?noticeUID=CO1.NTC.5950013&amp;isFromPublicArea=True&amp;isModal=False" TargetMode="External"/><Relationship Id="rId342" Type="http://schemas.openxmlformats.org/officeDocument/2006/relationships/hyperlink" Target="https://community.secop.gov.co/Public/Tendering/OpportunityDetail/Index?noticeUID=CO1.NTC.6426120&amp;isFromPublicArea=True&amp;isModal=False" TargetMode="External"/><Relationship Id="rId384" Type="http://schemas.openxmlformats.org/officeDocument/2006/relationships/hyperlink" Target="https://community.secop.gov.co/Public/Tendering/OpportunityDetail/Index?noticeUID=CO1.NTC.6606390&amp;isFromPublicArea=True&amp;isModal=False" TargetMode="External"/><Relationship Id="rId202" Type="http://schemas.openxmlformats.org/officeDocument/2006/relationships/hyperlink" Target="https://community.secop.gov.co/Public/Tendering/OpportunityDetail/Index?noticeUID=CO1.NTC.6021515&amp;isFromPublicArea=True&amp;isModal=False" TargetMode="External"/><Relationship Id="rId244" Type="http://schemas.openxmlformats.org/officeDocument/2006/relationships/hyperlink" Target="https://community.secop.gov.co/Public/Tendering/OpportunityDetail/Index?noticeUID=CO1.NTC.6124208&amp;isFromPublicArea=True&amp;isModal=False" TargetMode="External"/><Relationship Id="rId39" Type="http://schemas.openxmlformats.org/officeDocument/2006/relationships/hyperlink" Target="https://community.secop.gov.co/Public/Tendering/OpportunityDetail/Index?noticeUID=CO1.NTC.5491271&amp;isFromPublicArea=True&amp;isModal=False" TargetMode="External"/><Relationship Id="rId286" Type="http://schemas.openxmlformats.org/officeDocument/2006/relationships/hyperlink" Target="https://community.secop.gov.co/Public/Tendering/OpportunityDetail/Index?noticeUID=CO1.NTC.6201481&amp;isFromPublicArea=True&amp;isModal=False" TargetMode="External"/><Relationship Id="rId451" Type="http://schemas.openxmlformats.org/officeDocument/2006/relationships/hyperlink" Target="https://community.secop.gov.co/Public/Tendering/OpportunityDetail/Index?noticeUID=CO1.NTC.6969226&amp;isFromPublicArea=True&amp;isModal=False" TargetMode="External"/><Relationship Id="rId493" Type="http://schemas.openxmlformats.org/officeDocument/2006/relationships/hyperlink" Target="https://community.secop.gov.co/Public/Tendering/OpportunityDetail/Index?noticeUID=CO1.NTC.7106197&amp;isFromPublicArea=True&amp;isModal=False" TargetMode="External"/><Relationship Id="rId507" Type="http://schemas.openxmlformats.org/officeDocument/2006/relationships/hyperlink" Target="https://community.secop.gov.co/Public/Tendering/OpportunityDetail/Index?noticeUID=CO1.NTC.7141061&amp;isFromPublicArea=True&amp;isModal=False" TargetMode="External"/><Relationship Id="rId549" Type="http://schemas.openxmlformats.org/officeDocument/2006/relationships/hyperlink" Target="https://community.secop.gov.co/Public/Tendering/OpportunityDetail/Index?noticeUID=CO1.NTC.7246032&amp;isFromPublicArea=True&amp;isModal=False" TargetMode="External"/><Relationship Id="rId50" Type="http://schemas.openxmlformats.org/officeDocument/2006/relationships/hyperlink" Target="https://community.secop.gov.co/Public/Tendering/OpportunityDetail/Index?noticeUID=CO1.NTC.5539436&amp;isFromPublicArea=True&amp;isModal=False%0a--" TargetMode="External"/><Relationship Id="rId104" Type="http://schemas.openxmlformats.org/officeDocument/2006/relationships/hyperlink" Target="https://community.secop.gov.co/Public/Tendering/OpportunityDetail/Index?noticeUID=CO1.NTC.5641710&amp;isFromPublicArea=True&amp;isModal=False" TargetMode="External"/><Relationship Id="rId146" Type="http://schemas.openxmlformats.org/officeDocument/2006/relationships/hyperlink" Target="https://community.secop.gov.co/Public/Tendering/OpportunityDetail/Index?noticeUID=CO1.NTC.5850138&amp;isFromPublicArea=True&amp;isModal=False" TargetMode="External"/><Relationship Id="rId188" Type="http://schemas.openxmlformats.org/officeDocument/2006/relationships/hyperlink" Target="https://community.secop.gov.co/Public/Tendering/OpportunityDetail/Index?noticeUID=CO1.NTC.5996640&amp;isFromPublicArea=True&amp;isModal=False" TargetMode="External"/><Relationship Id="rId311" Type="http://schemas.openxmlformats.org/officeDocument/2006/relationships/hyperlink" Target="https://community.secop.gov.co/Public/Tendering/OpportunityDetail/Index?noticeUID=CO1.NTC.6280273&amp;isFromPublicArea=True&amp;isModal=False" TargetMode="External"/><Relationship Id="rId353" Type="http://schemas.openxmlformats.org/officeDocument/2006/relationships/hyperlink" Target="https://community.secop.gov.co/Public/Tendering/OpportunityDetail/Index?noticeUID=CO1.NTC.6469637&amp;isFromPublicArea=True&amp;isModal=False" TargetMode="External"/><Relationship Id="rId395" Type="http://schemas.openxmlformats.org/officeDocument/2006/relationships/hyperlink" Target="https://community.secop.gov.co/Public/Tendering/OpportunityDetail/Index?noticeUID=CO1.NTC.6673840&amp;isFromPublicArea=True&amp;isModal=False" TargetMode="External"/><Relationship Id="rId409" Type="http://schemas.openxmlformats.org/officeDocument/2006/relationships/hyperlink" Target="https://community.secop.gov.co/Public/Tendering/OpportunityDetail/Index?noticeUID=CO1.NTC.6728347&amp;isFromPublicArea=True&amp;isModal=False" TargetMode="External"/><Relationship Id="rId92" Type="http://schemas.openxmlformats.org/officeDocument/2006/relationships/hyperlink" Target="https://community.secop.gov.co/Public/Tendering/OpportunityDetail/Index?noticeUID=CO1.NTC.5612406&amp;isFromPublicArea=True&amp;isModal=False" TargetMode="External"/><Relationship Id="rId213" Type="http://schemas.openxmlformats.org/officeDocument/2006/relationships/hyperlink" Target="https://community.secop.gov.co/Public/Tendering/OpportunityDetail/Index?noticeUID=CO1.NTC.6035502&amp;isFromPublicArea=True&amp;isModal=False--" TargetMode="External"/><Relationship Id="rId420" Type="http://schemas.openxmlformats.org/officeDocument/2006/relationships/hyperlink" Target="https://community.secop.gov.co/Public/Tendering/OpportunityDetail/Index?noticeUID=CO1.NTC.6775533&amp;isFromPublicArea=True&amp;isModal=False" TargetMode="External"/><Relationship Id="rId255" Type="http://schemas.openxmlformats.org/officeDocument/2006/relationships/hyperlink" Target="https://community.secop.gov.co/Public/Tendering/OpportunityDetail/Index?noticeUID=CO1.NTC.6133121&amp;isFromPublicArea=True&amp;isModal=False" TargetMode="External"/><Relationship Id="rId297" Type="http://schemas.openxmlformats.org/officeDocument/2006/relationships/hyperlink" Target="https://community.secop.gov.co/Public/Tendering/OpportunityDetail/Index?noticeUID=CO1.NTC.6219372&amp;isFromPublicArea=True&amp;isModal=False" TargetMode="External"/><Relationship Id="rId462" Type="http://schemas.openxmlformats.org/officeDocument/2006/relationships/hyperlink" Target="https://community.secop.gov.co/Public/Tendering/OpportunityDetail/Index?noticeUID=CO1.NTC.6986491&amp;isFromPublicArea=True&amp;isModal=False" TargetMode="External"/><Relationship Id="rId518" Type="http://schemas.openxmlformats.org/officeDocument/2006/relationships/hyperlink" Target="https://community.secop.gov.co/Public/Tendering/OpportunityDetail/Index?noticeUID=CO1.NTC.7165517&amp;isFromPublicArea=True&amp;isModal=False" TargetMode="External"/><Relationship Id="rId115" Type="http://schemas.openxmlformats.org/officeDocument/2006/relationships/hyperlink" Target="https://community.secop.gov.co/Public/Tendering/OpportunityDetail/Index?noticeUID=CO1.NTC.5666327&amp;isFromPublicArea=True&amp;isModal=False" TargetMode="External"/><Relationship Id="rId157" Type="http://schemas.openxmlformats.org/officeDocument/2006/relationships/hyperlink" Target="https://community.secop.gov.co/Public/Tendering/OpportunityDetail/Index?noticeUID=CO1.NTC.5914749&amp;isFromPublicArea=True&amp;isModal=False" TargetMode="External"/><Relationship Id="rId322" Type="http://schemas.openxmlformats.org/officeDocument/2006/relationships/hyperlink" Target="https://community.secop.gov.co/Public/Tendering/OpportunityDetail/Index?noticeUID=CO1.NTC.6320388&amp;isFromPublicArea=True&amp;isModal=False" TargetMode="External"/><Relationship Id="rId364" Type="http://schemas.openxmlformats.org/officeDocument/2006/relationships/hyperlink" Target="https://community.secop.gov.co/Public/Tendering/OpportunityDetail/Index?noticeUID=CO1.NTC.6492074&amp;isFromPublicArea=True&amp;isModal=False" TargetMode="External"/><Relationship Id="rId61" Type="http://schemas.openxmlformats.org/officeDocument/2006/relationships/hyperlink" Target="https://community.secop.gov.co/Public/Tendering/OpportunityDetail/Index?noticeUID=CO1.NTC.5552522&amp;isFromPublicArea=True&amp;isModal=False" TargetMode="External"/><Relationship Id="rId199" Type="http://schemas.openxmlformats.org/officeDocument/2006/relationships/hyperlink" Target="https://community.secop.gov.co/Public/Tendering/OpportunityDetail/Index?noticeUID=CO1.NTC.6014454&amp;isFromPublicArea=True&amp;isModal=False" TargetMode="External"/><Relationship Id="rId19" Type="http://schemas.openxmlformats.org/officeDocument/2006/relationships/hyperlink" Target="https://community.secop.gov.co/Public/Tendering/OpportunityDetail/Index?noticeUID=CO1.NTC.5463098&amp;isFromPublicArea=True&amp;isModal=False" TargetMode="External"/><Relationship Id="rId224" Type="http://schemas.openxmlformats.org/officeDocument/2006/relationships/hyperlink" Target="https://community.secop.gov.co/Public/Tendering/OpportunityDetail/Index?noticeUID=CO1.NTC.6065403&amp;isFromPublicArea=True&amp;isModal=False" TargetMode="External"/><Relationship Id="rId266" Type="http://schemas.openxmlformats.org/officeDocument/2006/relationships/hyperlink" Target="https://community.secop.gov.co/Public/Tendering/OpportunityDetail/Index?noticeUID=CO1.NTC.6157129&amp;isFromPublicArea=True&amp;isModal=False" TargetMode="External"/><Relationship Id="rId431" Type="http://schemas.openxmlformats.org/officeDocument/2006/relationships/hyperlink" Target="https://community.secop.gov.co/Public/Tendering/OpportunityDetail/Index?noticeUID=CO1.NTC.6835642&amp;isFromPublicArea=True&amp;isModal=False" TargetMode="External"/><Relationship Id="rId473" Type="http://schemas.openxmlformats.org/officeDocument/2006/relationships/hyperlink" Target="https://community.secop.gov.co/Public/Tendering/OpportunityDetail/Index?noticeUID=CO1.NTC.7035060&amp;isFromPublicArea=True&amp;isModal=False&#160;" TargetMode="External"/><Relationship Id="rId529" Type="http://schemas.openxmlformats.org/officeDocument/2006/relationships/hyperlink" Target="https://community.secop.gov.co/Public/Tendering/OpportunityDetail/Index?noticeUID=CO1.NTC.7211118&amp;isFromPublicArea=True&amp;isModal=False" TargetMode="External"/><Relationship Id="rId30" Type="http://schemas.openxmlformats.org/officeDocument/2006/relationships/hyperlink" Target="https://community.secop.gov.co/Public/Tendering/OpportunityDetail/Index?noticeUID=CO1.NTC.5472709&amp;isFromPublicArea=True&amp;isModal=False" TargetMode="External"/><Relationship Id="rId126" Type="http://schemas.openxmlformats.org/officeDocument/2006/relationships/hyperlink" Target="https://community.secop.gov.co/Public/Tendering/OpportunityDetail/Index?noticeUID=CO1.NTC.5734780&amp;isFromPublicArea=True&amp;isModal=False" TargetMode="External"/><Relationship Id="rId168" Type="http://schemas.openxmlformats.org/officeDocument/2006/relationships/hyperlink" Target="https://community.secop.gov.co/Public/Tendering/OpportunityDetail/Index?noticeUID=CO1.NTC.5921732&amp;isFromPublicArea=True&amp;isModal=False" TargetMode="External"/><Relationship Id="rId333" Type="http://schemas.openxmlformats.org/officeDocument/2006/relationships/hyperlink" Target="https://community.secop.gov.co/Public/Tendering/OpportunityDetail/Index?noticeUID=CO1.NTC.6144793&amp;isFromPublicArea=True&amp;isModal=False" TargetMode="External"/><Relationship Id="rId540" Type="http://schemas.openxmlformats.org/officeDocument/2006/relationships/hyperlink" Target="https://community.secop.gov.co/Public/Tendering/OpportunityDetail/Index?noticeUID=CO1.NTC.7225858&amp;isFromPublicArea=True&amp;isModal=False" TargetMode="External"/><Relationship Id="rId72" Type="http://schemas.openxmlformats.org/officeDocument/2006/relationships/hyperlink" Target="https://community.secop.gov.co/Public/Tendering/OpportunityDetail/Index?noticeUID=CO1.NTC.5577424&amp;isFromPublicArea=True&amp;isModal=False" TargetMode="External"/><Relationship Id="rId375" Type="http://schemas.openxmlformats.org/officeDocument/2006/relationships/hyperlink" Target="https://community.secop.gov.co/Public/Tendering/OpportunityDetail/Index?noticeUID=CO1.NTC.6541906&amp;isFromPublicArea=True&amp;isModal=False" TargetMode="External"/><Relationship Id="rId3" Type="http://schemas.openxmlformats.org/officeDocument/2006/relationships/hyperlink" Target="https://community.secop.gov.co/Public/Tendering/OpportunityDetail/Index?noticeUID=CO1.NTC.5443398&amp;isFromPublicArea=True&amp;isModal=False" TargetMode="External"/><Relationship Id="rId235" Type="http://schemas.openxmlformats.org/officeDocument/2006/relationships/hyperlink" Target="https://community.secop.gov.co/Public/Tendering/OpportunityDetail/Index?noticeUID=CO1.NTC.6098006&amp;isFromPublicArea=True&amp;isModal=False" TargetMode="External"/><Relationship Id="rId277" Type="http://schemas.openxmlformats.org/officeDocument/2006/relationships/hyperlink" Target="https://community.secop.gov.co/Public/Tendering/OpportunityDetail/Index?noticeUID=CO1.NTC.6169053&amp;isFromPublicArea=True&amp;isModal=False" TargetMode="External"/><Relationship Id="rId400" Type="http://schemas.openxmlformats.org/officeDocument/2006/relationships/hyperlink" Target="https://community.secop.gov.co/Public/Tendering/OpportunityDetail/Index?noticeUID=CO1.NTC.6693890&amp;isFromPublicArea=True&amp;isModal=False" TargetMode="External"/><Relationship Id="rId442" Type="http://schemas.openxmlformats.org/officeDocument/2006/relationships/hyperlink" Target="https://community.secop.gov.co/Public/Tendering/OpportunityDetail/Index?noticeUID=CO1.NTC.6894717&amp;isFromPublicArea=True&amp;isModal=False" TargetMode="External"/><Relationship Id="rId484" Type="http://schemas.openxmlformats.org/officeDocument/2006/relationships/hyperlink" Target="https://community.secop.gov.co/Public/Tendering/OpportunityDetail/Index?noticeUID=CO1.NTC.7080282&amp;isFromPublicArea=True&amp;isModal=False" TargetMode="External"/><Relationship Id="rId137" Type="http://schemas.openxmlformats.org/officeDocument/2006/relationships/hyperlink" Target="https://community.secop.gov.co/Public/Tendering/OpportunityDetail/Index?noticeUID=CO1.NTC.5815970&amp;isFromPublicArea=True&amp;isModal=False" TargetMode="External"/><Relationship Id="rId302" Type="http://schemas.openxmlformats.org/officeDocument/2006/relationships/hyperlink" Target="https://community.secop.gov.co/Public/Tendering/OpportunityDetail/Index?noticeUID=CO1.NTC.6035247&amp;isFromPublicArea=True&amp;isModal=False" TargetMode="External"/><Relationship Id="rId344" Type="http://schemas.openxmlformats.org/officeDocument/2006/relationships/hyperlink" Target="https://community.secop.gov.co/Public/Tendering/OpportunityDetail/Index?noticeUID=CO1.NTC.6434145&amp;isFromPublicArea=True&amp;isModal=False" TargetMode="External"/><Relationship Id="rId41" Type="http://schemas.openxmlformats.org/officeDocument/2006/relationships/hyperlink" Target="https://community.secop.gov.co/Public/Tendering/OpportunityDetail/Index?noticeUID=CO1.NTC.5496877&amp;isFromPublicArea=True&amp;isModal=False" TargetMode="External"/><Relationship Id="rId83" Type="http://schemas.openxmlformats.org/officeDocument/2006/relationships/hyperlink" Target="https://community.secop.gov.co/Public/Tendering/OpportunityDetail/Index?noticeUID=CO1.NTC.5579113&amp;isFromPublicArea=True&amp;isModal=False" TargetMode="External"/><Relationship Id="rId179" Type="http://schemas.openxmlformats.org/officeDocument/2006/relationships/hyperlink" Target="https://community.secop.gov.co/Public/Tendering/OpportunityDetail/Index?noticeUID=CO1.NTC.5976297&amp;isFromPublicArea=True&amp;isModal=False" TargetMode="External"/><Relationship Id="rId386" Type="http://schemas.openxmlformats.org/officeDocument/2006/relationships/hyperlink" Target="https://community.secop.gov.co/Public/Tendering/OpportunityDetail/Index?noticeUID=CO1.NTC.6617363&amp;isFromPublicArea=True&amp;isModal=False" TargetMode="External"/><Relationship Id="rId551" Type="http://schemas.openxmlformats.org/officeDocument/2006/relationships/hyperlink" Target="https://community.secop.gov.co/Public/Tendering/OpportunityDetail/Index?noticeUID=CO1.NTC.7246820&amp;isFromPublicArea=True&amp;isModal=False" TargetMode="External"/><Relationship Id="rId190" Type="http://schemas.openxmlformats.org/officeDocument/2006/relationships/hyperlink" Target="https://community.secop.gov.co/Public/Tendering/OpportunityDetail/Index?noticeUID=CO1.NTC.5997078&amp;isFromPublicArea=True&amp;isModal=False" TargetMode="External"/><Relationship Id="rId204" Type="http://schemas.openxmlformats.org/officeDocument/2006/relationships/hyperlink" Target="https://community.secop.gov.co/Public/Tendering/OpportunityDetail/Index?noticeUID=CO1.NTC.6023156&amp;isFromPublicArea=True&amp;isModal=False" TargetMode="External"/><Relationship Id="rId246" Type="http://schemas.openxmlformats.org/officeDocument/2006/relationships/hyperlink" Target="https://community.secop.gov.co/Public/Tendering/ContractNoticePhases/View?PPI=CO1.PPI.31782380&amp;isFromPublicArea=True&amp;isModal=False" TargetMode="External"/><Relationship Id="rId288" Type="http://schemas.openxmlformats.org/officeDocument/2006/relationships/hyperlink" Target="https://community.secop.gov.co/Public/Tendering/OpportunityDetail/Index?noticeUID=CO1.NTC.6202253&amp;isFromPublicArea=True&amp;isModal=False" TargetMode="External"/><Relationship Id="rId411" Type="http://schemas.openxmlformats.org/officeDocument/2006/relationships/hyperlink" Target="https://community.secop.gov.co/Public/Tendering/OpportunityDetail/Index?noticeUID=CO1.NTC.6731653&amp;isFromPublicArea=True&amp;isModal=False" TargetMode="External"/><Relationship Id="rId453" Type="http://schemas.openxmlformats.org/officeDocument/2006/relationships/hyperlink" Target="https://community.secop.gov.co/Public/Tendering/OpportunityDetail/Index?noticeUID=CO1.NTC.6975296&amp;isFromPublicArea=True&amp;isModal=False" TargetMode="External"/><Relationship Id="rId509" Type="http://schemas.openxmlformats.org/officeDocument/2006/relationships/hyperlink" Target="https://community.secop.gov.co/Public/Tendering/OpportunityDetail/Index?noticeUID=CO1.NTC.7144171&amp;isFromPublicArea=True&amp;isModal=False" TargetMode="External"/><Relationship Id="rId106" Type="http://schemas.openxmlformats.org/officeDocument/2006/relationships/hyperlink" Target="https://community.secop.gov.co/Public/Tendering/OpportunityDetail/Index?noticeUID=CO1.NTC.5664162&amp;isFromPublicArea=True&amp;isModal=False" TargetMode="External"/><Relationship Id="rId313" Type="http://schemas.openxmlformats.org/officeDocument/2006/relationships/hyperlink" Target="https://community.secop.gov.co/Public/Tendering/OpportunityDetail/Index?noticeUID=CO1.NTC.6281742&amp;isFromPublicArea=True&amp;isModal=False" TargetMode="External"/><Relationship Id="rId495" Type="http://schemas.openxmlformats.org/officeDocument/2006/relationships/hyperlink" Target="https://community.secop.gov.co/Public/Tendering/OpportunityDetail/Index?noticeUID=CO1.NTC.7110173&amp;isFromPublicArea=True&amp;isModal=False" TargetMode="External"/><Relationship Id="rId10" Type="http://schemas.openxmlformats.org/officeDocument/2006/relationships/hyperlink" Target="https://community.secop.gov.co/Public/Tendering/OpportunityDetail/Index?noticeUID=CO1.NTC.5447073&amp;isFromPublicArea=True&amp;isModal=False" TargetMode="External"/><Relationship Id="rId52" Type="http://schemas.openxmlformats.org/officeDocument/2006/relationships/hyperlink" Target="https://community.secop.gov.co/Public/Tendering/OpportunityDetail/Index?noticeUID=CO1.NTC.5548948&amp;isFromPublicArea=True&amp;isModal=False" TargetMode="External"/><Relationship Id="rId94" Type="http://schemas.openxmlformats.org/officeDocument/2006/relationships/hyperlink" Target="https://community.secop.gov.co/Public/Tendering/OpportunityDetail/Index?noticeUID=CO1.NTC.5613648&amp;isFromPublicArea=True&amp;isModal=False" TargetMode="External"/><Relationship Id="rId148" Type="http://schemas.openxmlformats.org/officeDocument/2006/relationships/hyperlink" Target="https://community.secop.gov.co/Public/Tendering/OpportunityDetail/Index?noticeUID=CO1.NTC.5874665&amp;isFromPublicArea=True&amp;isModal=False" TargetMode="External"/><Relationship Id="rId355" Type="http://schemas.openxmlformats.org/officeDocument/2006/relationships/hyperlink" Target="https://community.secop.gov.co/Public/Tendering/OpportunityDetail/Index?noticeUID=CO1.NTC.6476988&amp;isFromPublicArea=True&amp;isModal=False" TargetMode="External"/><Relationship Id="rId397" Type="http://schemas.openxmlformats.org/officeDocument/2006/relationships/hyperlink" Target="https://community.secop.gov.co/Public/Tendering/OpportunityDetail/Index?noticeUID=CO1.NTC.6676995&amp;isFromPublicArea=True&amp;isModal=False" TargetMode="External"/><Relationship Id="rId520" Type="http://schemas.openxmlformats.org/officeDocument/2006/relationships/hyperlink" Target="https://community.secop.gov.co/Public/Tendering/OpportunityDetail/Index?noticeUID=CO1.NTC.7171229&amp;isFromPublicArea=True&amp;isModal=False" TargetMode="External"/><Relationship Id="rId215" Type="http://schemas.openxmlformats.org/officeDocument/2006/relationships/hyperlink" Target="https://community.secop.gov.co/Public/Tendering/OpportunityDetail/Index?noticeUID=CO1.NTC.6035623&amp;isFromPublicArea=True&amp;isModal=False" TargetMode="External"/><Relationship Id="rId257" Type="http://schemas.openxmlformats.org/officeDocument/2006/relationships/hyperlink" Target="https://community.secop.gov.co/Public/Tendering/OpportunityDetail/Index?noticeUID=CO1.NTC.6135840&amp;isFromPublicArea=True&amp;isModal=False" TargetMode="External"/><Relationship Id="rId422" Type="http://schemas.openxmlformats.org/officeDocument/2006/relationships/hyperlink" Target="https://community.secop.gov.co/Public/Tendering/OpportunityDetail/Index?noticeUID=CO1.NTC.6798351&amp;isFromPublicArea=True&amp;isModal=False" TargetMode="External"/><Relationship Id="rId464" Type="http://schemas.openxmlformats.org/officeDocument/2006/relationships/hyperlink" Target="https://community.secop.gov.co/Public/Tendering/OpportunityDetail/Index?noticeUID=CO1.NTC.6987403&amp;isFromPublicArea=True&amp;isModal=False" TargetMode="External"/><Relationship Id="rId299" Type="http://schemas.openxmlformats.org/officeDocument/2006/relationships/hyperlink" Target="https://community.secop.gov.co/Public/Tendering/OpportunityDetail/Index?noticeUID=CO1.NTC.6221374&amp;isFromPublicArea=True&amp;isModal=False" TargetMode="External"/><Relationship Id="rId63" Type="http://schemas.openxmlformats.org/officeDocument/2006/relationships/hyperlink" Target="https://community.secop.gov.co/Public/Tendering/OpportunityDetail/Index?noticeUID=CO1.NTC.5553808&amp;isFromPublicArea=True&amp;isModal=False" TargetMode="External"/><Relationship Id="rId159" Type="http://schemas.openxmlformats.org/officeDocument/2006/relationships/hyperlink" Target="https://community.secop.gov.co/Public/Tendering/OpportunityDetail/Index?noticeUID=CO1.NTC.5914333&amp;isFromPublicArea=True&amp;isModal=False" TargetMode="External"/><Relationship Id="rId366" Type="http://schemas.openxmlformats.org/officeDocument/2006/relationships/hyperlink" Target="https://community.secop.gov.co/Public/Tendering/OpportunityDetail/Index?noticeUID=CO1.NTC.6492259&amp;isFromPublicArea=True&amp;isModal=False" TargetMode="External"/><Relationship Id="rId226" Type="http://schemas.openxmlformats.org/officeDocument/2006/relationships/hyperlink" Target="https://community.secop.gov.co/Public/Tendering/ContractNoticePhases/View?PPI=CO1.PPI.31551590&amp;isFromPublicArea=True&amp;isModal=False" TargetMode="External"/><Relationship Id="rId433" Type="http://schemas.openxmlformats.org/officeDocument/2006/relationships/hyperlink" Target="https://community.secop.gov.co/Public/Tendering/OpportunityDetail/Index?noticeUID=CO1.NTC.6822949&amp;isFromPublicArea=True&amp;isModal=False" TargetMode="External"/><Relationship Id="rId74" Type="http://schemas.openxmlformats.org/officeDocument/2006/relationships/hyperlink" Target="https://community.secop.gov.co/Public/Tendering/OpportunityDetail/Index?noticeUID=CO1.NTC.5568471&amp;isFromPublicArea=True&amp;isModal=False" TargetMode="External"/><Relationship Id="rId377" Type="http://schemas.openxmlformats.org/officeDocument/2006/relationships/hyperlink" Target="https://community.secop.gov.co/Public/Tendering/OpportunityDetail/Index?noticeUID=CO1.NTC.6550954&amp;isFromPublicArea=True&amp;isModal=False" TargetMode="External"/><Relationship Id="rId500" Type="http://schemas.openxmlformats.org/officeDocument/2006/relationships/hyperlink" Target="https://community.secop.gov.co/Public/Tendering/OpportunityDetail/Index?noticeUID=CO1.NTC.7125114&amp;isFromPublicArea=True&amp;isModal=False" TargetMode="External"/><Relationship Id="rId5" Type="http://schemas.openxmlformats.org/officeDocument/2006/relationships/hyperlink" Target="https://community.secop.gov.co/Public/Tendering/OpportunityDetail/Index?noticeUID=CO1.NTC.5444603&amp;isFromPublicArea=True&amp;isModal=False" TargetMode="External"/><Relationship Id="rId237" Type="http://schemas.openxmlformats.org/officeDocument/2006/relationships/hyperlink" Target="https://community.secop.gov.co/Public/Tendering/OpportunityDetail/Index?noticeUID=CO1.NTC.6098061&amp;isFromPublicArea=True&amp;isModal=False" TargetMode="External"/><Relationship Id="rId444" Type="http://schemas.openxmlformats.org/officeDocument/2006/relationships/hyperlink" Target="https://community.secop.gov.co/Public/Tendering/OpportunityDetail/Index?noticeUID=CO1.NTC.6912657&amp;isFromPublicArea=True&amp;isModal=False" TargetMode="External"/><Relationship Id="rId290" Type="http://schemas.openxmlformats.org/officeDocument/2006/relationships/hyperlink" Target="https://community.secop.gov.co/Public/Tendering/OpportunityDetail/Index?noticeUID=CO1.NTC.6203372&amp;isFromPublicArea=True&amp;isModal=False" TargetMode="External"/><Relationship Id="rId304" Type="http://schemas.openxmlformats.org/officeDocument/2006/relationships/hyperlink" Target="https://community.secop.gov.co/Public/Tendering/OpportunityDetail/Index?noticeUID=CO1.NTC.6234949&amp;isFromPublicArea=True&amp;isModal=False" TargetMode="External"/><Relationship Id="rId388" Type="http://schemas.openxmlformats.org/officeDocument/2006/relationships/hyperlink" Target="https://community.secop.gov.co/Public/Tendering/OpportunityDetail/Index?noticeUID=CO1.NTC.6622526&amp;isFromPublicArea=True&amp;isModal=False" TargetMode="External"/><Relationship Id="rId511" Type="http://schemas.openxmlformats.org/officeDocument/2006/relationships/hyperlink" Target="https://community.secop.gov.co/Public/Tendering/OpportunityDetail/Index?noticeUID=CO1.NTC.7149563&amp;isFromPublicArea=True&amp;isModal=False" TargetMode="External"/><Relationship Id="rId85" Type="http://schemas.openxmlformats.org/officeDocument/2006/relationships/hyperlink" Target="https://community.secop.gov.co/Public/Tendering/OpportunityDetail/Index?noticeUID=CO1.NTC.5578990&amp;isFromPublicArea=True&amp;isModal=False--" TargetMode="External"/><Relationship Id="rId150" Type="http://schemas.openxmlformats.org/officeDocument/2006/relationships/hyperlink" Target="https://community.secop.gov.co/Public/Tendering/OpportunityDetail/Index?noticeUID=CO1.NTC.5875421&amp;isFromPublicArea=True&amp;isModal=False" TargetMode="External"/><Relationship Id="rId248" Type="http://schemas.openxmlformats.org/officeDocument/2006/relationships/hyperlink" Target="https://community.secop.gov.co/Public/Tendering/OpportunityDetail/Index?noticeUID=CO1.NTC.6129156&amp;isFromPublicArea=True&amp;isModal=False" TargetMode="External"/><Relationship Id="rId455" Type="http://schemas.openxmlformats.org/officeDocument/2006/relationships/hyperlink" Target="https://community.secop.gov.co/Public/Tendering/OpportunityDetail/Index?noticeUID=CO1.NTC.6980096&amp;isFromPublicArea=True&amp;isModal=False" TargetMode="External"/><Relationship Id="rId12" Type="http://schemas.openxmlformats.org/officeDocument/2006/relationships/hyperlink" Target="https://community.secop.gov.co/Public/Tendering/OpportunityDetail/Index?noticeUID=CO1.NTC.5455824&amp;isFromPublicArea=True&amp;isModal=False" TargetMode="External"/><Relationship Id="rId108" Type="http://schemas.openxmlformats.org/officeDocument/2006/relationships/hyperlink" Target="https://community.secop.gov.co/Public/Tendering/OpportunityDetail/Index?noticeUID=CO1.NTC.5650705&amp;isFromPublicArea=True&amp;isModal=False" TargetMode="External"/><Relationship Id="rId315" Type="http://schemas.openxmlformats.org/officeDocument/2006/relationships/hyperlink" Target="https://community.secop.gov.co/Public/Tendering/OpportunityDetail/Index?noticeUID=CO1.NTC.6284977&amp;isFromPublicArea=True&amp;isModal=False" TargetMode="External"/><Relationship Id="rId522" Type="http://schemas.openxmlformats.org/officeDocument/2006/relationships/hyperlink" Target="https://community.secop.gov.co/Public/Tendering/OpportunityDetail/Index?noticeUID=CO1.NTC.7172063&amp;isFromPublicArea=True&amp;isModal=Fal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849"/>
  <sheetViews>
    <sheetView tabSelected="1" topLeftCell="A544" workbookViewId="0">
      <selection activeCell="E555" sqref="E555"/>
    </sheetView>
  </sheetViews>
  <sheetFormatPr baseColWidth="10" defaultColWidth="8.83203125" defaultRowHeight="15" x14ac:dyDescent="0.2"/>
  <cols>
    <col min="1" max="1" width="20.6640625" style="11" customWidth="1"/>
    <col min="2" max="2" width="17.6640625" style="10" customWidth="1"/>
    <col min="3" max="3" width="6.5" style="11" customWidth="1"/>
    <col min="4" max="4" width="11.1640625" customWidth="1"/>
    <col min="5" max="5" width="36.5" customWidth="1"/>
    <col min="6" max="6" width="20.6640625" style="11" customWidth="1"/>
    <col min="7" max="7" width="31.1640625" customWidth="1"/>
    <col min="8" max="8" width="46.1640625" customWidth="1"/>
    <col min="9" max="10" width="20.6640625" style="10" customWidth="1"/>
    <col min="11" max="11" width="32.5" customWidth="1"/>
    <col min="12" max="13" width="20.6640625" style="13" customWidth="1"/>
    <col min="14" max="14" width="26.83203125" style="15" bestFit="1" customWidth="1"/>
  </cols>
  <sheetData>
    <row r="1" spans="1:14" x14ac:dyDescent="0.2">
      <c r="A1" s="1" t="s">
        <v>0</v>
      </c>
      <c r="B1" s="2" t="s">
        <v>1</v>
      </c>
      <c r="C1" s="1" t="s">
        <v>2</v>
      </c>
      <c r="D1" s="1" t="s">
        <v>3</v>
      </c>
      <c r="E1" s="1" t="s">
        <v>4</v>
      </c>
      <c r="F1" s="1" t="s">
        <v>5</v>
      </c>
      <c r="G1" s="1" t="s">
        <v>6</v>
      </c>
      <c r="H1" s="1" t="s">
        <v>7</v>
      </c>
      <c r="I1" s="2" t="s">
        <v>8</v>
      </c>
      <c r="J1" s="2" t="s">
        <v>9</v>
      </c>
      <c r="K1" s="1" t="s">
        <v>10</v>
      </c>
      <c r="L1" s="3" t="s">
        <v>12</v>
      </c>
      <c r="M1" s="3" t="s">
        <v>11</v>
      </c>
      <c r="N1" s="9" t="s">
        <v>2132</v>
      </c>
    </row>
    <row r="2" spans="1:14" x14ac:dyDescent="0.2">
      <c r="A2" s="6" t="s">
        <v>13</v>
      </c>
      <c r="B2" s="5">
        <v>45307</v>
      </c>
      <c r="C2" s="6" t="s">
        <v>571</v>
      </c>
      <c r="D2" s="4">
        <v>52831268</v>
      </c>
      <c r="E2" s="4" t="s">
        <v>575</v>
      </c>
      <c r="F2" s="6" t="s">
        <v>1005</v>
      </c>
      <c r="G2" s="4" t="s">
        <v>1010</v>
      </c>
      <c r="H2" s="4" t="s">
        <v>1029</v>
      </c>
      <c r="I2" s="5">
        <v>45308</v>
      </c>
      <c r="J2" s="5">
        <v>45398</v>
      </c>
      <c r="K2" s="7" t="s">
        <v>1584</v>
      </c>
      <c r="L2" s="8">
        <v>9135360</v>
      </c>
      <c r="M2" s="8">
        <v>9135360</v>
      </c>
      <c r="N2" s="14">
        <f>M2/L2</f>
        <v>1</v>
      </c>
    </row>
    <row r="3" spans="1:14" x14ac:dyDescent="0.2">
      <c r="A3" s="6" t="s">
        <v>14</v>
      </c>
      <c r="B3" s="5">
        <v>45307</v>
      </c>
      <c r="C3" s="6" t="s">
        <v>571</v>
      </c>
      <c r="D3" s="4">
        <v>1024462556</v>
      </c>
      <c r="E3" s="4" t="s">
        <v>576</v>
      </c>
      <c r="F3" s="6" t="s">
        <v>1006</v>
      </c>
      <c r="G3" s="4" t="s">
        <v>1010</v>
      </c>
      <c r="H3" s="4" t="s">
        <v>1030</v>
      </c>
      <c r="I3" s="5">
        <v>45308</v>
      </c>
      <c r="J3" s="5">
        <v>45398</v>
      </c>
      <c r="K3" s="7" t="s">
        <v>1585</v>
      </c>
      <c r="L3" s="8">
        <v>7943780</v>
      </c>
      <c r="M3" s="8">
        <v>7943780</v>
      </c>
      <c r="N3" s="14">
        <f t="shared" ref="N3:N66" si="0">M3/L3</f>
        <v>1</v>
      </c>
    </row>
    <row r="4" spans="1:14" x14ac:dyDescent="0.2">
      <c r="A4" s="6" t="s">
        <v>15</v>
      </c>
      <c r="B4" s="5">
        <v>45307</v>
      </c>
      <c r="C4" s="6" t="s">
        <v>571</v>
      </c>
      <c r="D4" s="4">
        <v>1018459024</v>
      </c>
      <c r="E4" s="4" t="s">
        <v>577</v>
      </c>
      <c r="F4" s="6" t="s">
        <v>1006</v>
      </c>
      <c r="G4" s="4" t="s">
        <v>1010</v>
      </c>
      <c r="H4" s="4" t="s">
        <v>1031</v>
      </c>
      <c r="I4" s="5">
        <v>45308</v>
      </c>
      <c r="J4" s="5">
        <v>45398</v>
      </c>
      <c r="K4" s="7" t="s">
        <v>1586</v>
      </c>
      <c r="L4" s="8">
        <v>19799990</v>
      </c>
      <c r="M4" s="8">
        <v>19799990</v>
      </c>
      <c r="N4" s="14">
        <f t="shared" si="0"/>
        <v>1</v>
      </c>
    </row>
    <row r="5" spans="1:14" x14ac:dyDescent="0.2">
      <c r="A5" s="6" t="s">
        <v>16</v>
      </c>
      <c r="B5" s="5">
        <v>45307</v>
      </c>
      <c r="C5" s="6" t="s">
        <v>571</v>
      </c>
      <c r="D5" s="4">
        <v>1014236267</v>
      </c>
      <c r="E5" s="4" t="s">
        <v>578</v>
      </c>
      <c r="F5" s="6" t="s">
        <v>1007</v>
      </c>
      <c r="G5" s="4" t="s">
        <v>1010</v>
      </c>
      <c r="H5" s="4" t="s">
        <v>1032</v>
      </c>
      <c r="I5" s="5">
        <v>45308</v>
      </c>
      <c r="J5" s="5">
        <v>45398</v>
      </c>
      <c r="K5" s="7" t="s">
        <v>1587</v>
      </c>
      <c r="L5" s="8">
        <v>18295200</v>
      </c>
      <c r="M5" s="8">
        <v>18295200</v>
      </c>
      <c r="N5" s="14">
        <f t="shared" si="0"/>
        <v>1</v>
      </c>
    </row>
    <row r="6" spans="1:14" x14ac:dyDescent="0.2">
      <c r="A6" s="6" t="s">
        <v>17</v>
      </c>
      <c r="B6" s="5">
        <v>45307</v>
      </c>
      <c r="C6" s="6" t="s">
        <v>571</v>
      </c>
      <c r="D6" s="4">
        <v>1013619322</v>
      </c>
      <c r="E6" s="4" t="s">
        <v>579</v>
      </c>
      <c r="F6" s="6" t="s">
        <v>1007</v>
      </c>
      <c r="G6" s="4" t="s">
        <v>1010</v>
      </c>
      <c r="H6" s="4" t="s">
        <v>1033</v>
      </c>
      <c r="I6" s="5">
        <v>45308</v>
      </c>
      <c r="J6" s="5">
        <v>45398</v>
      </c>
      <c r="K6" s="7" t="s">
        <v>1588</v>
      </c>
      <c r="L6" s="8">
        <v>12374990</v>
      </c>
      <c r="M6" s="8">
        <v>12374990</v>
      </c>
      <c r="N6" s="14">
        <f t="shared" si="0"/>
        <v>1</v>
      </c>
    </row>
    <row r="7" spans="1:14" x14ac:dyDescent="0.2">
      <c r="A7" s="6" t="s">
        <v>18</v>
      </c>
      <c r="B7" s="5">
        <v>45307</v>
      </c>
      <c r="C7" s="6" t="s">
        <v>571</v>
      </c>
      <c r="D7" s="4">
        <v>1128415752</v>
      </c>
      <c r="E7" s="4" t="s">
        <v>580</v>
      </c>
      <c r="F7" s="6" t="s">
        <v>1005</v>
      </c>
      <c r="G7" s="4" t="s">
        <v>1010</v>
      </c>
      <c r="H7" s="4" t="s">
        <v>1034</v>
      </c>
      <c r="I7" s="5">
        <v>45308</v>
      </c>
      <c r="J7" s="5">
        <v>45398</v>
      </c>
      <c r="K7" s="7" t="s">
        <v>1589</v>
      </c>
      <c r="L7" s="8">
        <v>48510000</v>
      </c>
      <c r="M7" s="8">
        <v>48510000</v>
      </c>
      <c r="N7" s="14">
        <f t="shared" si="0"/>
        <v>1</v>
      </c>
    </row>
    <row r="8" spans="1:14" x14ac:dyDescent="0.2">
      <c r="A8" s="6" t="s">
        <v>19</v>
      </c>
      <c r="B8" s="5">
        <v>45307</v>
      </c>
      <c r="C8" s="6" t="s">
        <v>571</v>
      </c>
      <c r="D8" s="4">
        <v>52620704</v>
      </c>
      <c r="E8" s="4" t="s">
        <v>581</v>
      </c>
      <c r="F8" s="6" t="s">
        <v>1005</v>
      </c>
      <c r="G8" s="4" t="s">
        <v>1010</v>
      </c>
      <c r="H8" s="4" t="s">
        <v>1035</v>
      </c>
      <c r="I8" s="5">
        <v>45308</v>
      </c>
      <c r="J8" s="5">
        <v>45398</v>
      </c>
      <c r="K8" s="7" t="s">
        <v>1590</v>
      </c>
      <c r="L8" s="8">
        <v>28921548</v>
      </c>
      <c r="M8" s="8">
        <v>28921548</v>
      </c>
      <c r="N8" s="14">
        <f t="shared" si="0"/>
        <v>1</v>
      </c>
    </row>
    <row r="9" spans="1:14" x14ac:dyDescent="0.2">
      <c r="A9" s="6" t="s">
        <v>20</v>
      </c>
      <c r="B9" s="5">
        <v>45307</v>
      </c>
      <c r="C9" s="6" t="s">
        <v>571</v>
      </c>
      <c r="D9" s="4">
        <v>39718546</v>
      </c>
      <c r="E9" s="4" t="s">
        <v>582</v>
      </c>
      <c r="F9" s="6" t="s">
        <v>1007</v>
      </c>
      <c r="G9" s="4" t="s">
        <v>1010</v>
      </c>
      <c r="H9" s="4" t="s">
        <v>1036</v>
      </c>
      <c r="I9" s="5">
        <v>45308</v>
      </c>
      <c r="J9" s="5">
        <v>45398</v>
      </c>
      <c r="K9" s="7" t="s">
        <v>1591</v>
      </c>
      <c r="L9" s="8">
        <v>11000000</v>
      </c>
      <c r="M9" s="8">
        <v>10999980</v>
      </c>
      <c r="N9" s="14">
        <f t="shared" si="0"/>
        <v>0.99999818181818179</v>
      </c>
    </row>
    <row r="10" spans="1:14" x14ac:dyDescent="0.2">
      <c r="A10" s="6" t="s">
        <v>21</v>
      </c>
      <c r="B10" s="5">
        <v>45307</v>
      </c>
      <c r="C10" s="6" t="s">
        <v>571</v>
      </c>
      <c r="D10" s="4">
        <v>52998469</v>
      </c>
      <c r="E10" s="4" t="s">
        <v>583</v>
      </c>
      <c r="F10" s="6" t="s">
        <v>1007</v>
      </c>
      <c r="G10" s="4" t="s">
        <v>1010</v>
      </c>
      <c r="H10" s="4" t="s">
        <v>1037</v>
      </c>
      <c r="I10" s="5">
        <v>45308</v>
      </c>
      <c r="J10" s="5">
        <v>45398</v>
      </c>
      <c r="K10" s="7" t="s">
        <v>1592</v>
      </c>
      <c r="L10" s="8">
        <v>15839995</v>
      </c>
      <c r="M10" s="8">
        <v>15839995</v>
      </c>
      <c r="N10" s="14">
        <f t="shared" si="0"/>
        <v>1</v>
      </c>
    </row>
    <row r="11" spans="1:14" x14ac:dyDescent="0.2">
      <c r="A11" s="6" t="s">
        <v>22</v>
      </c>
      <c r="B11" s="5">
        <v>45307</v>
      </c>
      <c r="C11" s="6" t="s">
        <v>571</v>
      </c>
      <c r="D11" s="4">
        <v>1018467839</v>
      </c>
      <c r="E11" s="4" t="s">
        <v>584</v>
      </c>
      <c r="F11" s="6" t="s">
        <v>1006</v>
      </c>
      <c r="G11" s="4" t="s">
        <v>1010</v>
      </c>
      <c r="H11" s="4" t="s">
        <v>1038</v>
      </c>
      <c r="I11" s="5">
        <v>45308</v>
      </c>
      <c r="J11" s="5">
        <v>45398</v>
      </c>
      <c r="K11" s="7" t="s">
        <v>1593</v>
      </c>
      <c r="L11" s="8">
        <v>26125447</v>
      </c>
      <c r="M11" s="8">
        <v>26125447</v>
      </c>
      <c r="N11" s="14">
        <f t="shared" si="0"/>
        <v>1</v>
      </c>
    </row>
    <row r="12" spans="1:14" x14ac:dyDescent="0.2">
      <c r="A12" s="6" t="s">
        <v>23</v>
      </c>
      <c r="B12" s="5">
        <v>45308</v>
      </c>
      <c r="C12" s="6" t="s">
        <v>571</v>
      </c>
      <c r="D12" s="4">
        <v>52856351</v>
      </c>
      <c r="E12" s="4" t="s">
        <v>585</v>
      </c>
      <c r="F12" s="6" t="s">
        <v>1007</v>
      </c>
      <c r="G12" s="4" t="s">
        <v>1010</v>
      </c>
      <c r="H12" s="4" t="s">
        <v>1039</v>
      </c>
      <c r="I12" s="5">
        <v>45308</v>
      </c>
      <c r="J12" s="5">
        <v>45398</v>
      </c>
      <c r="K12" s="7" t="s">
        <v>1594</v>
      </c>
      <c r="L12" s="8">
        <v>19799990</v>
      </c>
      <c r="M12" s="8">
        <v>19799990</v>
      </c>
      <c r="N12" s="14">
        <f t="shared" si="0"/>
        <v>1</v>
      </c>
    </row>
    <row r="13" spans="1:14" x14ac:dyDescent="0.2">
      <c r="A13" s="6" t="s">
        <v>24</v>
      </c>
      <c r="B13" s="5">
        <v>45308</v>
      </c>
      <c r="C13" s="6" t="s">
        <v>571</v>
      </c>
      <c r="D13" s="4">
        <v>80099682</v>
      </c>
      <c r="E13" s="4" t="s">
        <v>586</v>
      </c>
      <c r="F13" s="6" t="s">
        <v>1006</v>
      </c>
      <c r="G13" s="4" t="s">
        <v>1010</v>
      </c>
      <c r="H13" s="4" t="s">
        <v>1040</v>
      </c>
      <c r="I13" s="5">
        <v>45309</v>
      </c>
      <c r="J13" s="5">
        <v>45399</v>
      </c>
      <c r="K13" s="7" t="s">
        <v>1595</v>
      </c>
      <c r="L13" s="8">
        <v>34649900</v>
      </c>
      <c r="M13" s="8">
        <v>34649900</v>
      </c>
      <c r="N13" s="14">
        <f t="shared" si="0"/>
        <v>1</v>
      </c>
    </row>
    <row r="14" spans="1:14" x14ac:dyDescent="0.2">
      <c r="A14" s="6" t="s">
        <v>25</v>
      </c>
      <c r="B14" s="5">
        <v>45308</v>
      </c>
      <c r="C14" s="6" t="s">
        <v>571</v>
      </c>
      <c r="D14" s="4">
        <v>79841885</v>
      </c>
      <c r="E14" s="4" t="s">
        <v>587</v>
      </c>
      <c r="F14" s="6" t="s">
        <v>1006</v>
      </c>
      <c r="G14" s="4" t="s">
        <v>1010</v>
      </c>
      <c r="H14" s="4" t="s">
        <v>1041</v>
      </c>
      <c r="I14" s="5">
        <v>45308</v>
      </c>
      <c r="J14" s="5">
        <v>45398</v>
      </c>
      <c r="K14" s="7" t="s">
        <v>1596</v>
      </c>
      <c r="L14" s="8">
        <v>11000000</v>
      </c>
      <c r="M14" s="8">
        <v>10999980</v>
      </c>
      <c r="N14" s="14">
        <f t="shared" si="0"/>
        <v>0.99999818181818179</v>
      </c>
    </row>
    <row r="15" spans="1:14" x14ac:dyDescent="0.2">
      <c r="A15" s="6" t="s">
        <v>26</v>
      </c>
      <c r="B15" s="5">
        <v>45308</v>
      </c>
      <c r="C15" s="6" t="s">
        <v>571</v>
      </c>
      <c r="D15" s="4">
        <v>1010192686</v>
      </c>
      <c r="E15" s="4" t="s">
        <v>588</v>
      </c>
      <c r="F15" s="6" t="s">
        <v>1007</v>
      </c>
      <c r="G15" s="4" t="s">
        <v>1010</v>
      </c>
      <c r="H15" s="4" t="s">
        <v>1042</v>
      </c>
      <c r="I15" s="5">
        <v>45309</v>
      </c>
      <c r="J15" s="5">
        <v>45399</v>
      </c>
      <c r="K15" s="7" t="s">
        <v>1597</v>
      </c>
      <c r="L15" s="8">
        <v>27224990</v>
      </c>
      <c r="M15" s="8">
        <v>27224990</v>
      </c>
      <c r="N15" s="14">
        <f t="shared" si="0"/>
        <v>1</v>
      </c>
    </row>
    <row r="16" spans="1:14" x14ac:dyDescent="0.2">
      <c r="A16" s="6" t="s">
        <v>27</v>
      </c>
      <c r="B16" s="5">
        <v>45308</v>
      </c>
      <c r="C16" s="6" t="s">
        <v>571</v>
      </c>
      <c r="D16" s="4">
        <v>1013591299</v>
      </c>
      <c r="E16" s="4" t="s">
        <v>589</v>
      </c>
      <c r="F16" s="6" t="s">
        <v>1007</v>
      </c>
      <c r="G16" s="4" t="s">
        <v>1010</v>
      </c>
      <c r="H16" s="4" t="s">
        <v>1043</v>
      </c>
      <c r="I16" s="5">
        <v>45309</v>
      </c>
      <c r="J16" s="5">
        <v>45399</v>
      </c>
      <c r="K16" s="7" t="s">
        <v>1598</v>
      </c>
      <c r="L16" s="8">
        <v>35200000</v>
      </c>
      <c r="M16" s="8">
        <v>35199990</v>
      </c>
      <c r="N16" s="14">
        <f t="shared" si="0"/>
        <v>0.99999971590909087</v>
      </c>
    </row>
    <row r="17" spans="1:14" x14ac:dyDescent="0.2">
      <c r="A17" s="6" t="s">
        <v>28</v>
      </c>
      <c r="B17" s="5">
        <v>45308</v>
      </c>
      <c r="C17" s="6" t="s">
        <v>571</v>
      </c>
      <c r="D17" s="4">
        <v>1033801393</v>
      </c>
      <c r="E17" s="4" t="s">
        <v>590</v>
      </c>
      <c r="F17" s="6" t="s">
        <v>1008</v>
      </c>
      <c r="G17" s="4" t="s">
        <v>1010</v>
      </c>
      <c r="H17" s="4" t="s">
        <v>1044</v>
      </c>
      <c r="I17" s="5">
        <v>45309</v>
      </c>
      <c r="J17" s="5">
        <v>45399</v>
      </c>
      <c r="K17" s="7" t="s">
        <v>1599</v>
      </c>
      <c r="L17" s="8">
        <v>9246396</v>
      </c>
      <c r="M17" s="8">
        <v>9246396</v>
      </c>
      <c r="N17" s="14">
        <f t="shared" si="0"/>
        <v>1</v>
      </c>
    </row>
    <row r="18" spans="1:14" x14ac:dyDescent="0.2">
      <c r="A18" s="6" t="s">
        <v>29</v>
      </c>
      <c r="B18" s="5">
        <v>45309</v>
      </c>
      <c r="C18" s="6" t="s">
        <v>571</v>
      </c>
      <c r="D18" s="4">
        <v>1020761216</v>
      </c>
      <c r="E18" s="4" t="s">
        <v>591</v>
      </c>
      <c r="F18" s="6" t="s">
        <v>1007</v>
      </c>
      <c r="G18" s="4" t="s">
        <v>1010</v>
      </c>
      <c r="H18" s="4" t="s">
        <v>1045</v>
      </c>
      <c r="I18" s="5">
        <v>45310</v>
      </c>
      <c r="J18" s="5">
        <v>45400</v>
      </c>
      <c r="K18" s="7" t="s">
        <v>1599</v>
      </c>
      <c r="L18" s="8">
        <v>7943780</v>
      </c>
      <c r="M18" s="8">
        <v>7943780</v>
      </c>
      <c r="N18" s="14">
        <f t="shared" si="0"/>
        <v>1</v>
      </c>
    </row>
    <row r="19" spans="1:14" x14ac:dyDescent="0.2">
      <c r="A19" s="6" t="s">
        <v>30</v>
      </c>
      <c r="B19" s="5">
        <v>45309</v>
      </c>
      <c r="C19" s="6" t="s">
        <v>571</v>
      </c>
      <c r="D19" s="4">
        <v>53061064</v>
      </c>
      <c r="E19" s="4" t="s">
        <v>592</v>
      </c>
      <c r="F19" s="6" t="s">
        <v>1007</v>
      </c>
      <c r="G19" s="4" t="s">
        <v>1010</v>
      </c>
      <c r="H19" s="4" t="s">
        <v>1046</v>
      </c>
      <c r="I19" s="5">
        <v>45310</v>
      </c>
      <c r="J19" s="5">
        <v>45400</v>
      </c>
      <c r="K19" s="7" t="s">
        <v>1600</v>
      </c>
      <c r="L19" s="8">
        <v>36382500</v>
      </c>
      <c r="M19" s="8">
        <v>36382500</v>
      </c>
      <c r="N19" s="14">
        <f t="shared" si="0"/>
        <v>1</v>
      </c>
    </row>
    <row r="20" spans="1:14" x14ac:dyDescent="0.2">
      <c r="A20" s="6" t="s">
        <v>31</v>
      </c>
      <c r="B20" s="5">
        <v>45309</v>
      </c>
      <c r="C20" s="6" t="s">
        <v>571</v>
      </c>
      <c r="D20" s="4">
        <v>1019019846</v>
      </c>
      <c r="E20" s="4" t="s">
        <v>593</v>
      </c>
      <c r="F20" s="6" t="s">
        <v>1008</v>
      </c>
      <c r="G20" s="4" t="s">
        <v>1010</v>
      </c>
      <c r="H20" s="4" t="s">
        <v>1047</v>
      </c>
      <c r="I20" s="5">
        <v>45310</v>
      </c>
      <c r="J20" s="5">
        <v>45400</v>
      </c>
      <c r="K20" s="7" t="s">
        <v>1601</v>
      </c>
      <c r="L20" s="8">
        <v>7943780</v>
      </c>
      <c r="M20" s="8">
        <v>7943780</v>
      </c>
      <c r="N20" s="14">
        <f t="shared" si="0"/>
        <v>1</v>
      </c>
    </row>
    <row r="21" spans="1:14" x14ac:dyDescent="0.2">
      <c r="A21" s="6" t="s">
        <v>32</v>
      </c>
      <c r="B21" s="5">
        <v>45309</v>
      </c>
      <c r="C21" s="6" t="s">
        <v>571</v>
      </c>
      <c r="D21" s="4">
        <v>30204678</v>
      </c>
      <c r="E21" s="4" t="s">
        <v>594</v>
      </c>
      <c r="F21" s="6" t="s">
        <v>1007</v>
      </c>
      <c r="G21" s="4" t="s">
        <v>1010</v>
      </c>
      <c r="H21" s="4" t="s">
        <v>1048</v>
      </c>
      <c r="I21" s="5">
        <v>45310</v>
      </c>
      <c r="J21" s="5">
        <v>45400</v>
      </c>
      <c r="K21" s="7" t="s">
        <v>1602</v>
      </c>
      <c r="L21" s="8">
        <v>7943780</v>
      </c>
      <c r="M21" s="8">
        <v>7943780</v>
      </c>
      <c r="N21" s="14">
        <f t="shared" si="0"/>
        <v>1</v>
      </c>
    </row>
    <row r="22" spans="1:14" x14ac:dyDescent="0.2">
      <c r="A22" s="6" t="s">
        <v>33</v>
      </c>
      <c r="B22" s="5">
        <v>45309</v>
      </c>
      <c r="C22" s="6" t="s">
        <v>571</v>
      </c>
      <c r="D22" s="4">
        <v>1022370815</v>
      </c>
      <c r="E22" s="4" t="s">
        <v>595</v>
      </c>
      <c r="F22" s="6" t="s">
        <v>1007</v>
      </c>
      <c r="G22" s="4" t="s">
        <v>1010</v>
      </c>
      <c r="H22" s="4" t="s">
        <v>1049</v>
      </c>
      <c r="I22" s="5">
        <v>45310</v>
      </c>
      <c r="J22" s="5">
        <v>45369</v>
      </c>
      <c r="K22" s="7" t="s">
        <v>1603</v>
      </c>
      <c r="L22" s="8">
        <v>10447290</v>
      </c>
      <c r="M22" s="8">
        <v>10447290</v>
      </c>
      <c r="N22" s="14">
        <f t="shared" si="0"/>
        <v>1</v>
      </c>
    </row>
    <row r="23" spans="1:14" x14ac:dyDescent="0.2">
      <c r="A23" s="6" t="s">
        <v>34</v>
      </c>
      <c r="B23" s="5">
        <v>45310</v>
      </c>
      <c r="C23" s="6" t="s">
        <v>571</v>
      </c>
      <c r="D23" s="4">
        <v>38141462</v>
      </c>
      <c r="E23" s="4" t="s">
        <v>596</v>
      </c>
      <c r="F23" s="6" t="s">
        <v>1007</v>
      </c>
      <c r="G23" s="4" t="s">
        <v>1010</v>
      </c>
      <c r="H23" s="4" t="s">
        <v>1050</v>
      </c>
      <c r="I23" s="5">
        <v>45310</v>
      </c>
      <c r="J23" s="5">
        <v>45400</v>
      </c>
      <c r="K23" s="7" t="s">
        <v>1604</v>
      </c>
      <c r="L23" s="8">
        <v>14850000</v>
      </c>
      <c r="M23" s="8">
        <v>14850000</v>
      </c>
      <c r="N23" s="14">
        <f t="shared" si="0"/>
        <v>1</v>
      </c>
    </row>
    <row r="24" spans="1:14" x14ac:dyDescent="0.2">
      <c r="A24" s="6" t="s">
        <v>35</v>
      </c>
      <c r="B24" s="5">
        <v>45309</v>
      </c>
      <c r="C24" s="6" t="s">
        <v>571</v>
      </c>
      <c r="D24" s="4">
        <v>1019126347</v>
      </c>
      <c r="E24" s="4" t="s">
        <v>597</v>
      </c>
      <c r="F24" s="6" t="s">
        <v>1006</v>
      </c>
      <c r="G24" s="4" t="s">
        <v>1010</v>
      </c>
      <c r="H24" s="4" t="s">
        <v>1051</v>
      </c>
      <c r="I24" s="5">
        <v>45310</v>
      </c>
      <c r="J24" s="5">
        <v>45369</v>
      </c>
      <c r="K24" s="7" t="s">
        <v>1605</v>
      </c>
      <c r="L24" s="8">
        <v>7057956</v>
      </c>
      <c r="M24" s="8">
        <v>7057956</v>
      </c>
      <c r="N24" s="14">
        <f t="shared" si="0"/>
        <v>1</v>
      </c>
    </row>
    <row r="25" spans="1:14" x14ac:dyDescent="0.2">
      <c r="A25" s="6" t="s">
        <v>36</v>
      </c>
      <c r="B25" s="5">
        <v>45313</v>
      </c>
      <c r="C25" s="6" t="s">
        <v>571</v>
      </c>
      <c r="D25" s="4">
        <v>1018514285</v>
      </c>
      <c r="E25" s="4" t="s">
        <v>598</v>
      </c>
      <c r="F25" s="6" t="s">
        <v>1006</v>
      </c>
      <c r="G25" s="4" t="s">
        <v>1010</v>
      </c>
      <c r="H25" s="4" t="s">
        <v>1052</v>
      </c>
      <c r="I25" s="5">
        <v>45314</v>
      </c>
      <c r="J25" s="5">
        <v>45404</v>
      </c>
      <c r="K25" s="7" t="s">
        <v>1606</v>
      </c>
      <c r="L25" s="8">
        <v>9200000</v>
      </c>
      <c r="M25" s="8">
        <v>9200000</v>
      </c>
      <c r="N25" s="14">
        <f t="shared" si="0"/>
        <v>1</v>
      </c>
    </row>
    <row r="26" spans="1:14" x14ac:dyDescent="0.2">
      <c r="A26" s="6" t="s">
        <v>37</v>
      </c>
      <c r="B26" s="5">
        <v>45310</v>
      </c>
      <c r="C26" s="6" t="s">
        <v>571</v>
      </c>
      <c r="D26" s="4">
        <v>1033698100</v>
      </c>
      <c r="E26" s="4" t="s">
        <v>599</v>
      </c>
      <c r="F26" s="6" t="s">
        <v>1007</v>
      </c>
      <c r="G26" s="4" t="s">
        <v>1010</v>
      </c>
      <c r="H26" s="4" t="s">
        <v>1053</v>
      </c>
      <c r="I26" s="5">
        <v>45310</v>
      </c>
      <c r="J26" s="5">
        <v>45400</v>
      </c>
      <c r="K26" s="7" t="s">
        <v>1607</v>
      </c>
      <c r="L26" s="8">
        <v>18314990</v>
      </c>
      <c r="M26" s="8">
        <v>18314990</v>
      </c>
      <c r="N26" s="14">
        <f t="shared" si="0"/>
        <v>1</v>
      </c>
    </row>
    <row r="27" spans="1:14" x14ac:dyDescent="0.2">
      <c r="A27" s="6" t="s">
        <v>38</v>
      </c>
      <c r="B27" s="5">
        <v>45310</v>
      </c>
      <c r="C27" s="6" t="s">
        <v>571</v>
      </c>
      <c r="D27" s="4">
        <v>1019059939</v>
      </c>
      <c r="E27" s="4" t="s">
        <v>600</v>
      </c>
      <c r="F27" s="6" t="s">
        <v>1006</v>
      </c>
      <c r="G27" s="4" t="s">
        <v>1010</v>
      </c>
      <c r="H27" s="4" t="s">
        <v>1054</v>
      </c>
      <c r="I27" s="5">
        <v>45310</v>
      </c>
      <c r="J27" s="5">
        <v>45400</v>
      </c>
      <c r="K27" s="7" t="s">
        <v>1608</v>
      </c>
      <c r="L27" s="8">
        <v>14850000</v>
      </c>
      <c r="M27" s="8">
        <v>14850000</v>
      </c>
      <c r="N27" s="14">
        <f t="shared" si="0"/>
        <v>1</v>
      </c>
    </row>
    <row r="28" spans="1:14" x14ac:dyDescent="0.2">
      <c r="A28" s="6" t="s">
        <v>39</v>
      </c>
      <c r="B28" s="5">
        <v>45310</v>
      </c>
      <c r="C28" s="6" t="s">
        <v>571</v>
      </c>
      <c r="D28" s="4">
        <v>1032431211</v>
      </c>
      <c r="E28" s="4" t="s">
        <v>601</v>
      </c>
      <c r="F28" s="6" t="s">
        <v>1006</v>
      </c>
      <c r="G28" s="4" t="s">
        <v>1010</v>
      </c>
      <c r="H28" s="4" t="s">
        <v>1055</v>
      </c>
      <c r="I28" s="5">
        <v>45313</v>
      </c>
      <c r="J28" s="5">
        <v>45372</v>
      </c>
      <c r="K28" s="7" t="s">
        <v>1609</v>
      </c>
      <c r="L28" s="8">
        <v>18900000</v>
      </c>
      <c r="M28" s="8">
        <v>18900000</v>
      </c>
      <c r="N28" s="14">
        <f t="shared" si="0"/>
        <v>1</v>
      </c>
    </row>
    <row r="29" spans="1:14" x14ac:dyDescent="0.2">
      <c r="A29" s="6" t="s">
        <v>40</v>
      </c>
      <c r="B29" s="5">
        <v>45310</v>
      </c>
      <c r="C29" s="6" t="s">
        <v>571</v>
      </c>
      <c r="D29" s="4">
        <v>1033714271</v>
      </c>
      <c r="E29" s="4" t="s">
        <v>602</v>
      </c>
      <c r="F29" s="6" t="s">
        <v>1007</v>
      </c>
      <c r="G29" s="4" t="s">
        <v>1010</v>
      </c>
      <c r="H29" s="4" t="s">
        <v>1056</v>
      </c>
      <c r="I29" s="5">
        <v>45313</v>
      </c>
      <c r="J29" s="5">
        <v>45372</v>
      </c>
      <c r="K29" s="7" t="s">
        <v>1610</v>
      </c>
      <c r="L29" s="8">
        <v>11420640</v>
      </c>
      <c r="M29" s="8">
        <v>11420640</v>
      </c>
      <c r="N29" s="14">
        <f t="shared" si="0"/>
        <v>1</v>
      </c>
    </row>
    <row r="30" spans="1:14" x14ac:dyDescent="0.2">
      <c r="A30" s="6" t="s">
        <v>41</v>
      </c>
      <c r="B30" s="5">
        <v>45310</v>
      </c>
      <c r="C30" s="6" t="s">
        <v>571</v>
      </c>
      <c r="D30" s="4">
        <v>1020719318</v>
      </c>
      <c r="E30" s="4" t="s">
        <v>603</v>
      </c>
      <c r="F30" s="6" t="s">
        <v>1006</v>
      </c>
      <c r="G30" s="4" t="s">
        <v>1010</v>
      </c>
      <c r="H30" s="4" t="s">
        <v>1057</v>
      </c>
      <c r="I30" s="5">
        <v>45313</v>
      </c>
      <c r="J30" s="5">
        <v>45372</v>
      </c>
      <c r="K30" s="7" t="s">
        <v>1611</v>
      </c>
      <c r="L30" s="8">
        <v>39375000</v>
      </c>
      <c r="M30" s="8">
        <v>39375000</v>
      </c>
      <c r="N30" s="14">
        <f t="shared" si="0"/>
        <v>1</v>
      </c>
    </row>
    <row r="31" spans="1:14" x14ac:dyDescent="0.2">
      <c r="A31" s="6" t="s">
        <v>42</v>
      </c>
      <c r="B31" s="5">
        <v>45310</v>
      </c>
      <c r="C31" s="6" t="s">
        <v>571</v>
      </c>
      <c r="D31" s="4">
        <v>1031149907</v>
      </c>
      <c r="E31" s="4" t="s">
        <v>604</v>
      </c>
      <c r="F31" s="6" t="s">
        <v>1007</v>
      </c>
      <c r="G31" s="4" t="s">
        <v>1010</v>
      </c>
      <c r="H31" s="4" t="s">
        <v>1058</v>
      </c>
      <c r="I31" s="5">
        <v>45313</v>
      </c>
      <c r="J31" s="5">
        <v>45372</v>
      </c>
      <c r="K31" s="7" t="s">
        <v>1612</v>
      </c>
      <c r="L31" s="8">
        <v>7057938</v>
      </c>
      <c r="M31" s="8">
        <v>7057938</v>
      </c>
      <c r="N31" s="14">
        <f t="shared" si="0"/>
        <v>1</v>
      </c>
    </row>
    <row r="32" spans="1:14" x14ac:dyDescent="0.2">
      <c r="A32" s="6" t="s">
        <v>43</v>
      </c>
      <c r="B32" s="5">
        <v>45310</v>
      </c>
      <c r="C32" s="6" t="s">
        <v>571</v>
      </c>
      <c r="D32" s="4">
        <v>1018408738</v>
      </c>
      <c r="E32" s="4" t="s">
        <v>605</v>
      </c>
      <c r="F32" s="6" t="s">
        <v>1007</v>
      </c>
      <c r="G32" s="4" t="s">
        <v>1010</v>
      </c>
      <c r="H32" s="4" t="s">
        <v>1059</v>
      </c>
      <c r="I32" s="5">
        <v>45310</v>
      </c>
      <c r="J32" s="5">
        <v>45400</v>
      </c>
      <c r="K32" s="7" t="s">
        <v>1613</v>
      </c>
      <c r="L32" s="8">
        <v>17325000</v>
      </c>
      <c r="M32" s="8">
        <v>17325000</v>
      </c>
      <c r="N32" s="14">
        <f t="shared" si="0"/>
        <v>1</v>
      </c>
    </row>
    <row r="33" spans="1:14" x14ac:dyDescent="0.2">
      <c r="A33" s="6" t="s">
        <v>44</v>
      </c>
      <c r="B33" s="5">
        <v>45310</v>
      </c>
      <c r="C33" s="6" t="s">
        <v>571</v>
      </c>
      <c r="D33" s="4">
        <v>1013692085</v>
      </c>
      <c r="E33" s="4" t="s">
        <v>606</v>
      </c>
      <c r="F33" s="6" t="s">
        <v>1007</v>
      </c>
      <c r="G33" s="4" t="s">
        <v>1010</v>
      </c>
      <c r="H33" s="4" t="s">
        <v>1060</v>
      </c>
      <c r="I33" s="5">
        <v>45313</v>
      </c>
      <c r="J33" s="5">
        <v>45372</v>
      </c>
      <c r="K33" s="7" t="s">
        <v>1614</v>
      </c>
      <c r="L33" s="8">
        <v>11420640</v>
      </c>
      <c r="M33" s="8">
        <v>11420640</v>
      </c>
      <c r="N33" s="14">
        <f t="shared" si="0"/>
        <v>1</v>
      </c>
    </row>
    <row r="34" spans="1:14" x14ac:dyDescent="0.2">
      <c r="A34" s="6" t="s">
        <v>45</v>
      </c>
      <c r="B34" s="5">
        <v>45310</v>
      </c>
      <c r="C34" s="6" t="s">
        <v>571</v>
      </c>
      <c r="D34" s="4">
        <v>16599049</v>
      </c>
      <c r="E34" s="4" t="s">
        <v>607</v>
      </c>
      <c r="F34" s="6" t="s">
        <v>1006</v>
      </c>
      <c r="G34" s="4" t="s">
        <v>1010</v>
      </c>
      <c r="H34" s="4" t="s">
        <v>1061</v>
      </c>
      <c r="I34" s="5">
        <v>45313</v>
      </c>
      <c r="J34" s="5">
        <v>45372</v>
      </c>
      <c r="K34" s="7" t="s">
        <v>1615</v>
      </c>
      <c r="L34" s="8">
        <v>16237992</v>
      </c>
      <c r="M34" s="8">
        <v>16237992</v>
      </c>
      <c r="N34" s="14">
        <f t="shared" si="0"/>
        <v>1</v>
      </c>
    </row>
    <row r="35" spans="1:14" x14ac:dyDescent="0.2">
      <c r="A35" s="6" t="s">
        <v>46</v>
      </c>
      <c r="B35" s="5">
        <v>45310</v>
      </c>
      <c r="C35" s="6" t="s">
        <v>571</v>
      </c>
      <c r="D35" s="4">
        <v>52553549</v>
      </c>
      <c r="E35" s="4" t="s">
        <v>608</v>
      </c>
      <c r="F35" s="6" t="s">
        <v>1007</v>
      </c>
      <c r="G35" s="4" t="s">
        <v>1010</v>
      </c>
      <c r="H35" s="4" t="s">
        <v>1062</v>
      </c>
      <c r="I35" s="5">
        <v>45313</v>
      </c>
      <c r="J35" s="5">
        <v>45372</v>
      </c>
      <c r="K35" s="7" t="s">
        <v>1616</v>
      </c>
      <c r="L35" s="8">
        <v>12351420</v>
      </c>
      <c r="M35" s="8">
        <v>12351420</v>
      </c>
      <c r="N35" s="14">
        <f t="shared" si="0"/>
        <v>1</v>
      </c>
    </row>
    <row r="36" spans="1:14" x14ac:dyDescent="0.2">
      <c r="A36" s="6" t="s">
        <v>47</v>
      </c>
      <c r="B36" s="5">
        <v>45310</v>
      </c>
      <c r="C36" s="6" t="s">
        <v>571</v>
      </c>
      <c r="D36" s="4">
        <v>80727751</v>
      </c>
      <c r="E36" s="4" t="s">
        <v>609</v>
      </c>
      <c r="F36" s="6" t="s">
        <v>1006</v>
      </c>
      <c r="G36" s="4" t="s">
        <v>1010</v>
      </c>
      <c r="H36" s="4" t="s">
        <v>1063</v>
      </c>
      <c r="I36" s="5">
        <v>45313</v>
      </c>
      <c r="J36" s="5">
        <v>45372</v>
      </c>
      <c r="K36" s="7" t="s">
        <v>1617</v>
      </c>
      <c r="L36" s="8">
        <v>25830000</v>
      </c>
      <c r="M36" s="8">
        <v>25830000</v>
      </c>
      <c r="N36" s="14">
        <f t="shared" si="0"/>
        <v>1</v>
      </c>
    </row>
    <row r="37" spans="1:14" x14ac:dyDescent="0.2">
      <c r="A37" s="6" t="s">
        <v>48</v>
      </c>
      <c r="B37" s="5">
        <v>45310</v>
      </c>
      <c r="C37" s="6" t="s">
        <v>571</v>
      </c>
      <c r="D37" s="4">
        <v>1233689002</v>
      </c>
      <c r="E37" s="4" t="s">
        <v>610</v>
      </c>
      <c r="F37" s="6" t="s">
        <v>1007</v>
      </c>
      <c r="G37" s="4" t="s">
        <v>1010</v>
      </c>
      <c r="H37" s="4" t="s">
        <v>1064</v>
      </c>
      <c r="I37" s="5">
        <v>45313</v>
      </c>
      <c r="J37" s="5">
        <v>45372</v>
      </c>
      <c r="K37" s="7" t="s">
        <v>1618</v>
      </c>
      <c r="L37" s="8">
        <v>16940616</v>
      </c>
      <c r="M37" s="8">
        <v>16940616</v>
      </c>
      <c r="N37" s="14">
        <f t="shared" si="0"/>
        <v>1</v>
      </c>
    </row>
    <row r="38" spans="1:14" x14ac:dyDescent="0.2">
      <c r="A38" s="6" t="s">
        <v>49</v>
      </c>
      <c r="B38" s="5">
        <v>45310</v>
      </c>
      <c r="C38" s="6" t="s">
        <v>571</v>
      </c>
      <c r="D38" s="4">
        <v>1013686479</v>
      </c>
      <c r="E38" s="4" t="s">
        <v>611</v>
      </c>
      <c r="F38" s="6" t="s">
        <v>1006</v>
      </c>
      <c r="G38" s="4" t="s">
        <v>1010</v>
      </c>
      <c r="H38" s="4" t="s">
        <v>1065</v>
      </c>
      <c r="I38" s="5">
        <v>45313</v>
      </c>
      <c r="J38" s="5">
        <v>45372</v>
      </c>
      <c r="K38" s="7" t="s">
        <v>1619</v>
      </c>
      <c r="L38" s="8">
        <v>17130960</v>
      </c>
      <c r="M38" s="8">
        <v>17130960</v>
      </c>
      <c r="N38" s="14">
        <f t="shared" si="0"/>
        <v>1</v>
      </c>
    </row>
    <row r="39" spans="1:14" x14ac:dyDescent="0.2">
      <c r="A39" s="6" t="s">
        <v>50</v>
      </c>
      <c r="B39" s="5">
        <v>45313</v>
      </c>
      <c r="C39" s="6" t="s">
        <v>571</v>
      </c>
      <c r="D39" s="4">
        <v>1044421373</v>
      </c>
      <c r="E39" s="4" t="s">
        <v>612</v>
      </c>
      <c r="F39" s="6" t="s">
        <v>1007</v>
      </c>
      <c r="G39" s="4" t="s">
        <v>1010</v>
      </c>
      <c r="H39" s="4" t="s">
        <v>1066</v>
      </c>
      <c r="I39" s="5">
        <v>45314</v>
      </c>
      <c r="J39" s="5">
        <v>45404</v>
      </c>
      <c r="K39" s="7" t="s">
        <v>1620</v>
      </c>
      <c r="L39" s="8">
        <v>40672732</v>
      </c>
      <c r="M39" s="8">
        <v>40672732</v>
      </c>
      <c r="N39" s="14">
        <f t="shared" si="0"/>
        <v>1</v>
      </c>
    </row>
    <row r="40" spans="1:14" x14ac:dyDescent="0.2">
      <c r="A40" s="6" t="s">
        <v>51</v>
      </c>
      <c r="B40" s="5">
        <v>45314</v>
      </c>
      <c r="C40" s="6" t="s">
        <v>571</v>
      </c>
      <c r="D40" s="4">
        <v>1030599541</v>
      </c>
      <c r="E40" s="4" t="s">
        <v>613</v>
      </c>
      <c r="F40" s="6" t="s">
        <v>1007</v>
      </c>
      <c r="G40" s="4" t="s">
        <v>1010</v>
      </c>
      <c r="H40" s="4" t="s">
        <v>1067</v>
      </c>
      <c r="I40" s="5">
        <v>45312</v>
      </c>
      <c r="J40" s="5">
        <v>45493</v>
      </c>
      <c r="K40" s="7" t="s">
        <v>1621</v>
      </c>
      <c r="L40" s="8">
        <v>34833948</v>
      </c>
      <c r="M40" s="8">
        <v>34833920</v>
      </c>
      <c r="N40" s="14">
        <f t="shared" si="0"/>
        <v>0.99999919618643285</v>
      </c>
    </row>
    <row r="41" spans="1:14" x14ac:dyDescent="0.2">
      <c r="A41" s="6" t="s">
        <v>52</v>
      </c>
      <c r="B41" s="5">
        <v>45314</v>
      </c>
      <c r="C41" s="6" t="s">
        <v>571</v>
      </c>
      <c r="D41" s="4">
        <v>1023943303</v>
      </c>
      <c r="E41" s="4" t="s">
        <v>614</v>
      </c>
      <c r="F41" s="6" t="s">
        <v>1007</v>
      </c>
      <c r="G41" s="4" t="s">
        <v>1010</v>
      </c>
      <c r="H41" s="4" t="s">
        <v>1068</v>
      </c>
      <c r="I41" s="5">
        <v>45315</v>
      </c>
      <c r="J41" s="5">
        <v>45374</v>
      </c>
      <c r="K41" s="7" t="s">
        <v>1622</v>
      </c>
      <c r="L41" s="8">
        <v>9528230</v>
      </c>
      <c r="M41" s="8">
        <v>9528230</v>
      </c>
      <c r="N41" s="14">
        <f t="shared" si="0"/>
        <v>1</v>
      </c>
    </row>
    <row r="42" spans="1:14" x14ac:dyDescent="0.2">
      <c r="A42" s="6" t="s">
        <v>53</v>
      </c>
      <c r="B42" s="5">
        <v>45314</v>
      </c>
      <c r="C42" s="6" t="s">
        <v>571</v>
      </c>
      <c r="D42" s="4">
        <v>40038214</v>
      </c>
      <c r="E42" s="4" t="s">
        <v>615</v>
      </c>
      <c r="F42" s="6" t="s">
        <v>1007</v>
      </c>
      <c r="G42" s="4" t="s">
        <v>1010</v>
      </c>
      <c r="H42" s="4" t="s">
        <v>1069</v>
      </c>
      <c r="I42" s="5">
        <v>45316</v>
      </c>
      <c r="J42" s="5">
        <v>45406</v>
      </c>
      <c r="K42" s="7" t="s">
        <v>1623</v>
      </c>
      <c r="L42" s="8">
        <v>21000000</v>
      </c>
      <c r="M42" s="8">
        <v>21000000</v>
      </c>
      <c r="N42" s="14">
        <f t="shared" si="0"/>
        <v>1</v>
      </c>
    </row>
    <row r="43" spans="1:14" x14ac:dyDescent="0.2">
      <c r="A43" s="6" t="s">
        <v>54</v>
      </c>
      <c r="B43" s="5">
        <v>45315</v>
      </c>
      <c r="C43" s="6" t="s">
        <v>571</v>
      </c>
      <c r="D43" s="4">
        <v>79693505</v>
      </c>
      <c r="E43" s="4" t="s">
        <v>616</v>
      </c>
      <c r="F43" s="6" t="s">
        <v>1006</v>
      </c>
      <c r="G43" s="4" t="s">
        <v>1010</v>
      </c>
      <c r="H43" s="4" t="s">
        <v>1070</v>
      </c>
      <c r="I43" s="5">
        <v>45316</v>
      </c>
      <c r="J43" s="5">
        <v>45375</v>
      </c>
      <c r="K43" s="7" t="s">
        <v>1624</v>
      </c>
      <c r="L43" s="8">
        <v>69284389</v>
      </c>
      <c r="M43" s="8">
        <v>69284389</v>
      </c>
      <c r="N43" s="14">
        <f t="shared" si="0"/>
        <v>1</v>
      </c>
    </row>
    <row r="44" spans="1:14" x14ac:dyDescent="0.2">
      <c r="A44" s="6" t="s">
        <v>55</v>
      </c>
      <c r="B44" s="5">
        <v>45315</v>
      </c>
      <c r="C44" s="6" t="s">
        <v>571</v>
      </c>
      <c r="D44" s="4">
        <v>52417515</v>
      </c>
      <c r="E44" s="4" t="s">
        <v>617</v>
      </c>
      <c r="F44" s="6" t="s">
        <v>1007</v>
      </c>
      <c r="G44" s="4" t="s">
        <v>1010</v>
      </c>
      <c r="H44" s="4" t="s">
        <v>1071</v>
      </c>
      <c r="I44" s="5">
        <v>45316</v>
      </c>
      <c r="J44" s="5">
        <v>45406</v>
      </c>
      <c r="K44" s="7" t="s">
        <v>1625</v>
      </c>
      <c r="L44" s="8">
        <v>48730500</v>
      </c>
      <c r="M44" s="8">
        <v>48730500</v>
      </c>
      <c r="N44" s="14">
        <f t="shared" si="0"/>
        <v>1</v>
      </c>
    </row>
    <row r="45" spans="1:14" x14ac:dyDescent="0.2">
      <c r="A45" s="6" t="s">
        <v>56</v>
      </c>
      <c r="B45" s="5">
        <v>45317</v>
      </c>
      <c r="C45" s="6" t="s">
        <v>571</v>
      </c>
      <c r="D45" s="4">
        <v>1014209630</v>
      </c>
      <c r="E45" s="4" t="s">
        <v>618</v>
      </c>
      <c r="F45" s="6" t="s">
        <v>1006</v>
      </c>
      <c r="G45" s="4" t="s">
        <v>1010</v>
      </c>
      <c r="H45" s="4" t="s">
        <v>1072</v>
      </c>
      <c r="I45" s="5">
        <v>45318</v>
      </c>
      <c r="J45" s="5">
        <v>45408</v>
      </c>
      <c r="K45" s="7" t="s">
        <v>1626</v>
      </c>
      <c r="L45" s="8">
        <v>12000000</v>
      </c>
      <c r="M45" s="8">
        <v>11999990</v>
      </c>
      <c r="N45" s="14">
        <f t="shared" si="0"/>
        <v>0.99999916666666666</v>
      </c>
    </row>
    <row r="46" spans="1:14" x14ac:dyDescent="0.2">
      <c r="A46" s="6" t="s">
        <v>57</v>
      </c>
      <c r="B46" s="5">
        <v>45317</v>
      </c>
      <c r="C46" s="6" t="s">
        <v>571</v>
      </c>
      <c r="D46" s="4">
        <v>1026582215</v>
      </c>
      <c r="E46" s="4" t="s">
        <v>619</v>
      </c>
      <c r="F46" s="6" t="s">
        <v>1007</v>
      </c>
      <c r="G46" s="4" t="s">
        <v>1010</v>
      </c>
      <c r="H46" s="4" t="s">
        <v>1073</v>
      </c>
      <c r="I46" s="5">
        <v>45320</v>
      </c>
      <c r="J46" s="5">
        <v>45410</v>
      </c>
      <c r="K46" s="7" t="s">
        <v>1627</v>
      </c>
      <c r="L46" s="8">
        <v>10586934</v>
      </c>
      <c r="M46" s="8">
        <v>10586934</v>
      </c>
      <c r="N46" s="14">
        <f t="shared" si="0"/>
        <v>1</v>
      </c>
    </row>
    <row r="47" spans="1:14" x14ac:dyDescent="0.2">
      <c r="A47" s="6" t="s">
        <v>58</v>
      </c>
      <c r="B47" s="5">
        <v>45321</v>
      </c>
      <c r="C47" s="6" t="s">
        <v>571</v>
      </c>
      <c r="D47" s="4">
        <v>52716219</v>
      </c>
      <c r="E47" s="4" t="s">
        <v>620</v>
      </c>
      <c r="F47" s="6" t="s">
        <v>1007</v>
      </c>
      <c r="G47" s="4" t="s">
        <v>1010</v>
      </c>
      <c r="H47" s="4" t="s">
        <v>1074</v>
      </c>
      <c r="I47" s="5">
        <v>45321</v>
      </c>
      <c r="J47" s="5">
        <v>45502</v>
      </c>
      <c r="K47" s="7" t="s">
        <v>1628</v>
      </c>
      <c r="L47" s="8">
        <v>73180800</v>
      </c>
      <c r="M47" s="8">
        <v>73180800</v>
      </c>
      <c r="N47" s="14">
        <f t="shared" si="0"/>
        <v>1</v>
      </c>
    </row>
    <row r="48" spans="1:14" x14ac:dyDescent="0.2">
      <c r="A48" s="6" t="s">
        <v>59</v>
      </c>
      <c r="B48" s="5">
        <v>45321</v>
      </c>
      <c r="C48" s="6" t="s">
        <v>571</v>
      </c>
      <c r="D48" s="4">
        <v>79627542</v>
      </c>
      <c r="E48" s="4" t="s">
        <v>621</v>
      </c>
      <c r="F48" s="6" t="s">
        <v>1006</v>
      </c>
      <c r="G48" s="4" t="s">
        <v>1010</v>
      </c>
      <c r="H48" s="4" t="s">
        <v>1075</v>
      </c>
      <c r="I48" s="5">
        <v>45321</v>
      </c>
      <c r="J48" s="5">
        <v>45502</v>
      </c>
      <c r="K48" s="7" t="s">
        <v>1629</v>
      </c>
      <c r="L48" s="8">
        <v>57843150</v>
      </c>
      <c r="M48" s="8">
        <v>57843150</v>
      </c>
      <c r="N48" s="14">
        <f t="shared" si="0"/>
        <v>1</v>
      </c>
    </row>
    <row r="49" spans="1:14" x14ac:dyDescent="0.2">
      <c r="A49" s="6" t="s">
        <v>60</v>
      </c>
      <c r="B49" s="5">
        <v>45321</v>
      </c>
      <c r="C49" s="6" t="s">
        <v>571</v>
      </c>
      <c r="D49" s="4">
        <v>52715025</v>
      </c>
      <c r="E49" s="4" t="s">
        <v>622</v>
      </c>
      <c r="F49" s="6" t="s">
        <v>1007</v>
      </c>
      <c r="G49" s="4" t="s">
        <v>1010</v>
      </c>
      <c r="H49" s="4" t="s">
        <v>1076</v>
      </c>
      <c r="I49" s="5">
        <v>45321</v>
      </c>
      <c r="J49" s="5">
        <v>45502</v>
      </c>
      <c r="K49" s="7" t="s">
        <v>1630</v>
      </c>
      <c r="L49" s="8">
        <v>34033484</v>
      </c>
      <c r="M49" s="8">
        <v>34033484</v>
      </c>
      <c r="N49" s="14">
        <f t="shared" si="0"/>
        <v>1</v>
      </c>
    </row>
    <row r="50" spans="1:14" x14ac:dyDescent="0.2">
      <c r="A50" s="6" t="s">
        <v>61</v>
      </c>
      <c r="B50" s="5">
        <v>45321</v>
      </c>
      <c r="C50" s="6" t="s">
        <v>571</v>
      </c>
      <c r="D50" s="4">
        <v>1010229574</v>
      </c>
      <c r="E50" s="4" t="s">
        <v>623</v>
      </c>
      <c r="F50" s="6" t="s">
        <v>1006</v>
      </c>
      <c r="G50" s="4" t="s">
        <v>1010</v>
      </c>
      <c r="H50" s="4" t="s">
        <v>1077</v>
      </c>
      <c r="I50" s="5">
        <v>45323</v>
      </c>
      <c r="J50" s="5">
        <v>45412</v>
      </c>
      <c r="K50" s="7" t="s">
        <v>1631</v>
      </c>
      <c r="L50" s="8">
        <v>16060320</v>
      </c>
      <c r="M50" s="8">
        <v>16060320</v>
      </c>
      <c r="N50" s="14">
        <f t="shared" si="0"/>
        <v>1</v>
      </c>
    </row>
    <row r="51" spans="1:14" x14ac:dyDescent="0.2">
      <c r="A51" s="6" t="s">
        <v>62</v>
      </c>
      <c r="B51" s="5">
        <v>45321</v>
      </c>
      <c r="C51" s="6" t="s">
        <v>571</v>
      </c>
      <c r="D51" s="4">
        <v>1019023316</v>
      </c>
      <c r="E51" s="4" t="s">
        <v>624</v>
      </c>
      <c r="F51" s="6" t="s">
        <v>1006</v>
      </c>
      <c r="G51" s="4" t="s">
        <v>1010</v>
      </c>
      <c r="H51" s="4" t="s">
        <v>1078</v>
      </c>
      <c r="I51" s="5">
        <v>45321</v>
      </c>
      <c r="J51" s="5">
        <v>45411</v>
      </c>
      <c r="K51" s="7" t="s">
        <v>1632</v>
      </c>
      <c r="L51" s="8">
        <v>20657070</v>
      </c>
      <c r="M51" s="8">
        <v>20657070</v>
      </c>
      <c r="N51" s="14">
        <f t="shared" si="0"/>
        <v>1</v>
      </c>
    </row>
    <row r="52" spans="1:14" x14ac:dyDescent="0.2">
      <c r="A52" s="6" t="s">
        <v>63</v>
      </c>
      <c r="B52" s="5">
        <v>45321</v>
      </c>
      <c r="C52" s="6" t="s">
        <v>571</v>
      </c>
      <c r="D52" s="4">
        <v>52966383</v>
      </c>
      <c r="E52" s="4" t="s">
        <v>625</v>
      </c>
      <c r="F52" s="6" t="s">
        <v>1007</v>
      </c>
      <c r="G52" s="4" t="s">
        <v>1010</v>
      </c>
      <c r="H52" s="4" t="s">
        <v>1079</v>
      </c>
      <c r="I52" s="5">
        <v>45321</v>
      </c>
      <c r="J52" s="5">
        <v>45502</v>
      </c>
      <c r="K52" s="7" t="s">
        <v>1633</v>
      </c>
      <c r="L52" s="8">
        <v>57843150</v>
      </c>
      <c r="M52" s="8">
        <v>57843150</v>
      </c>
      <c r="N52" s="14">
        <f t="shared" si="0"/>
        <v>1</v>
      </c>
    </row>
    <row r="53" spans="1:14" x14ac:dyDescent="0.2">
      <c r="A53" s="6" t="s">
        <v>64</v>
      </c>
      <c r="B53" s="5">
        <v>45321</v>
      </c>
      <c r="C53" s="6" t="s">
        <v>571</v>
      </c>
      <c r="D53" s="4">
        <v>52865885</v>
      </c>
      <c r="E53" s="4" t="s">
        <v>626</v>
      </c>
      <c r="F53" s="6" t="s">
        <v>1007</v>
      </c>
      <c r="G53" s="4" t="s">
        <v>1010</v>
      </c>
      <c r="H53" s="4" t="s">
        <v>1080</v>
      </c>
      <c r="I53" s="5">
        <v>45322</v>
      </c>
      <c r="J53" s="5">
        <v>45503</v>
      </c>
      <c r="K53" s="7" t="s">
        <v>1634</v>
      </c>
      <c r="L53" s="8">
        <v>73180800</v>
      </c>
      <c r="M53" s="8">
        <v>73180800</v>
      </c>
      <c r="N53" s="14">
        <f t="shared" si="0"/>
        <v>1</v>
      </c>
    </row>
    <row r="54" spans="1:14" x14ac:dyDescent="0.2">
      <c r="A54" s="6" t="s">
        <v>65</v>
      </c>
      <c r="B54" s="5">
        <v>45321</v>
      </c>
      <c r="C54" s="6" t="s">
        <v>571</v>
      </c>
      <c r="D54" s="4">
        <v>51935112</v>
      </c>
      <c r="E54" s="4" t="s">
        <v>627</v>
      </c>
      <c r="F54" s="6" t="s">
        <v>1007</v>
      </c>
      <c r="G54" s="4" t="s">
        <v>1010</v>
      </c>
      <c r="H54" s="4" t="s">
        <v>1081</v>
      </c>
      <c r="I54" s="5">
        <v>45321</v>
      </c>
      <c r="J54" s="5">
        <v>45502</v>
      </c>
      <c r="K54" s="7" t="s">
        <v>1635</v>
      </c>
      <c r="L54" s="8">
        <v>139708800</v>
      </c>
      <c r="M54" s="8">
        <v>139708800</v>
      </c>
      <c r="N54" s="14">
        <f t="shared" si="0"/>
        <v>1</v>
      </c>
    </row>
    <row r="55" spans="1:14" x14ac:dyDescent="0.2">
      <c r="A55" s="6" t="s">
        <v>66</v>
      </c>
      <c r="B55" s="5">
        <v>45322</v>
      </c>
      <c r="C55" s="6" t="s">
        <v>572</v>
      </c>
      <c r="D55" s="4">
        <v>901096303</v>
      </c>
      <c r="E55" s="4" t="s">
        <v>628</v>
      </c>
      <c r="F55" s="6" t="s">
        <v>1009</v>
      </c>
      <c r="G55" s="4" t="s">
        <v>1011</v>
      </c>
      <c r="H55" s="4" t="s">
        <v>1082</v>
      </c>
      <c r="I55" s="5">
        <v>45324</v>
      </c>
      <c r="J55" s="5">
        <v>45427</v>
      </c>
      <c r="K55" s="7" t="s">
        <v>1636</v>
      </c>
      <c r="L55" s="8">
        <v>299622326</v>
      </c>
      <c r="M55" s="8">
        <v>299622326</v>
      </c>
      <c r="N55" s="14">
        <f t="shared" si="0"/>
        <v>1</v>
      </c>
    </row>
    <row r="56" spans="1:14" x14ac:dyDescent="0.2">
      <c r="A56" s="6" t="s">
        <v>67</v>
      </c>
      <c r="B56" s="5">
        <v>45322</v>
      </c>
      <c r="C56" s="6" t="s">
        <v>571</v>
      </c>
      <c r="D56" s="4">
        <v>26501725</v>
      </c>
      <c r="E56" s="4" t="s">
        <v>629</v>
      </c>
      <c r="F56" s="6" t="s">
        <v>1007</v>
      </c>
      <c r="G56" s="4" t="s">
        <v>1010</v>
      </c>
      <c r="H56" s="4" t="s">
        <v>1083</v>
      </c>
      <c r="I56" s="5">
        <v>45323</v>
      </c>
      <c r="J56" s="5">
        <v>45412</v>
      </c>
      <c r="K56" s="7" t="s">
        <v>1637</v>
      </c>
      <c r="L56" s="8">
        <v>20218104</v>
      </c>
      <c r="M56" s="8">
        <v>20218104</v>
      </c>
      <c r="N56" s="14">
        <f t="shared" si="0"/>
        <v>1</v>
      </c>
    </row>
    <row r="57" spans="1:14" x14ac:dyDescent="0.2">
      <c r="A57" s="6" t="s">
        <v>68</v>
      </c>
      <c r="B57" s="5">
        <v>45322</v>
      </c>
      <c r="C57" s="6" t="s">
        <v>571</v>
      </c>
      <c r="D57" s="4">
        <v>80072969</v>
      </c>
      <c r="E57" s="4" t="s">
        <v>630</v>
      </c>
      <c r="F57" s="6" t="s">
        <v>1006</v>
      </c>
      <c r="G57" s="4" t="s">
        <v>1010</v>
      </c>
      <c r="H57" s="4" t="s">
        <v>1084</v>
      </c>
      <c r="I57" s="5">
        <v>45323</v>
      </c>
      <c r="J57" s="5">
        <v>45412</v>
      </c>
      <c r="K57" s="7" t="s">
        <v>1638</v>
      </c>
      <c r="L57" s="8">
        <v>16060320</v>
      </c>
      <c r="M57" s="8">
        <v>16060320</v>
      </c>
      <c r="N57" s="14">
        <f t="shared" si="0"/>
        <v>1</v>
      </c>
    </row>
    <row r="58" spans="1:14" x14ac:dyDescent="0.2">
      <c r="A58" s="6" t="s">
        <v>69</v>
      </c>
      <c r="B58" s="5">
        <v>45323</v>
      </c>
      <c r="C58" s="6" t="s">
        <v>571</v>
      </c>
      <c r="D58" s="4">
        <v>52231558</v>
      </c>
      <c r="E58" s="4" t="s">
        <v>631</v>
      </c>
      <c r="F58" s="6" t="s">
        <v>1007</v>
      </c>
      <c r="G58" s="4" t="s">
        <v>1010</v>
      </c>
      <c r="H58" s="4" t="s">
        <v>1085</v>
      </c>
      <c r="I58" s="5">
        <v>45323</v>
      </c>
      <c r="J58" s="5">
        <v>45412</v>
      </c>
      <c r="K58" s="7" t="s">
        <v>1639</v>
      </c>
      <c r="L58" s="8">
        <v>34728750</v>
      </c>
      <c r="M58" s="8">
        <v>34728750</v>
      </c>
      <c r="N58" s="14">
        <f t="shared" si="0"/>
        <v>1</v>
      </c>
    </row>
    <row r="59" spans="1:14" x14ac:dyDescent="0.2">
      <c r="A59" s="6" t="s">
        <v>70</v>
      </c>
      <c r="B59" s="5">
        <v>45322</v>
      </c>
      <c r="C59" s="6" t="s">
        <v>571</v>
      </c>
      <c r="D59" s="4">
        <v>52903084</v>
      </c>
      <c r="E59" s="4" t="s">
        <v>632</v>
      </c>
      <c r="F59" s="6" t="s">
        <v>1007</v>
      </c>
      <c r="G59" s="4" t="s">
        <v>1010</v>
      </c>
      <c r="H59" s="4" t="s">
        <v>1086</v>
      </c>
      <c r="I59" s="5">
        <v>45323</v>
      </c>
      <c r="J59" s="5">
        <v>45412</v>
      </c>
      <c r="K59" s="7" t="s">
        <v>1640</v>
      </c>
      <c r="L59" s="8">
        <v>25299360</v>
      </c>
      <c r="M59" s="8">
        <v>25299360</v>
      </c>
      <c r="N59" s="14">
        <f t="shared" si="0"/>
        <v>1</v>
      </c>
    </row>
    <row r="60" spans="1:14" x14ac:dyDescent="0.2">
      <c r="A60" s="6" t="s">
        <v>71</v>
      </c>
      <c r="B60" s="5">
        <v>45323</v>
      </c>
      <c r="C60" s="6" t="s">
        <v>571</v>
      </c>
      <c r="D60" s="4">
        <v>63534618</v>
      </c>
      <c r="E60" s="4" t="s">
        <v>633</v>
      </c>
      <c r="F60" s="6" t="s">
        <v>1007</v>
      </c>
      <c r="G60" s="4" t="s">
        <v>1010</v>
      </c>
      <c r="H60" s="4" t="s">
        <v>1087</v>
      </c>
      <c r="I60" s="5">
        <v>45323</v>
      </c>
      <c r="J60" s="5">
        <v>45412</v>
      </c>
      <c r="K60" s="7" t="s">
        <v>1641</v>
      </c>
      <c r="L60" s="8">
        <v>14175000</v>
      </c>
      <c r="M60" s="8">
        <v>14175000</v>
      </c>
      <c r="N60" s="14">
        <f t="shared" si="0"/>
        <v>1</v>
      </c>
    </row>
    <row r="61" spans="1:14" x14ac:dyDescent="0.2">
      <c r="A61" s="6" t="s">
        <v>72</v>
      </c>
      <c r="B61" s="5">
        <v>45323</v>
      </c>
      <c r="C61" s="6" t="s">
        <v>571</v>
      </c>
      <c r="D61" s="4">
        <v>1016019655</v>
      </c>
      <c r="E61" s="4" t="s">
        <v>634</v>
      </c>
      <c r="F61" s="6" t="s">
        <v>1006</v>
      </c>
      <c r="G61" s="4" t="s">
        <v>1010</v>
      </c>
      <c r="H61" s="4" t="s">
        <v>1088</v>
      </c>
      <c r="I61" s="5">
        <v>45323</v>
      </c>
      <c r="J61" s="5">
        <v>45412</v>
      </c>
      <c r="K61" s="7" t="s">
        <v>1642</v>
      </c>
      <c r="L61" s="8">
        <v>25299360</v>
      </c>
      <c r="M61" s="8">
        <v>25299360</v>
      </c>
      <c r="N61" s="14">
        <f t="shared" si="0"/>
        <v>1</v>
      </c>
    </row>
    <row r="62" spans="1:14" x14ac:dyDescent="0.2">
      <c r="A62" s="6" t="s">
        <v>73</v>
      </c>
      <c r="B62" s="5">
        <v>45322</v>
      </c>
      <c r="C62" s="6" t="s">
        <v>571</v>
      </c>
      <c r="D62" s="4">
        <v>1010236662</v>
      </c>
      <c r="E62" s="4" t="s">
        <v>635</v>
      </c>
      <c r="F62" s="6" t="s">
        <v>1006</v>
      </c>
      <c r="G62" s="4" t="s">
        <v>1010</v>
      </c>
      <c r="H62" s="4" t="s">
        <v>1089</v>
      </c>
      <c r="I62" s="5">
        <v>45323</v>
      </c>
      <c r="J62" s="5">
        <v>45412</v>
      </c>
      <c r="K62" s="7" t="s">
        <v>1643</v>
      </c>
      <c r="L62" s="8">
        <v>10587150</v>
      </c>
      <c r="M62" s="8">
        <v>10587150</v>
      </c>
      <c r="N62" s="14">
        <f t="shared" si="0"/>
        <v>1</v>
      </c>
    </row>
    <row r="63" spans="1:14" x14ac:dyDescent="0.2">
      <c r="A63" s="6" t="s">
        <v>74</v>
      </c>
      <c r="B63" s="5">
        <v>45323</v>
      </c>
      <c r="C63" s="6" t="s">
        <v>571</v>
      </c>
      <c r="D63" s="4">
        <v>1018450062</v>
      </c>
      <c r="E63" s="4" t="s">
        <v>636</v>
      </c>
      <c r="F63" s="6" t="s">
        <v>1007</v>
      </c>
      <c r="G63" s="4" t="s">
        <v>1010</v>
      </c>
      <c r="H63" s="4" t="s">
        <v>1090</v>
      </c>
      <c r="I63" s="5">
        <v>45323</v>
      </c>
      <c r="J63" s="5">
        <v>45382</v>
      </c>
      <c r="K63" s="7" t="s">
        <v>1644</v>
      </c>
      <c r="L63" s="8">
        <v>25299360</v>
      </c>
      <c r="M63" s="8">
        <v>25299360</v>
      </c>
      <c r="N63" s="14">
        <f t="shared" si="0"/>
        <v>1</v>
      </c>
    </row>
    <row r="64" spans="1:14" x14ac:dyDescent="0.2">
      <c r="A64" s="6" t="s">
        <v>75</v>
      </c>
      <c r="B64" s="5">
        <v>45322</v>
      </c>
      <c r="C64" s="6" t="s">
        <v>571</v>
      </c>
      <c r="D64" s="4">
        <v>1032395296</v>
      </c>
      <c r="E64" s="4" t="s">
        <v>637</v>
      </c>
      <c r="F64" s="6" t="s">
        <v>1007</v>
      </c>
      <c r="G64" s="4" t="s">
        <v>1010</v>
      </c>
      <c r="H64" s="4" t="s">
        <v>1091</v>
      </c>
      <c r="I64" s="5">
        <v>45323</v>
      </c>
      <c r="J64" s="5">
        <v>45412</v>
      </c>
      <c r="K64" s="7" t="s">
        <v>1645</v>
      </c>
      <c r="L64" s="8">
        <v>21053556</v>
      </c>
      <c r="M64" s="8">
        <v>21053556</v>
      </c>
      <c r="N64" s="14">
        <f t="shared" si="0"/>
        <v>1</v>
      </c>
    </row>
    <row r="65" spans="1:14" x14ac:dyDescent="0.2">
      <c r="A65" s="6" t="s">
        <v>76</v>
      </c>
      <c r="B65" s="5">
        <v>45322</v>
      </c>
      <c r="C65" s="6" t="s">
        <v>571</v>
      </c>
      <c r="D65" s="4">
        <v>52264292</v>
      </c>
      <c r="E65" s="4" t="s">
        <v>638</v>
      </c>
      <c r="F65" s="6" t="s">
        <v>1007</v>
      </c>
      <c r="G65" s="4" t="s">
        <v>1010</v>
      </c>
      <c r="H65" s="4" t="s">
        <v>1092</v>
      </c>
      <c r="I65" s="5">
        <v>45323</v>
      </c>
      <c r="J65" s="5">
        <v>45412</v>
      </c>
      <c r="K65" s="7" t="s">
        <v>1646</v>
      </c>
      <c r="L65" s="8">
        <v>25299360</v>
      </c>
      <c r="M65" s="8">
        <v>25299360</v>
      </c>
      <c r="N65" s="14">
        <f t="shared" si="0"/>
        <v>1</v>
      </c>
    </row>
    <row r="66" spans="1:14" x14ac:dyDescent="0.2">
      <c r="A66" s="6" t="s">
        <v>77</v>
      </c>
      <c r="B66" s="5">
        <v>45322</v>
      </c>
      <c r="C66" s="6" t="s">
        <v>571</v>
      </c>
      <c r="D66" s="4">
        <v>1023895667</v>
      </c>
      <c r="E66" s="4" t="s">
        <v>639</v>
      </c>
      <c r="F66" s="6" t="s">
        <v>1006</v>
      </c>
      <c r="G66" s="4" t="s">
        <v>1010</v>
      </c>
      <c r="H66" s="4" t="s">
        <v>1093</v>
      </c>
      <c r="I66" s="5">
        <v>45323</v>
      </c>
      <c r="J66" s="5">
        <v>45412</v>
      </c>
      <c r="K66" s="7" t="s">
        <v>1647</v>
      </c>
      <c r="L66" s="8">
        <v>16060320</v>
      </c>
      <c r="M66" s="8">
        <v>16060320</v>
      </c>
      <c r="N66" s="14">
        <f t="shared" si="0"/>
        <v>1</v>
      </c>
    </row>
    <row r="67" spans="1:14" x14ac:dyDescent="0.2">
      <c r="A67" s="6" t="s">
        <v>78</v>
      </c>
      <c r="B67" s="5">
        <v>45322</v>
      </c>
      <c r="C67" s="6" t="s">
        <v>572</v>
      </c>
      <c r="D67" s="4">
        <v>800188923</v>
      </c>
      <c r="E67" s="4" t="s">
        <v>640</v>
      </c>
      <c r="F67" s="6" t="s">
        <v>1009</v>
      </c>
      <c r="G67" s="4" t="s">
        <v>1010</v>
      </c>
      <c r="H67" s="4" t="s">
        <v>1094</v>
      </c>
      <c r="I67" s="5">
        <v>45324</v>
      </c>
      <c r="J67" s="5">
        <v>45398</v>
      </c>
      <c r="K67" s="7" t="s">
        <v>1648</v>
      </c>
      <c r="L67" s="8">
        <v>571334062</v>
      </c>
      <c r="M67" s="8">
        <v>571334062</v>
      </c>
      <c r="N67" s="14">
        <f t="shared" ref="N67:N130" si="1">M67/L67</f>
        <v>1</v>
      </c>
    </row>
    <row r="68" spans="1:14" x14ac:dyDescent="0.2">
      <c r="A68" s="6" t="s">
        <v>79</v>
      </c>
      <c r="B68" s="5">
        <v>45323</v>
      </c>
      <c r="C68" s="6" t="s">
        <v>571</v>
      </c>
      <c r="D68" s="4">
        <v>1030671006</v>
      </c>
      <c r="E68" s="4" t="s">
        <v>641</v>
      </c>
      <c r="F68" s="6" t="s">
        <v>1006</v>
      </c>
      <c r="G68" s="4" t="s">
        <v>1010</v>
      </c>
      <c r="H68" s="4" t="s">
        <v>1095</v>
      </c>
      <c r="I68" s="5">
        <v>45323</v>
      </c>
      <c r="J68" s="5">
        <v>45412</v>
      </c>
      <c r="K68" s="7" t="s">
        <v>1649</v>
      </c>
      <c r="L68" s="8">
        <v>9900000</v>
      </c>
      <c r="M68" s="8">
        <v>9900000</v>
      </c>
      <c r="N68" s="14">
        <f t="shared" si="1"/>
        <v>1</v>
      </c>
    </row>
    <row r="69" spans="1:14" x14ac:dyDescent="0.2">
      <c r="A69" s="6" t="s">
        <v>80</v>
      </c>
      <c r="B69" s="5">
        <v>45322</v>
      </c>
      <c r="C69" s="6" t="s">
        <v>571</v>
      </c>
      <c r="D69" s="4">
        <v>80156033</v>
      </c>
      <c r="E69" s="4" t="s">
        <v>642</v>
      </c>
      <c r="F69" s="6" t="s">
        <v>1006</v>
      </c>
      <c r="G69" s="4" t="s">
        <v>1010</v>
      </c>
      <c r="H69" s="4" t="s">
        <v>1096</v>
      </c>
      <c r="I69" s="5">
        <v>45323</v>
      </c>
      <c r="J69" s="5">
        <v>45412</v>
      </c>
      <c r="K69" s="7" t="s">
        <v>1650</v>
      </c>
      <c r="L69" s="8">
        <v>30878820</v>
      </c>
      <c r="M69" s="8">
        <v>30878820</v>
      </c>
      <c r="N69" s="14">
        <f t="shared" si="1"/>
        <v>1</v>
      </c>
    </row>
    <row r="70" spans="1:14" x14ac:dyDescent="0.2">
      <c r="A70" s="6" t="s">
        <v>81</v>
      </c>
      <c r="B70" s="5">
        <v>45323</v>
      </c>
      <c r="C70" s="6" t="s">
        <v>572</v>
      </c>
      <c r="D70" s="4">
        <v>900470772</v>
      </c>
      <c r="E70" s="4" t="s">
        <v>643</v>
      </c>
      <c r="F70" s="6" t="s">
        <v>1009</v>
      </c>
      <c r="G70" s="4" t="s">
        <v>1010</v>
      </c>
      <c r="H70" s="4" t="s">
        <v>1097</v>
      </c>
      <c r="I70" s="5">
        <v>45324</v>
      </c>
      <c r="J70" s="5">
        <v>45413</v>
      </c>
      <c r="K70" s="7" t="s">
        <v>1644</v>
      </c>
      <c r="L70" s="8">
        <v>155677989</v>
      </c>
      <c r="M70" s="8">
        <v>155677989</v>
      </c>
      <c r="N70" s="14">
        <f t="shared" si="1"/>
        <v>1</v>
      </c>
    </row>
    <row r="71" spans="1:14" x14ac:dyDescent="0.2">
      <c r="A71" s="6" t="s">
        <v>82</v>
      </c>
      <c r="B71" s="5">
        <v>45322</v>
      </c>
      <c r="C71" s="6" t="s">
        <v>571</v>
      </c>
      <c r="D71" s="4">
        <v>80038219</v>
      </c>
      <c r="E71" s="4" t="s">
        <v>644</v>
      </c>
      <c r="F71" s="6" t="s">
        <v>1006</v>
      </c>
      <c r="G71" s="4" t="s">
        <v>1010</v>
      </c>
      <c r="H71" s="4" t="s">
        <v>1098</v>
      </c>
      <c r="I71" s="5">
        <v>45323</v>
      </c>
      <c r="J71" s="5">
        <v>45412</v>
      </c>
      <c r="K71" s="7" t="s">
        <v>1651</v>
      </c>
      <c r="L71" s="8">
        <v>28913556</v>
      </c>
      <c r="M71" s="8">
        <v>28913556</v>
      </c>
      <c r="N71" s="14">
        <f t="shared" si="1"/>
        <v>1</v>
      </c>
    </row>
    <row r="72" spans="1:14" x14ac:dyDescent="0.2">
      <c r="A72" s="6" t="s">
        <v>83</v>
      </c>
      <c r="B72" s="5">
        <v>45323</v>
      </c>
      <c r="C72" s="6" t="s">
        <v>571</v>
      </c>
      <c r="D72" s="4">
        <v>1003530889</v>
      </c>
      <c r="E72" s="4" t="s">
        <v>645</v>
      </c>
      <c r="F72" s="6" t="s">
        <v>1007</v>
      </c>
      <c r="G72" s="4" t="s">
        <v>1010</v>
      </c>
      <c r="H72" s="4" t="s">
        <v>1099</v>
      </c>
      <c r="I72" s="5">
        <v>45323</v>
      </c>
      <c r="J72" s="5">
        <v>45397</v>
      </c>
      <c r="K72" s="7" t="s">
        <v>1652</v>
      </c>
      <c r="L72" s="8">
        <v>6355028</v>
      </c>
      <c r="M72" s="8">
        <v>6355028</v>
      </c>
      <c r="N72" s="14">
        <f t="shared" si="1"/>
        <v>1</v>
      </c>
    </row>
    <row r="73" spans="1:14" x14ac:dyDescent="0.2">
      <c r="A73" s="6" t="s">
        <v>84</v>
      </c>
      <c r="B73" s="5">
        <v>45324</v>
      </c>
      <c r="C73" s="6" t="s">
        <v>571</v>
      </c>
      <c r="D73" s="4">
        <v>1016100157</v>
      </c>
      <c r="E73" s="4" t="s">
        <v>646</v>
      </c>
      <c r="F73" s="6" t="s">
        <v>1006</v>
      </c>
      <c r="G73" s="4" t="s">
        <v>1010</v>
      </c>
      <c r="H73" s="4" t="s">
        <v>1100</v>
      </c>
      <c r="I73" s="5">
        <v>45327</v>
      </c>
      <c r="J73" s="5">
        <v>45416</v>
      </c>
      <c r="K73" s="7" t="s">
        <v>1653</v>
      </c>
      <c r="L73" s="8">
        <v>17130960</v>
      </c>
      <c r="M73" s="8">
        <v>17130960</v>
      </c>
      <c r="N73" s="14">
        <f t="shared" si="1"/>
        <v>1</v>
      </c>
    </row>
    <row r="74" spans="1:14" x14ac:dyDescent="0.2">
      <c r="A74" s="6" t="s">
        <v>85</v>
      </c>
      <c r="B74" s="5">
        <v>45324</v>
      </c>
      <c r="C74" s="6" t="s">
        <v>571</v>
      </c>
      <c r="D74" s="4">
        <v>1014189312</v>
      </c>
      <c r="E74" s="4" t="s">
        <v>647</v>
      </c>
      <c r="F74" s="6" t="s">
        <v>1007</v>
      </c>
      <c r="G74" s="4" t="s">
        <v>1010</v>
      </c>
      <c r="H74" s="4" t="s">
        <v>1101</v>
      </c>
      <c r="I74" s="5">
        <v>45327</v>
      </c>
      <c r="J74" s="5">
        <v>45416</v>
      </c>
      <c r="K74" s="7" t="s">
        <v>1654</v>
      </c>
      <c r="L74" s="8">
        <v>18844044</v>
      </c>
      <c r="M74" s="8">
        <v>18844044</v>
      </c>
      <c r="N74" s="14">
        <f t="shared" si="1"/>
        <v>1</v>
      </c>
    </row>
    <row r="75" spans="1:14" x14ac:dyDescent="0.2">
      <c r="A75" s="6" t="s">
        <v>86</v>
      </c>
      <c r="B75" s="5">
        <v>45324</v>
      </c>
      <c r="C75" s="6" t="s">
        <v>571</v>
      </c>
      <c r="D75" s="4">
        <v>52367394</v>
      </c>
      <c r="E75" s="4" t="s">
        <v>648</v>
      </c>
      <c r="F75" s="6" t="s">
        <v>1007</v>
      </c>
      <c r="G75" s="4" t="s">
        <v>1010</v>
      </c>
      <c r="H75" s="4" t="s">
        <v>1102</v>
      </c>
      <c r="I75" s="5">
        <v>45324</v>
      </c>
      <c r="J75" s="5">
        <v>45413</v>
      </c>
      <c r="K75" s="7" t="s">
        <v>1655</v>
      </c>
      <c r="L75" s="8">
        <v>10139796</v>
      </c>
      <c r="M75" s="8">
        <v>10139784</v>
      </c>
      <c r="N75" s="14">
        <f t="shared" si="1"/>
        <v>0.99999881654423817</v>
      </c>
    </row>
    <row r="76" spans="1:14" x14ac:dyDescent="0.2">
      <c r="A76" s="6" t="s">
        <v>87</v>
      </c>
      <c r="B76" s="5">
        <v>45324</v>
      </c>
      <c r="C76" s="6" t="s">
        <v>571</v>
      </c>
      <c r="D76" s="4">
        <v>1024562267</v>
      </c>
      <c r="E76" s="4" t="s">
        <v>649</v>
      </c>
      <c r="F76" s="6" t="s">
        <v>1006</v>
      </c>
      <c r="G76" s="4" t="s">
        <v>1010</v>
      </c>
      <c r="H76" s="4" t="s">
        <v>1103</v>
      </c>
      <c r="I76" s="5">
        <v>45327</v>
      </c>
      <c r="J76" s="5">
        <v>45416</v>
      </c>
      <c r="K76" s="7" t="s">
        <v>1656</v>
      </c>
      <c r="L76" s="8">
        <v>17130960</v>
      </c>
      <c r="M76" s="8">
        <v>17130960</v>
      </c>
      <c r="N76" s="14">
        <f t="shared" si="1"/>
        <v>1</v>
      </c>
    </row>
    <row r="77" spans="1:14" x14ac:dyDescent="0.2">
      <c r="A77" s="6" t="s">
        <v>88</v>
      </c>
      <c r="B77" s="5">
        <v>45324</v>
      </c>
      <c r="C77" s="6" t="s">
        <v>571</v>
      </c>
      <c r="D77" s="4">
        <v>1073254882</v>
      </c>
      <c r="E77" s="4" t="s">
        <v>650</v>
      </c>
      <c r="F77" s="6" t="s">
        <v>1006</v>
      </c>
      <c r="G77" s="4" t="s">
        <v>1010</v>
      </c>
      <c r="H77" s="4" t="s">
        <v>1104</v>
      </c>
      <c r="I77" s="5">
        <v>45327</v>
      </c>
      <c r="J77" s="5">
        <v>45416</v>
      </c>
      <c r="K77" s="7" t="s">
        <v>1657</v>
      </c>
      <c r="L77" s="8">
        <v>14115898</v>
      </c>
      <c r="M77" s="8">
        <v>14115898</v>
      </c>
      <c r="N77" s="14">
        <f t="shared" si="1"/>
        <v>1</v>
      </c>
    </row>
    <row r="78" spans="1:14" x14ac:dyDescent="0.2">
      <c r="A78" s="6" t="s">
        <v>89</v>
      </c>
      <c r="B78" s="5">
        <v>45327</v>
      </c>
      <c r="C78" s="6" t="s">
        <v>572</v>
      </c>
      <c r="D78" s="4">
        <v>899999115</v>
      </c>
      <c r="E78" s="4" t="s">
        <v>651</v>
      </c>
      <c r="F78" s="6" t="s">
        <v>1009</v>
      </c>
      <c r="G78" s="4" t="s">
        <v>1012</v>
      </c>
      <c r="H78" s="4" t="s">
        <v>1105</v>
      </c>
      <c r="I78" s="5">
        <v>45331</v>
      </c>
      <c r="J78" s="5">
        <v>45512</v>
      </c>
      <c r="K78" s="7" t="s">
        <v>1658</v>
      </c>
      <c r="L78" s="8">
        <v>25240113</v>
      </c>
      <c r="M78" s="8">
        <v>21966632</v>
      </c>
      <c r="N78" s="14">
        <f t="shared" si="1"/>
        <v>0.87030640472964604</v>
      </c>
    </row>
    <row r="79" spans="1:14" x14ac:dyDescent="0.2">
      <c r="A79" s="6" t="s">
        <v>90</v>
      </c>
      <c r="B79" s="5">
        <v>45324</v>
      </c>
      <c r="C79" s="6" t="s">
        <v>571</v>
      </c>
      <c r="D79" s="4">
        <v>1107074848</v>
      </c>
      <c r="E79" s="4" t="s">
        <v>652</v>
      </c>
      <c r="F79" s="6" t="s">
        <v>1007</v>
      </c>
      <c r="G79" s="4" t="s">
        <v>1010</v>
      </c>
      <c r="H79" s="4" t="s">
        <v>1106</v>
      </c>
      <c r="I79" s="5">
        <v>45327</v>
      </c>
      <c r="J79" s="5">
        <v>45416</v>
      </c>
      <c r="K79" s="7" t="s">
        <v>1659</v>
      </c>
      <c r="L79" s="8">
        <v>13704762</v>
      </c>
      <c r="M79" s="8">
        <v>13704762</v>
      </c>
      <c r="N79" s="14">
        <f t="shared" si="1"/>
        <v>1</v>
      </c>
    </row>
    <row r="80" spans="1:14" x14ac:dyDescent="0.2">
      <c r="A80" s="6" t="s">
        <v>91</v>
      </c>
      <c r="B80" s="5">
        <v>45324</v>
      </c>
      <c r="C80" s="6" t="s">
        <v>571</v>
      </c>
      <c r="D80" s="4">
        <v>9399924</v>
      </c>
      <c r="E80" s="4" t="s">
        <v>653</v>
      </c>
      <c r="F80" s="6" t="s">
        <v>1006</v>
      </c>
      <c r="G80" s="4" t="s">
        <v>1010</v>
      </c>
      <c r="H80" s="4" t="s">
        <v>1107</v>
      </c>
      <c r="I80" s="5">
        <v>45325</v>
      </c>
      <c r="J80" s="5">
        <v>45414</v>
      </c>
      <c r="K80" s="7" t="s">
        <v>1660</v>
      </c>
      <c r="L80" s="8">
        <v>20557152</v>
      </c>
      <c r="M80" s="8">
        <v>20557152</v>
      </c>
      <c r="N80" s="14">
        <f t="shared" si="1"/>
        <v>1</v>
      </c>
    </row>
    <row r="81" spans="1:14" x14ac:dyDescent="0.2">
      <c r="A81" s="6" t="s">
        <v>92</v>
      </c>
      <c r="B81" s="5">
        <v>45324</v>
      </c>
      <c r="C81" s="6" t="s">
        <v>571</v>
      </c>
      <c r="D81" s="4">
        <v>1014223728</v>
      </c>
      <c r="E81" s="4" t="s">
        <v>654</v>
      </c>
      <c r="F81" s="6" t="s">
        <v>1006</v>
      </c>
      <c r="G81" s="4" t="s">
        <v>1010</v>
      </c>
      <c r="H81" s="4" t="s">
        <v>1108</v>
      </c>
      <c r="I81" s="5">
        <v>45327</v>
      </c>
      <c r="J81" s="5">
        <v>45416</v>
      </c>
      <c r="K81" s="7" t="s">
        <v>1661</v>
      </c>
      <c r="L81" s="8">
        <v>14175000</v>
      </c>
      <c r="M81" s="8">
        <v>14175000</v>
      </c>
      <c r="N81" s="14">
        <f t="shared" si="1"/>
        <v>1</v>
      </c>
    </row>
    <row r="82" spans="1:14" x14ac:dyDescent="0.2">
      <c r="A82" s="6" t="s">
        <v>93</v>
      </c>
      <c r="B82" s="5">
        <v>45324</v>
      </c>
      <c r="C82" s="6" t="s">
        <v>571</v>
      </c>
      <c r="D82" s="4">
        <v>1020713243</v>
      </c>
      <c r="E82" s="4" t="s">
        <v>655</v>
      </c>
      <c r="F82" s="6" t="s">
        <v>1007</v>
      </c>
      <c r="G82" s="4" t="s">
        <v>1010</v>
      </c>
      <c r="H82" s="4" t="s">
        <v>1109</v>
      </c>
      <c r="I82" s="5">
        <v>45327</v>
      </c>
      <c r="J82" s="5">
        <v>45416</v>
      </c>
      <c r="K82" s="7" t="s">
        <v>1662</v>
      </c>
      <c r="L82" s="8">
        <v>17644880</v>
      </c>
      <c r="M82" s="8">
        <v>17644880</v>
      </c>
      <c r="N82" s="14">
        <f t="shared" si="1"/>
        <v>1</v>
      </c>
    </row>
    <row r="83" spans="1:14" x14ac:dyDescent="0.2">
      <c r="A83" s="6" t="s">
        <v>94</v>
      </c>
      <c r="B83" s="5">
        <v>45324</v>
      </c>
      <c r="C83" s="6" t="s">
        <v>571</v>
      </c>
      <c r="D83" s="4">
        <v>1000603159</v>
      </c>
      <c r="E83" s="4" t="s">
        <v>656</v>
      </c>
      <c r="F83" s="6" t="s">
        <v>1007</v>
      </c>
      <c r="G83" s="4" t="s">
        <v>1010</v>
      </c>
      <c r="H83" s="4" t="s">
        <v>1110</v>
      </c>
      <c r="I83" s="5">
        <v>45327</v>
      </c>
      <c r="J83" s="5">
        <v>45416</v>
      </c>
      <c r="K83" s="7" t="s">
        <v>1663</v>
      </c>
      <c r="L83" s="8">
        <v>14115898</v>
      </c>
      <c r="M83" s="8">
        <v>14115898</v>
      </c>
      <c r="N83" s="14">
        <f t="shared" si="1"/>
        <v>1</v>
      </c>
    </row>
    <row r="84" spans="1:14" x14ac:dyDescent="0.2">
      <c r="A84" s="6" t="s">
        <v>95</v>
      </c>
      <c r="B84" s="5">
        <v>45324</v>
      </c>
      <c r="C84" s="6" t="s">
        <v>571</v>
      </c>
      <c r="D84" s="4">
        <v>1022431774</v>
      </c>
      <c r="E84" s="4" t="s">
        <v>657</v>
      </c>
      <c r="F84" s="6" t="s">
        <v>1007</v>
      </c>
      <c r="G84" s="4" t="s">
        <v>1010</v>
      </c>
      <c r="H84" s="4" t="s">
        <v>1111</v>
      </c>
      <c r="I84" s="5">
        <v>45327</v>
      </c>
      <c r="J84" s="5">
        <v>45416</v>
      </c>
      <c r="K84" s="7" t="s">
        <v>1664</v>
      </c>
      <c r="L84" s="8">
        <v>17130960</v>
      </c>
      <c r="M84" s="8">
        <v>17130960</v>
      </c>
      <c r="N84" s="14">
        <f t="shared" si="1"/>
        <v>1</v>
      </c>
    </row>
    <row r="85" spans="1:14" x14ac:dyDescent="0.2">
      <c r="A85" s="6" t="s">
        <v>96</v>
      </c>
      <c r="B85" s="5">
        <v>45327</v>
      </c>
      <c r="C85" s="6" t="s">
        <v>571</v>
      </c>
      <c r="D85" s="4">
        <v>1020741692</v>
      </c>
      <c r="E85" s="4" t="s">
        <v>658</v>
      </c>
      <c r="F85" s="6" t="s">
        <v>1006</v>
      </c>
      <c r="G85" s="4" t="s">
        <v>1010</v>
      </c>
      <c r="H85" s="4" t="s">
        <v>1112</v>
      </c>
      <c r="I85" s="5">
        <v>45327</v>
      </c>
      <c r="J85" s="5">
        <v>45416</v>
      </c>
      <c r="K85" s="7" t="s">
        <v>1665</v>
      </c>
      <c r="L85" s="8">
        <v>17130960</v>
      </c>
      <c r="M85" s="8">
        <v>17130960</v>
      </c>
      <c r="N85" s="14">
        <f t="shared" si="1"/>
        <v>1</v>
      </c>
    </row>
    <row r="86" spans="1:14" x14ac:dyDescent="0.2">
      <c r="A86" s="6" t="s">
        <v>97</v>
      </c>
      <c r="B86" s="5">
        <v>45327</v>
      </c>
      <c r="C86" s="6" t="s">
        <v>571</v>
      </c>
      <c r="D86" s="4">
        <v>73122163</v>
      </c>
      <c r="E86" s="4" t="s">
        <v>659</v>
      </c>
      <c r="F86" s="6" t="s">
        <v>1006</v>
      </c>
      <c r="G86" s="4" t="s">
        <v>1010</v>
      </c>
      <c r="H86" s="4" t="s">
        <v>1113</v>
      </c>
      <c r="I86" s="5">
        <v>45327</v>
      </c>
      <c r="J86" s="5">
        <v>45416</v>
      </c>
      <c r="K86" s="7" t="s">
        <v>1666</v>
      </c>
      <c r="L86" s="8">
        <v>21272092</v>
      </c>
      <c r="M86" s="8">
        <v>21272092</v>
      </c>
      <c r="N86" s="14">
        <f t="shared" si="1"/>
        <v>1</v>
      </c>
    </row>
    <row r="87" spans="1:14" x14ac:dyDescent="0.2">
      <c r="A87" s="6" t="s">
        <v>98</v>
      </c>
      <c r="B87" s="5">
        <v>45327</v>
      </c>
      <c r="C87" s="6" t="s">
        <v>573</v>
      </c>
      <c r="D87" s="4">
        <v>281686</v>
      </c>
      <c r="E87" s="4" t="s">
        <v>660</v>
      </c>
      <c r="F87" s="6" t="s">
        <v>1007</v>
      </c>
      <c r="G87" s="4" t="s">
        <v>1010</v>
      </c>
      <c r="H87" s="4" t="s">
        <v>1114</v>
      </c>
      <c r="I87" s="5">
        <v>45328</v>
      </c>
      <c r="J87" s="5">
        <v>45417</v>
      </c>
      <c r="K87" s="7" t="s">
        <v>1667</v>
      </c>
      <c r="L87" s="8">
        <v>29767500</v>
      </c>
      <c r="M87" s="8">
        <v>29767500</v>
      </c>
      <c r="N87" s="14">
        <f t="shared" si="1"/>
        <v>1</v>
      </c>
    </row>
    <row r="88" spans="1:14" x14ac:dyDescent="0.2">
      <c r="A88" s="6" t="s">
        <v>99</v>
      </c>
      <c r="B88" s="5">
        <v>45328</v>
      </c>
      <c r="C88" s="6" t="s">
        <v>571</v>
      </c>
      <c r="D88" s="4">
        <v>1022413056</v>
      </c>
      <c r="E88" s="4" t="s">
        <v>661</v>
      </c>
      <c r="F88" s="6" t="s">
        <v>1007</v>
      </c>
      <c r="G88" s="4" t="s">
        <v>1010</v>
      </c>
      <c r="H88" s="4" t="s">
        <v>1115</v>
      </c>
      <c r="I88" s="5">
        <v>45329</v>
      </c>
      <c r="J88" s="5">
        <v>45388</v>
      </c>
      <c r="K88" s="7" t="s">
        <v>1668</v>
      </c>
      <c r="L88" s="8">
        <v>7057938</v>
      </c>
      <c r="M88" s="8">
        <v>7057938</v>
      </c>
      <c r="N88" s="14">
        <f t="shared" si="1"/>
        <v>1</v>
      </c>
    </row>
    <row r="89" spans="1:14" x14ac:dyDescent="0.2">
      <c r="A89" s="6" t="s">
        <v>100</v>
      </c>
      <c r="B89" s="5">
        <v>45327</v>
      </c>
      <c r="C89" s="6" t="s">
        <v>571</v>
      </c>
      <c r="D89" s="4">
        <v>52789376</v>
      </c>
      <c r="E89" s="4" t="s">
        <v>662</v>
      </c>
      <c r="F89" s="6" t="s">
        <v>1007</v>
      </c>
      <c r="G89" s="4" t="s">
        <v>1010</v>
      </c>
      <c r="H89" s="4" t="s">
        <v>1116</v>
      </c>
      <c r="I89" s="5">
        <v>45329</v>
      </c>
      <c r="J89" s="5">
        <v>45418</v>
      </c>
      <c r="K89" s="7" t="s">
        <v>1669</v>
      </c>
      <c r="L89" s="8">
        <v>17085000</v>
      </c>
      <c r="M89" s="8">
        <v>17085000</v>
      </c>
      <c r="N89" s="14">
        <f t="shared" si="1"/>
        <v>1</v>
      </c>
    </row>
    <row r="90" spans="1:14" x14ac:dyDescent="0.2">
      <c r="A90" s="6" t="s">
        <v>101</v>
      </c>
      <c r="B90" s="5">
        <v>45329</v>
      </c>
      <c r="C90" s="6" t="s">
        <v>571</v>
      </c>
      <c r="D90" s="4">
        <v>1018466306</v>
      </c>
      <c r="E90" s="4" t="s">
        <v>663</v>
      </c>
      <c r="F90" s="6" t="s">
        <v>1007</v>
      </c>
      <c r="G90" s="4" t="s">
        <v>1010</v>
      </c>
      <c r="H90" s="4" t="s">
        <v>1117</v>
      </c>
      <c r="I90" s="5">
        <v>45330</v>
      </c>
      <c r="J90" s="5">
        <v>45419</v>
      </c>
      <c r="K90" s="7" t="s">
        <v>1670</v>
      </c>
      <c r="L90" s="8">
        <v>7943780</v>
      </c>
      <c r="M90" s="8">
        <v>7943780</v>
      </c>
      <c r="N90" s="14">
        <f t="shared" si="1"/>
        <v>1</v>
      </c>
    </row>
    <row r="91" spans="1:14" x14ac:dyDescent="0.2">
      <c r="A91" s="6" t="s">
        <v>102</v>
      </c>
      <c r="B91" s="5">
        <v>45329</v>
      </c>
      <c r="C91" s="6" t="s">
        <v>571</v>
      </c>
      <c r="D91" s="4">
        <v>1014227023</v>
      </c>
      <c r="E91" s="4" t="s">
        <v>664</v>
      </c>
      <c r="F91" s="6" t="s">
        <v>1006</v>
      </c>
      <c r="G91" s="4" t="s">
        <v>1010</v>
      </c>
      <c r="H91" s="4" t="s">
        <v>1118</v>
      </c>
      <c r="I91" s="5">
        <v>45330</v>
      </c>
      <c r="J91" s="5">
        <v>45419</v>
      </c>
      <c r="K91" s="7" t="s">
        <v>1671</v>
      </c>
      <c r="L91" s="8">
        <v>23283000</v>
      </c>
      <c r="M91" s="8">
        <v>23283000</v>
      </c>
      <c r="N91" s="14">
        <f t="shared" si="1"/>
        <v>1</v>
      </c>
    </row>
    <row r="92" spans="1:14" x14ac:dyDescent="0.2">
      <c r="A92" s="6" t="s">
        <v>103</v>
      </c>
      <c r="B92" s="5">
        <v>45329</v>
      </c>
      <c r="C92" s="6" t="s">
        <v>571</v>
      </c>
      <c r="D92" s="4">
        <v>1020779761</v>
      </c>
      <c r="E92" s="4" t="s">
        <v>665</v>
      </c>
      <c r="F92" s="6" t="s">
        <v>1007</v>
      </c>
      <c r="G92" s="4" t="s">
        <v>1010</v>
      </c>
      <c r="H92" s="4" t="s">
        <v>1119</v>
      </c>
      <c r="I92" s="5">
        <v>45331</v>
      </c>
      <c r="J92" s="5">
        <v>45420</v>
      </c>
      <c r="K92" s="7" t="s">
        <v>1672</v>
      </c>
      <c r="L92" s="8">
        <v>16499990</v>
      </c>
      <c r="M92" s="8">
        <v>16499990</v>
      </c>
      <c r="N92" s="14">
        <f t="shared" si="1"/>
        <v>1</v>
      </c>
    </row>
    <row r="93" spans="1:14" x14ac:dyDescent="0.2">
      <c r="A93" s="6" t="s">
        <v>104</v>
      </c>
      <c r="B93" s="5">
        <v>45330</v>
      </c>
      <c r="C93" s="6" t="s">
        <v>571</v>
      </c>
      <c r="D93" s="4">
        <v>1032430853</v>
      </c>
      <c r="E93" s="4" t="s">
        <v>666</v>
      </c>
      <c r="F93" s="6" t="s">
        <v>1006</v>
      </c>
      <c r="G93" s="4" t="s">
        <v>1010</v>
      </c>
      <c r="H93" s="4" t="s">
        <v>1120</v>
      </c>
      <c r="I93" s="5">
        <v>45330</v>
      </c>
      <c r="J93" s="5">
        <v>45419</v>
      </c>
      <c r="K93" s="7" t="s">
        <v>1673</v>
      </c>
      <c r="L93" s="8">
        <v>10236000</v>
      </c>
      <c r="M93" s="8">
        <v>10235990</v>
      </c>
      <c r="N93" s="14">
        <f t="shared" si="1"/>
        <v>0.99999902305588118</v>
      </c>
    </row>
    <row r="94" spans="1:14" x14ac:dyDescent="0.2">
      <c r="A94" s="6" t="s">
        <v>105</v>
      </c>
      <c r="B94" s="5">
        <v>45330</v>
      </c>
      <c r="C94" s="6" t="s">
        <v>571</v>
      </c>
      <c r="D94" s="4">
        <v>53105914</v>
      </c>
      <c r="E94" s="4" t="s">
        <v>667</v>
      </c>
      <c r="F94" s="6" t="s">
        <v>1007</v>
      </c>
      <c r="G94" s="4" t="s">
        <v>1010</v>
      </c>
      <c r="H94" s="4" t="s">
        <v>1121</v>
      </c>
      <c r="I94" s="5">
        <v>45330</v>
      </c>
      <c r="J94" s="5">
        <v>45419</v>
      </c>
      <c r="K94" s="7" t="s">
        <v>1674</v>
      </c>
      <c r="L94" s="8">
        <v>15600000</v>
      </c>
      <c r="M94" s="8">
        <v>15599990</v>
      </c>
      <c r="N94" s="14">
        <f t="shared" si="1"/>
        <v>0.99999935897435899</v>
      </c>
    </row>
    <row r="95" spans="1:14" x14ac:dyDescent="0.2">
      <c r="A95" s="6" t="s">
        <v>106</v>
      </c>
      <c r="B95" s="5">
        <v>45330</v>
      </c>
      <c r="C95" s="6" t="s">
        <v>571</v>
      </c>
      <c r="D95" s="4">
        <v>1033768643</v>
      </c>
      <c r="E95" s="4" t="s">
        <v>668</v>
      </c>
      <c r="F95" s="6" t="s">
        <v>1007</v>
      </c>
      <c r="G95" s="4" t="s">
        <v>1010</v>
      </c>
      <c r="H95" s="4" t="s">
        <v>1122</v>
      </c>
      <c r="I95" s="5">
        <v>45330</v>
      </c>
      <c r="J95" s="5">
        <v>45397</v>
      </c>
      <c r="K95" s="7" t="s">
        <v>1675</v>
      </c>
      <c r="L95" s="8">
        <v>14373328</v>
      </c>
      <c r="M95" s="8">
        <v>14373318</v>
      </c>
      <c r="N95" s="14">
        <f t="shared" si="1"/>
        <v>0.9999993042669032</v>
      </c>
    </row>
    <row r="96" spans="1:14" x14ac:dyDescent="0.2">
      <c r="A96" s="6" t="s">
        <v>107</v>
      </c>
      <c r="B96" s="5">
        <v>45331</v>
      </c>
      <c r="C96" s="6" t="s">
        <v>571</v>
      </c>
      <c r="D96" s="4">
        <v>1026269012</v>
      </c>
      <c r="E96" s="4" t="s">
        <v>669</v>
      </c>
      <c r="F96" s="6" t="s">
        <v>1007</v>
      </c>
      <c r="G96" s="4" t="s">
        <v>1010</v>
      </c>
      <c r="H96" s="4" t="s">
        <v>1123</v>
      </c>
      <c r="I96" s="5">
        <v>45334</v>
      </c>
      <c r="J96" s="5">
        <v>45423</v>
      </c>
      <c r="K96" s="7" t="s">
        <v>1676</v>
      </c>
      <c r="L96" s="8">
        <v>15760482</v>
      </c>
      <c r="M96" s="8">
        <v>15760468</v>
      </c>
      <c r="N96" s="14">
        <f t="shared" si="1"/>
        <v>0.99999911170229439</v>
      </c>
    </row>
    <row r="97" spans="1:14" x14ac:dyDescent="0.2">
      <c r="A97" s="6" t="s">
        <v>108</v>
      </c>
      <c r="B97" s="5">
        <v>45331</v>
      </c>
      <c r="C97" s="6" t="s">
        <v>571</v>
      </c>
      <c r="D97" s="4">
        <v>1013617849</v>
      </c>
      <c r="E97" s="4" t="s">
        <v>670</v>
      </c>
      <c r="F97" s="6" t="s">
        <v>1006</v>
      </c>
      <c r="G97" s="4" t="s">
        <v>1010</v>
      </c>
      <c r="H97" s="4" t="s">
        <v>1124</v>
      </c>
      <c r="I97" s="5">
        <v>45334</v>
      </c>
      <c r="J97" s="5">
        <v>45423</v>
      </c>
      <c r="K97" s="7" t="s">
        <v>1677</v>
      </c>
      <c r="L97" s="8">
        <v>15600000</v>
      </c>
      <c r="M97" s="8">
        <v>15599990</v>
      </c>
      <c r="N97" s="14">
        <f t="shared" si="1"/>
        <v>0.99999935897435899</v>
      </c>
    </row>
    <row r="98" spans="1:14" x14ac:dyDescent="0.2">
      <c r="A98" s="6" t="s">
        <v>109</v>
      </c>
      <c r="B98" s="5">
        <v>45331</v>
      </c>
      <c r="C98" s="6" t="s">
        <v>571</v>
      </c>
      <c r="D98" s="4">
        <v>1013649810</v>
      </c>
      <c r="E98" s="4" t="s">
        <v>671</v>
      </c>
      <c r="F98" s="6" t="s">
        <v>1006</v>
      </c>
      <c r="G98" s="4" t="s">
        <v>1010</v>
      </c>
      <c r="H98" s="4" t="s">
        <v>1125</v>
      </c>
      <c r="I98" s="5">
        <v>45334</v>
      </c>
      <c r="J98" s="5">
        <v>45400</v>
      </c>
      <c r="K98" s="7" t="s">
        <v>1678</v>
      </c>
      <c r="L98" s="8">
        <v>7881362</v>
      </c>
      <c r="M98" s="8">
        <v>7881362</v>
      </c>
      <c r="N98" s="14">
        <f t="shared" si="1"/>
        <v>1</v>
      </c>
    </row>
    <row r="99" spans="1:14" x14ac:dyDescent="0.2">
      <c r="A99" s="6" t="s">
        <v>110</v>
      </c>
      <c r="B99" s="5">
        <v>45331</v>
      </c>
      <c r="C99" s="6" t="s">
        <v>571</v>
      </c>
      <c r="D99" s="4">
        <v>80820437</v>
      </c>
      <c r="E99" s="4" t="s">
        <v>672</v>
      </c>
      <c r="F99" s="6" t="s">
        <v>1006</v>
      </c>
      <c r="G99" s="4" t="s">
        <v>1010</v>
      </c>
      <c r="H99" s="4" t="s">
        <v>1126</v>
      </c>
      <c r="I99" s="5">
        <v>45335</v>
      </c>
      <c r="J99" s="5">
        <v>45424</v>
      </c>
      <c r="K99" s="7" t="s">
        <v>1679</v>
      </c>
      <c r="L99" s="8">
        <v>22050000</v>
      </c>
      <c r="M99" s="8">
        <v>22050000</v>
      </c>
      <c r="N99" s="14">
        <f t="shared" si="1"/>
        <v>1</v>
      </c>
    </row>
    <row r="100" spans="1:14" x14ac:dyDescent="0.2">
      <c r="A100" s="6" t="s">
        <v>111</v>
      </c>
      <c r="B100" s="5">
        <v>45331</v>
      </c>
      <c r="C100" s="6" t="s">
        <v>571</v>
      </c>
      <c r="D100" s="4">
        <v>1144075202</v>
      </c>
      <c r="E100" s="4" t="s">
        <v>673</v>
      </c>
      <c r="F100" s="6" t="s">
        <v>1007</v>
      </c>
      <c r="G100" s="4" t="s">
        <v>1010</v>
      </c>
      <c r="H100" s="4" t="s">
        <v>1127</v>
      </c>
      <c r="I100" s="5">
        <v>45334</v>
      </c>
      <c r="J100" s="5">
        <v>45399</v>
      </c>
      <c r="K100" s="7" t="s">
        <v>1680</v>
      </c>
      <c r="L100" s="8">
        <v>7763730</v>
      </c>
      <c r="M100" s="8">
        <v>7763730</v>
      </c>
      <c r="N100" s="14">
        <f t="shared" si="1"/>
        <v>1</v>
      </c>
    </row>
    <row r="101" spans="1:14" x14ac:dyDescent="0.2">
      <c r="A101" s="6" t="s">
        <v>112</v>
      </c>
      <c r="B101" s="5">
        <v>45331</v>
      </c>
      <c r="C101" s="6" t="s">
        <v>571</v>
      </c>
      <c r="D101" s="4">
        <v>1032414853</v>
      </c>
      <c r="E101" s="4" t="s">
        <v>674</v>
      </c>
      <c r="F101" s="6" t="s">
        <v>1006</v>
      </c>
      <c r="G101" s="4" t="s">
        <v>1010</v>
      </c>
      <c r="H101" s="4" t="s">
        <v>1128</v>
      </c>
      <c r="I101" s="5">
        <v>45334</v>
      </c>
      <c r="J101" s="5">
        <v>45423</v>
      </c>
      <c r="K101" s="7" t="s">
        <v>1681</v>
      </c>
      <c r="L101" s="8">
        <v>26700000</v>
      </c>
      <c r="M101" s="8">
        <v>26700000</v>
      </c>
      <c r="N101" s="14">
        <f t="shared" si="1"/>
        <v>1</v>
      </c>
    </row>
    <row r="102" spans="1:14" x14ac:dyDescent="0.2">
      <c r="A102" s="6" t="s">
        <v>113</v>
      </c>
      <c r="B102" s="5">
        <v>45331</v>
      </c>
      <c r="C102" s="6" t="s">
        <v>571</v>
      </c>
      <c r="D102" s="4">
        <v>1033738130</v>
      </c>
      <c r="E102" s="4" t="s">
        <v>675</v>
      </c>
      <c r="F102" s="6" t="s">
        <v>1007</v>
      </c>
      <c r="G102" s="4" t="s">
        <v>1010</v>
      </c>
      <c r="H102" s="4" t="s">
        <v>1129</v>
      </c>
      <c r="I102" s="5">
        <v>45334</v>
      </c>
      <c r="J102" s="5">
        <v>45423</v>
      </c>
      <c r="K102" s="7" t="s">
        <v>1682</v>
      </c>
      <c r="L102" s="8">
        <v>17310000</v>
      </c>
      <c r="M102" s="8">
        <v>17310000</v>
      </c>
      <c r="N102" s="14">
        <f t="shared" si="1"/>
        <v>1</v>
      </c>
    </row>
    <row r="103" spans="1:14" x14ac:dyDescent="0.2">
      <c r="A103" s="6" t="s">
        <v>114</v>
      </c>
      <c r="B103" s="5">
        <v>45336</v>
      </c>
      <c r="C103" s="6" t="s">
        <v>571</v>
      </c>
      <c r="D103" s="4">
        <v>79938506</v>
      </c>
      <c r="E103" s="4" t="s">
        <v>676</v>
      </c>
      <c r="F103" s="6" t="s">
        <v>1006</v>
      </c>
      <c r="G103" s="4" t="s">
        <v>1010</v>
      </c>
      <c r="H103" s="4" t="s">
        <v>1130</v>
      </c>
      <c r="I103" s="5">
        <v>45337</v>
      </c>
      <c r="J103" s="5">
        <v>45426</v>
      </c>
      <c r="K103" s="7" t="s">
        <v>1683</v>
      </c>
      <c r="L103" s="8">
        <v>15600000</v>
      </c>
      <c r="M103" s="8">
        <v>15426657</v>
      </c>
      <c r="N103" s="14">
        <f t="shared" si="1"/>
        <v>0.98888826923076922</v>
      </c>
    </row>
    <row r="104" spans="1:14" x14ac:dyDescent="0.2">
      <c r="A104" s="6" t="s">
        <v>115</v>
      </c>
      <c r="B104" s="5">
        <v>45335</v>
      </c>
      <c r="C104" s="6" t="s">
        <v>571</v>
      </c>
      <c r="D104" s="4">
        <v>52350815</v>
      </c>
      <c r="E104" s="4" t="s">
        <v>677</v>
      </c>
      <c r="F104" s="6" t="s">
        <v>1007</v>
      </c>
      <c r="G104" s="4" t="s">
        <v>1010</v>
      </c>
      <c r="H104" s="4" t="s">
        <v>1131</v>
      </c>
      <c r="I104" s="5">
        <v>45337</v>
      </c>
      <c r="J104" s="5">
        <v>45426</v>
      </c>
      <c r="K104" s="7" t="s">
        <v>1684</v>
      </c>
      <c r="L104" s="8">
        <v>22050000</v>
      </c>
      <c r="M104" s="8">
        <v>22050000</v>
      </c>
      <c r="N104" s="14">
        <f t="shared" si="1"/>
        <v>1</v>
      </c>
    </row>
    <row r="105" spans="1:14" x14ac:dyDescent="0.2">
      <c r="A105" s="6" t="s">
        <v>116</v>
      </c>
      <c r="B105" s="5">
        <v>45334</v>
      </c>
      <c r="C105" s="6" t="s">
        <v>571</v>
      </c>
      <c r="D105" s="4">
        <v>1019065222</v>
      </c>
      <c r="E105" s="4" t="s">
        <v>678</v>
      </c>
      <c r="F105" s="6" t="s">
        <v>1007</v>
      </c>
      <c r="G105" s="4" t="s">
        <v>1010</v>
      </c>
      <c r="H105" s="4" t="s">
        <v>1132</v>
      </c>
      <c r="I105" s="5">
        <v>45338</v>
      </c>
      <c r="J105" s="5">
        <v>45427</v>
      </c>
      <c r="K105" s="7" t="s">
        <v>1685</v>
      </c>
      <c r="L105" s="8">
        <v>17130960</v>
      </c>
      <c r="M105" s="8">
        <v>17130960</v>
      </c>
      <c r="N105" s="14">
        <f t="shared" si="1"/>
        <v>1</v>
      </c>
    </row>
    <row r="106" spans="1:14" x14ac:dyDescent="0.2">
      <c r="A106" s="6" t="s">
        <v>117</v>
      </c>
      <c r="B106" s="5">
        <v>45334</v>
      </c>
      <c r="C106" s="6" t="s">
        <v>572</v>
      </c>
      <c r="D106" s="4">
        <v>890984107</v>
      </c>
      <c r="E106" s="4" t="s">
        <v>679</v>
      </c>
      <c r="F106" s="6" t="s">
        <v>1009</v>
      </c>
      <c r="G106" s="4" t="s">
        <v>1013</v>
      </c>
      <c r="H106" s="4" t="s">
        <v>1133</v>
      </c>
      <c r="I106" s="5">
        <v>45334</v>
      </c>
      <c r="J106" s="5">
        <v>45657</v>
      </c>
      <c r="K106" s="7" t="s">
        <v>1686</v>
      </c>
      <c r="L106" s="8">
        <v>140400000</v>
      </c>
      <c r="M106" s="8">
        <v>140400000</v>
      </c>
      <c r="N106" s="14">
        <f t="shared" si="1"/>
        <v>1</v>
      </c>
    </row>
    <row r="107" spans="1:14" x14ac:dyDescent="0.2">
      <c r="A107" s="6" t="s">
        <v>118</v>
      </c>
      <c r="B107" s="5">
        <v>45335</v>
      </c>
      <c r="C107" s="6" t="s">
        <v>572</v>
      </c>
      <c r="D107" s="4">
        <v>830365221</v>
      </c>
      <c r="E107" s="4" t="s">
        <v>680</v>
      </c>
      <c r="F107" s="6" t="s">
        <v>1009</v>
      </c>
      <c r="G107" s="4" t="s">
        <v>1013</v>
      </c>
      <c r="H107" s="4" t="s">
        <v>1134</v>
      </c>
      <c r="I107" s="5">
        <v>45335</v>
      </c>
      <c r="J107" s="5">
        <v>45657</v>
      </c>
      <c r="K107" s="7" t="s">
        <v>1687</v>
      </c>
      <c r="L107" s="8">
        <v>3900000</v>
      </c>
      <c r="M107" s="8">
        <v>0</v>
      </c>
      <c r="N107" s="14">
        <f t="shared" si="1"/>
        <v>0</v>
      </c>
    </row>
    <row r="108" spans="1:14" x14ac:dyDescent="0.2">
      <c r="A108" s="6" t="s">
        <v>119</v>
      </c>
      <c r="B108" s="5">
        <v>45335</v>
      </c>
      <c r="C108" s="6" t="s">
        <v>572</v>
      </c>
      <c r="D108" s="4">
        <v>901191163</v>
      </c>
      <c r="E108" s="4" t="s">
        <v>681</v>
      </c>
      <c r="F108" s="6" t="s">
        <v>1009</v>
      </c>
      <c r="G108" s="4" t="s">
        <v>1013</v>
      </c>
      <c r="H108" s="4" t="s">
        <v>1135</v>
      </c>
      <c r="I108" s="5">
        <v>45335</v>
      </c>
      <c r="J108" s="5">
        <v>45657</v>
      </c>
      <c r="K108" s="7" t="s">
        <v>1688</v>
      </c>
      <c r="L108" s="8">
        <v>2600000</v>
      </c>
      <c r="M108" s="8">
        <v>2600000</v>
      </c>
      <c r="N108" s="14">
        <f t="shared" si="1"/>
        <v>1</v>
      </c>
    </row>
    <row r="109" spans="1:14" x14ac:dyDescent="0.2">
      <c r="A109" s="6" t="s">
        <v>120</v>
      </c>
      <c r="B109" s="5">
        <v>45337</v>
      </c>
      <c r="C109" s="6" t="s">
        <v>571</v>
      </c>
      <c r="D109" s="4">
        <v>1094248576</v>
      </c>
      <c r="E109" s="4" t="s">
        <v>682</v>
      </c>
      <c r="F109" s="6" t="s">
        <v>1007</v>
      </c>
      <c r="G109" s="4" t="s">
        <v>1010</v>
      </c>
      <c r="H109" s="4" t="s">
        <v>1136</v>
      </c>
      <c r="I109" s="5">
        <v>45337</v>
      </c>
      <c r="J109" s="5">
        <v>45426</v>
      </c>
      <c r="K109" s="7" t="s">
        <v>1689</v>
      </c>
      <c r="L109" s="8">
        <v>7875000</v>
      </c>
      <c r="M109" s="8">
        <v>7875000</v>
      </c>
      <c r="N109" s="14">
        <f t="shared" si="1"/>
        <v>1</v>
      </c>
    </row>
    <row r="110" spans="1:14" x14ac:dyDescent="0.2">
      <c r="A110" s="6" t="s">
        <v>121</v>
      </c>
      <c r="B110" s="5">
        <v>45337</v>
      </c>
      <c r="C110" s="6" t="s">
        <v>571</v>
      </c>
      <c r="D110" s="4">
        <v>53118172</v>
      </c>
      <c r="E110" s="4" t="s">
        <v>683</v>
      </c>
      <c r="F110" s="6" t="s">
        <v>1007</v>
      </c>
      <c r="G110" s="4" t="s">
        <v>1010</v>
      </c>
      <c r="H110" s="4" t="s">
        <v>1137</v>
      </c>
      <c r="I110" s="5">
        <v>45338</v>
      </c>
      <c r="J110" s="5">
        <v>45427</v>
      </c>
      <c r="K110" s="7" t="s">
        <v>1690</v>
      </c>
      <c r="L110" s="8">
        <v>6900000</v>
      </c>
      <c r="M110" s="8">
        <v>6900000</v>
      </c>
      <c r="N110" s="14">
        <f t="shared" si="1"/>
        <v>1</v>
      </c>
    </row>
    <row r="111" spans="1:14" x14ac:dyDescent="0.2">
      <c r="A111" s="6" t="s">
        <v>122</v>
      </c>
      <c r="B111" s="5">
        <v>45337</v>
      </c>
      <c r="C111" s="6" t="s">
        <v>572</v>
      </c>
      <c r="D111" s="4">
        <v>901196949</v>
      </c>
      <c r="E111" s="4" t="s">
        <v>684</v>
      </c>
      <c r="F111" s="6" t="s">
        <v>1009</v>
      </c>
      <c r="G111" s="4" t="s">
        <v>1010</v>
      </c>
      <c r="H111" s="4" t="s">
        <v>1138</v>
      </c>
      <c r="I111" s="5">
        <v>45349</v>
      </c>
      <c r="J111" s="5">
        <v>45714</v>
      </c>
      <c r="K111" s="7" t="s">
        <v>1691</v>
      </c>
      <c r="L111" s="8">
        <v>36800000</v>
      </c>
      <c r="M111" s="8">
        <v>26100000</v>
      </c>
      <c r="N111" s="14">
        <f t="shared" si="1"/>
        <v>0.70923913043478259</v>
      </c>
    </row>
    <row r="112" spans="1:14" x14ac:dyDescent="0.2">
      <c r="A112" s="6" t="s">
        <v>123</v>
      </c>
      <c r="B112" s="5">
        <v>45337</v>
      </c>
      <c r="C112" s="6" t="s">
        <v>571</v>
      </c>
      <c r="D112" s="4">
        <v>52432379</v>
      </c>
      <c r="E112" s="4" t="s">
        <v>685</v>
      </c>
      <c r="F112" s="6" t="s">
        <v>1007</v>
      </c>
      <c r="G112" s="4" t="s">
        <v>1010</v>
      </c>
      <c r="H112" s="4" t="s">
        <v>1139</v>
      </c>
      <c r="I112" s="5">
        <v>45339</v>
      </c>
      <c r="J112" s="5">
        <v>45428</v>
      </c>
      <c r="K112" s="7" t="s">
        <v>1692</v>
      </c>
      <c r="L112" s="8">
        <v>17130000</v>
      </c>
      <c r="M112" s="8">
        <v>17129990</v>
      </c>
      <c r="N112" s="14">
        <f t="shared" si="1"/>
        <v>0.99999941622883826</v>
      </c>
    </row>
    <row r="113" spans="1:14" x14ac:dyDescent="0.2">
      <c r="A113" s="6" t="s">
        <v>124</v>
      </c>
      <c r="B113" s="5">
        <v>45337</v>
      </c>
      <c r="C113" s="6" t="s">
        <v>571</v>
      </c>
      <c r="D113" s="4">
        <v>80071753</v>
      </c>
      <c r="E113" s="4" t="s">
        <v>686</v>
      </c>
      <c r="F113" s="6" t="s">
        <v>1006</v>
      </c>
      <c r="G113" s="4" t="s">
        <v>1010</v>
      </c>
      <c r="H113" s="4" t="s">
        <v>1140</v>
      </c>
      <c r="I113" s="5">
        <v>45337</v>
      </c>
      <c r="J113" s="5">
        <v>45426</v>
      </c>
      <c r="K113" s="7" t="s">
        <v>1693</v>
      </c>
      <c r="L113" s="8">
        <v>8382000</v>
      </c>
      <c r="M113" s="8">
        <v>8382000</v>
      </c>
      <c r="N113" s="14">
        <f t="shared" si="1"/>
        <v>1</v>
      </c>
    </row>
    <row r="114" spans="1:14" x14ac:dyDescent="0.2">
      <c r="A114" s="6" t="s">
        <v>125</v>
      </c>
      <c r="B114" s="5">
        <v>45337</v>
      </c>
      <c r="C114" s="6" t="s">
        <v>571</v>
      </c>
      <c r="D114" s="4">
        <v>1022339406</v>
      </c>
      <c r="E114" s="4" t="s">
        <v>687</v>
      </c>
      <c r="F114" s="6" t="s">
        <v>1007</v>
      </c>
      <c r="G114" s="4" t="s">
        <v>1010</v>
      </c>
      <c r="H114" s="4" t="s">
        <v>1141</v>
      </c>
      <c r="I114" s="5">
        <v>45341</v>
      </c>
      <c r="J114" s="5">
        <v>45430</v>
      </c>
      <c r="K114" s="7" t="s">
        <v>1694</v>
      </c>
      <c r="L114" s="8">
        <v>12000000</v>
      </c>
      <c r="M114" s="8">
        <v>11999990</v>
      </c>
      <c r="N114" s="14">
        <f t="shared" si="1"/>
        <v>0.99999916666666666</v>
      </c>
    </row>
    <row r="115" spans="1:14" x14ac:dyDescent="0.2">
      <c r="A115" s="6" t="s">
        <v>126</v>
      </c>
      <c r="B115" s="5">
        <v>45337</v>
      </c>
      <c r="C115" s="6" t="s">
        <v>571</v>
      </c>
      <c r="D115" s="4">
        <v>1010222665</v>
      </c>
      <c r="E115" s="4" t="s">
        <v>688</v>
      </c>
      <c r="F115" s="6" t="s">
        <v>1007</v>
      </c>
      <c r="G115" s="4" t="s">
        <v>1010</v>
      </c>
      <c r="H115" s="4" t="s">
        <v>1142</v>
      </c>
      <c r="I115" s="5">
        <v>45341</v>
      </c>
      <c r="J115" s="5">
        <v>45430</v>
      </c>
      <c r="K115" s="7" t="s">
        <v>1695</v>
      </c>
      <c r="L115" s="8">
        <v>9000000</v>
      </c>
      <c r="M115" s="8">
        <v>9000000</v>
      </c>
      <c r="N115" s="14">
        <f t="shared" si="1"/>
        <v>1</v>
      </c>
    </row>
    <row r="116" spans="1:14" x14ac:dyDescent="0.2">
      <c r="A116" s="6" t="s">
        <v>127</v>
      </c>
      <c r="B116" s="5">
        <v>45337</v>
      </c>
      <c r="C116" s="6" t="s">
        <v>571</v>
      </c>
      <c r="D116" s="4">
        <v>1023892238</v>
      </c>
      <c r="E116" s="4" t="s">
        <v>689</v>
      </c>
      <c r="F116" s="6" t="s">
        <v>1007</v>
      </c>
      <c r="G116" s="4" t="s">
        <v>1010</v>
      </c>
      <c r="H116" s="4" t="s">
        <v>1143</v>
      </c>
      <c r="I116" s="5">
        <v>45339</v>
      </c>
      <c r="J116" s="5">
        <v>45428</v>
      </c>
      <c r="K116" s="7" t="s">
        <v>1696</v>
      </c>
      <c r="L116" s="8">
        <v>17310000</v>
      </c>
      <c r="M116" s="8">
        <v>17310000</v>
      </c>
      <c r="N116" s="14">
        <f t="shared" si="1"/>
        <v>1</v>
      </c>
    </row>
    <row r="117" spans="1:14" x14ac:dyDescent="0.2">
      <c r="A117" s="6" t="s">
        <v>128</v>
      </c>
      <c r="B117" s="5">
        <v>45350</v>
      </c>
      <c r="C117" s="6" t="s">
        <v>571</v>
      </c>
      <c r="D117" s="4">
        <v>52340785</v>
      </c>
      <c r="E117" s="4" t="s">
        <v>690</v>
      </c>
      <c r="F117" s="6" t="s">
        <v>1007</v>
      </c>
      <c r="G117" s="4" t="s">
        <v>1010</v>
      </c>
      <c r="H117" s="4" t="s">
        <v>1144</v>
      </c>
      <c r="I117" s="5">
        <v>45351</v>
      </c>
      <c r="J117" s="5">
        <v>45440</v>
      </c>
      <c r="K117" s="7" t="s">
        <v>1697</v>
      </c>
      <c r="L117" s="8">
        <v>13704768</v>
      </c>
      <c r="M117" s="8">
        <v>13704768</v>
      </c>
      <c r="N117" s="14">
        <f t="shared" si="1"/>
        <v>1</v>
      </c>
    </row>
    <row r="118" spans="1:14" x14ac:dyDescent="0.2">
      <c r="A118" s="6" t="s">
        <v>129</v>
      </c>
      <c r="B118" s="5">
        <v>45341</v>
      </c>
      <c r="C118" s="6" t="s">
        <v>572</v>
      </c>
      <c r="D118" s="4">
        <v>901295540</v>
      </c>
      <c r="E118" s="4" t="s">
        <v>691</v>
      </c>
      <c r="F118" s="6" t="s">
        <v>1009</v>
      </c>
      <c r="G118" s="4" t="s">
        <v>1014</v>
      </c>
      <c r="H118" s="4" t="s">
        <v>1145</v>
      </c>
      <c r="I118" s="5">
        <v>45341</v>
      </c>
      <c r="J118" s="5">
        <v>45657</v>
      </c>
      <c r="K118" s="7" t="s">
        <v>1698</v>
      </c>
      <c r="L118" s="8">
        <v>2600000</v>
      </c>
      <c r="M118" s="8">
        <v>2600000</v>
      </c>
      <c r="N118" s="14">
        <f t="shared" si="1"/>
        <v>1</v>
      </c>
    </row>
    <row r="119" spans="1:14" x14ac:dyDescent="0.2">
      <c r="A119" s="6" t="s">
        <v>130</v>
      </c>
      <c r="B119" s="5">
        <v>45345</v>
      </c>
      <c r="C119" s="6" t="s">
        <v>572</v>
      </c>
      <c r="D119" s="4">
        <v>900378086</v>
      </c>
      <c r="E119" s="4" t="s">
        <v>692</v>
      </c>
      <c r="F119" s="6" t="s">
        <v>1009</v>
      </c>
      <c r="G119" s="4" t="s">
        <v>1010</v>
      </c>
      <c r="H119" s="4" t="s">
        <v>1146</v>
      </c>
      <c r="I119" s="5">
        <v>45349</v>
      </c>
      <c r="J119" s="5">
        <v>45683</v>
      </c>
      <c r="K119" s="7" t="s">
        <v>1699</v>
      </c>
      <c r="L119" s="8">
        <v>126724000</v>
      </c>
      <c r="M119" s="8">
        <v>103683267</v>
      </c>
      <c r="N119" s="14">
        <f t="shared" si="1"/>
        <v>0.81818177298696382</v>
      </c>
    </row>
    <row r="120" spans="1:14" x14ac:dyDescent="0.2">
      <c r="A120" s="6" t="s">
        <v>131</v>
      </c>
      <c r="B120" s="5">
        <v>45343</v>
      </c>
      <c r="C120" s="6" t="s">
        <v>572</v>
      </c>
      <c r="D120" s="4">
        <v>800105405</v>
      </c>
      <c r="E120" s="4" t="s">
        <v>693</v>
      </c>
      <c r="F120" s="6" t="s">
        <v>1009</v>
      </c>
      <c r="G120" s="4" t="s">
        <v>1015</v>
      </c>
      <c r="H120" s="4" t="s">
        <v>1147</v>
      </c>
      <c r="I120" s="5">
        <v>45343</v>
      </c>
      <c r="J120" s="5">
        <v>45657</v>
      </c>
      <c r="K120" s="7" t="s">
        <v>1700</v>
      </c>
      <c r="L120" s="8">
        <v>40000000</v>
      </c>
      <c r="M120" s="8">
        <v>3370080</v>
      </c>
      <c r="N120" s="14">
        <f t="shared" si="1"/>
        <v>8.4251999999999994E-2</v>
      </c>
    </row>
    <row r="121" spans="1:14" x14ac:dyDescent="0.2">
      <c r="A121" s="6" t="s">
        <v>132</v>
      </c>
      <c r="B121" s="5">
        <v>45344</v>
      </c>
      <c r="C121" s="6" t="s">
        <v>571</v>
      </c>
      <c r="D121" s="4">
        <v>52445547</v>
      </c>
      <c r="E121" s="4" t="s">
        <v>694</v>
      </c>
      <c r="F121" s="6" t="s">
        <v>1007</v>
      </c>
      <c r="G121" s="4" t="s">
        <v>1010</v>
      </c>
      <c r="H121" s="4" t="s">
        <v>1148</v>
      </c>
      <c r="I121" s="5">
        <v>45345</v>
      </c>
      <c r="J121" s="5">
        <v>45397</v>
      </c>
      <c r="K121" s="7" t="s">
        <v>1701</v>
      </c>
      <c r="L121" s="8">
        <v>17031575</v>
      </c>
      <c r="M121" s="8">
        <v>17031575</v>
      </c>
      <c r="N121" s="14">
        <f t="shared" si="1"/>
        <v>1</v>
      </c>
    </row>
    <row r="122" spans="1:14" x14ac:dyDescent="0.2">
      <c r="A122" s="6" t="s">
        <v>133</v>
      </c>
      <c r="B122" s="5">
        <v>45345</v>
      </c>
      <c r="C122" s="6" t="s">
        <v>571</v>
      </c>
      <c r="D122" s="4">
        <v>1014290314</v>
      </c>
      <c r="E122" s="4" t="s">
        <v>695</v>
      </c>
      <c r="F122" s="6" t="s">
        <v>1007</v>
      </c>
      <c r="G122" s="4" t="s">
        <v>1010</v>
      </c>
      <c r="H122" s="4" t="s">
        <v>1149</v>
      </c>
      <c r="I122" s="5">
        <v>45346</v>
      </c>
      <c r="J122" s="5">
        <v>45401</v>
      </c>
      <c r="K122" s="7" t="s">
        <v>1702</v>
      </c>
      <c r="L122" s="8">
        <v>6705042</v>
      </c>
      <c r="M122" s="8">
        <v>6705042</v>
      </c>
      <c r="N122" s="14">
        <f t="shared" si="1"/>
        <v>1</v>
      </c>
    </row>
    <row r="123" spans="1:14" x14ac:dyDescent="0.2">
      <c r="A123" s="6" t="s">
        <v>134</v>
      </c>
      <c r="B123" s="5">
        <v>45348</v>
      </c>
      <c r="C123" s="6" t="s">
        <v>571</v>
      </c>
      <c r="D123" s="4">
        <v>79946077</v>
      </c>
      <c r="E123" s="4" t="s">
        <v>696</v>
      </c>
      <c r="F123" s="6" t="s">
        <v>1006</v>
      </c>
      <c r="G123" s="4" t="s">
        <v>1010</v>
      </c>
      <c r="H123" s="4" t="s">
        <v>1150</v>
      </c>
      <c r="I123" s="5">
        <v>45349</v>
      </c>
      <c r="J123" s="5">
        <v>45469</v>
      </c>
      <c r="K123" s="7" t="s">
        <v>1703</v>
      </c>
      <c r="L123" s="8">
        <v>77999990</v>
      </c>
      <c r="M123" s="8">
        <v>77999990</v>
      </c>
      <c r="N123" s="14">
        <f t="shared" si="1"/>
        <v>1</v>
      </c>
    </row>
    <row r="124" spans="1:14" x14ac:dyDescent="0.2">
      <c r="A124" s="6" t="s">
        <v>135</v>
      </c>
      <c r="B124" s="5">
        <v>45349</v>
      </c>
      <c r="C124" s="6" t="s">
        <v>571</v>
      </c>
      <c r="D124" s="4">
        <v>1030620532</v>
      </c>
      <c r="E124" s="4" t="s">
        <v>697</v>
      </c>
      <c r="F124" s="6" t="s">
        <v>1007</v>
      </c>
      <c r="G124" s="4" t="s">
        <v>1010</v>
      </c>
      <c r="H124" s="4" t="s">
        <v>1151</v>
      </c>
      <c r="I124" s="5">
        <v>45350</v>
      </c>
      <c r="J124" s="5">
        <v>45399</v>
      </c>
      <c r="K124" s="7" t="s">
        <v>1704</v>
      </c>
      <c r="L124" s="8">
        <v>5881618</v>
      </c>
      <c r="M124" s="8">
        <v>5881618</v>
      </c>
      <c r="N124" s="14">
        <f t="shared" si="1"/>
        <v>1</v>
      </c>
    </row>
    <row r="125" spans="1:14" x14ac:dyDescent="0.2">
      <c r="A125" s="6" t="s">
        <v>136</v>
      </c>
      <c r="B125" s="5">
        <v>45349</v>
      </c>
      <c r="C125" s="6" t="s">
        <v>571</v>
      </c>
      <c r="D125" s="4">
        <v>1016077023</v>
      </c>
      <c r="E125" s="4" t="s">
        <v>698</v>
      </c>
      <c r="F125" s="6" t="s">
        <v>1006</v>
      </c>
      <c r="G125" s="4" t="s">
        <v>1010</v>
      </c>
      <c r="H125" s="4" t="s">
        <v>1152</v>
      </c>
      <c r="I125" s="5">
        <v>45350</v>
      </c>
      <c r="J125" s="5">
        <v>45405</v>
      </c>
      <c r="K125" s="7" t="s">
        <v>1705</v>
      </c>
      <c r="L125" s="8">
        <v>10057562</v>
      </c>
      <c r="M125" s="8">
        <v>10057562</v>
      </c>
      <c r="N125" s="14">
        <f t="shared" si="1"/>
        <v>1</v>
      </c>
    </row>
    <row r="126" spans="1:14" x14ac:dyDescent="0.2">
      <c r="A126" s="6" t="s">
        <v>137</v>
      </c>
      <c r="B126" s="5">
        <v>45349</v>
      </c>
      <c r="C126" s="6" t="s">
        <v>571</v>
      </c>
      <c r="D126" s="4">
        <v>1010247856</v>
      </c>
      <c r="E126" s="4" t="s">
        <v>699</v>
      </c>
      <c r="F126" s="6" t="s">
        <v>1007</v>
      </c>
      <c r="G126" s="4" t="s">
        <v>1010</v>
      </c>
      <c r="H126" s="4" t="s">
        <v>1153</v>
      </c>
      <c r="I126" s="5">
        <v>45350</v>
      </c>
      <c r="J126" s="5">
        <v>45403</v>
      </c>
      <c r="K126" s="7" t="s">
        <v>1706</v>
      </c>
      <c r="L126" s="8">
        <v>8626379</v>
      </c>
      <c r="M126" s="8">
        <v>8626379</v>
      </c>
      <c r="N126" s="14">
        <f t="shared" si="1"/>
        <v>1</v>
      </c>
    </row>
    <row r="127" spans="1:14" x14ac:dyDescent="0.2">
      <c r="A127" s="6" t="s">
        <v>138</v>
      </c>
      <c r="B127" s="5">
        <v>45349</v>
      </c>
      <c r="C127" s="6" t="s">
        <v>571</v>
      </c>
      <c r="D127" s="4">
        <v>80007346</v>
      </c>
      <c r="E127" s="4" t="s">
        <v>700</v>
      </c>
      <c r="F127" s="6" t="s">
        <v>1006</v>
      </c>
      <c r="G127" s="4" t="s">
        <v>1010</v>
      </c>
      <c r="H127" s="4" t="s">
        <v>1154</v>
      </c>
      <c r="I127" s="5">
        <v>45349</v>
      </c>
      <c r="J127" s="5">
        <v>45401</v>
      </c>
      <c r="K127" s="7" t="s">
        <v>1707</v>
      </c>
      <c r="L127" s="8">
        <v>6301680</v>
      </c>
      <c r="M127" s="8">
        <v>6301680</v>
      </c>
      <c r="N127" s="14">
        <f t="shared" si="1"/>
        <v>1</v>
      </c>
    </row>
    <row r="128" spans="1:14" x14ac:dyDescent="0.2">
      <c r="A128" s="6" t="s">
        <v>139</v>
      </c>
      <c r="B128" s="5">
        <v>45349</v>
      </c>
      <c r="C128" s="6" t="s">
        <v>571</v>
      </c>
      <c r="D128" s="4">
        <v>52802099</v>
      </c>
      <c r="E128" s="4" t="s">
        <v>701</v>
      </c>
      <c r="F128" s="6" t="s">
        <v>1007</v>
      </c>
      <c r="G128" s="4" t="s">
        <v>1010</v>
      </c>
      <c r="H128" s="4" t="s">
        <v>1155</v>
      </c>
      <c r="I128" s="5">
        <v>45350</v>
      </c>
      <c r="J128" s="5">
        <v>45401</v>
      </c>
      <c r="K128" s="7" t="s">
        <v>1708</v>
      </c>
      <c r="L128" s="8">
        <v>6234515</v>
      </c>
      <c r="M128" s="8">
        <v>6234515</v>
      </c>
      <c r="N128" s="14">
        <f t="shared" si="1"/>
        <v>1</v>
      </c>
    </row>
    <row r="129" spans="1:14" x14ac:dyDescent="0.2">
      <c r="A129" s="6" t="s">
        <v>140</v>
      </c>
      <c r="B129" s="5">
        <v>45350</v>
      </c>
      <c r="C129" s="6" t="s">
        <v>571</v>
      </c>
      <c r="D129" s="4">
        <v>1098672367</v>
      </c>
      <c r="E129" s="4" t="s">
        <v>702</v>
      </c>
      <c r="F129" s="6" t="s">
        <v>1006</v>
      </c>
      <c r="G129" s="4" t="s">
        <v>1010</v>
      </c>
      <c r="H129" s="4" t="s">
        <v>1156</v>
      </c>
      <c r="I129" s="5">
        <v>45351</v>
      </c>
      <c r="J129" s="5">
        <v>45440</v>
      </c>
      <c r="K129" s="7" t="s">
        <v>1709</v>
      </c>
      <c r="L129" s="8">
        <v>18149980</v>
      </c>
      <c r="M129" s="8">
        <v>18149980</v>
      </c>
      <c r="N129" s="14">
        <f t="shared" si="1"/>
        <v>1</v>
      </c>
    </row>
    <row r="130" spans="1:14" x14ac:dyDescent="0.2">
      <c r="A130" s="6" t="s">
        <v>141</v>
      </c>
      <c r="B130" s="5">
        <v>45352</v>
      </c>
      <c r="C130" s="6" t="s">
        <v>572</v>
      </c>
      <c r="D130" s="4">
        <v>860006810</v>
      </c>
      <c r="E130" s="4" t="s">
        <v>703</v>
      </c>
      <c r="F130" s="6" t="s">
        <v>1009</v>
      </c>
      <c r="G130" s="4" t="s">
        <v>1016</v>
      </c>
      <c r="H130" s="4" t="s">
        <v>1157</v>
      </c>
      <c r="I130" s="5">
        <v>45352</v>
      </c>
      <c r="J130" s="5">
        <v>45657</v>
      </c>
      <c r="K130" s="7" t="s">
        <v>1710</v>
      </c>
      <c r="L130" s="8">
        <v>2000000</v>
      </c>
      <c r="M130" s="8">
        <v>811581</v>
      </c>
      <c r="N130" s="14">
        <f t="shared" si="1"/>
        <v>0.4057905</v>
      </c>
    </row>
    <row r="131" spans="1:14" x14ac:dyDescent="0.2">
      <c r="A131" s="6" t="s">
        <v>142</v>
      </c>
      <c r="B131" s="5">
        <v>45355</v>
      </c>
      <c r="C131" s="6" t="s">
        <v>571</v>
      </c>
      <c r="D131" s="4">
        <v>1077858176</v>
      </c>
      <c r="E131" s="4" t="s">
        <v>704</v>
      </c>
      <c r="F131" s="6" t="s">
        <v>1007</v>
      </c>
      <c r="G131" s="4" t="s">
        <v>1010</v>
      </c>
      <c r="H131" s="4" t="s">
        <v>1158</v>
      </c>
      <c r="I131" s="5">
        <v>45356</v>
      </c>
      <c r="J131" s="5">
        <v>45477</v>
      </c>
      <c r="K131" s="7" t="s">
        <v>1711</v>
      </c>
      <c r="L131" s="8">
        <v>40436208</v>
      </c>
      <c r="M131" s="8">
        <v>40436208</v>
      </c>
      <c r="N131" s="14">
        <f t="shared" ref="N131:N194" si="2">M131/L131</f>
        <v>1</v>
      </c>
    </row>
    <row r="132" spans="1:14" x14ac:dyDescent="0.2">
      <c r="A132" s="6" t="s">
        <v>143</v>
      </c>
      <c r="B132" s="5">
        <v>45355</v>
      </c>
      <c r="C132" s="6" t="s">
        <v>571</v>
      </c>
      <c r="D132" s="4">
        <v>1032409279</v>
      </c>
      <c r="E132" s="4" t="s">
        <v>705</v>
      </c>
      <c r="F132" s="6" t="s">
        <v>1007</v>
      </c>
      <c r="G132" s="4" t="s">
        <v>1010</v>
      </c>
      <c r="H132" s="4" t="s">
        <v>1159</v>
      </c>
      <c r="I132" s="5">
        <v>45356</v>
      </c>
      <c r="J132" s="5">
        <v>45477</v>
      </c>
      <c r="K132" s="7" t="s">
        <v>1712</v>
      </c>
      <c r="L132" s="8">
        <v>26957472</v>
      </c>
      <c r="M132" s="8">
        <v>26957472</v>
      </c>
      <c r="N132" s="14">
        <f t="shared" si="2"/>
        <v>1</v>
      </c>
    </row>
    <row r="133" spans="1:14" x14ac:dyDescent="0.2">
      <c r="A133" s="6" t="s">
        <v>144</v>
      </c>
      <c r="B133" s="5">
        <v>45355</v>
      </c>
      <c r="C133" s="6" t="s">
        <v>571</v>
      </c>
      <c r="D133" s="4">
        <v>1143152719</v>
      </c>
      <c r="E133" s="4" t="s">
        <v>706</v>
      </c>
      <c r="F133" s="6" t="s">
        <v>1007</v>
      </c>
      <c r="G133" s="4" t="s">
        <v>1010</v>
      </c>
      <c r="H133" s="4" t="s">
        <v>1160</v>
      </c>
      <c r="I133" s="5">
        <v>45356</v>
      </c>
      <c r="J133" s="5">
        <v>45447</v>
      </c>
      <c r="K133" s="7" t="s">
        <v>1713</v>
      </c>
      <c r="L133" s="8">
        <v>12600000</v>
      </c>
      <c r="M133" s="8">
        <v>12600000</v>
      </c>
      <c r="N133" s="14">
        <f t="shared" si="2"/>
        <v>1</v>
      </c>
    </row>
    <row r="134" spans="1:14" x14ac:dyDescent="0.2">
      <c r="A134" s="6" t="s">
        <v>145</v>
      </c>
      <c r="B134" s="5">
        <v>45356</v>
      </c>
      <c r="C134" s="6" t="s">
        <v>572</v>
      </c>
      <c r="D134" s="4">
        <v>900459737</v>
      </c>
      <c r="E134" s="4" t="s">
        <v>707</v>
      </c>
      <c r="F134" s="6" t="s">
        <v>1009</v>
      </c>
      <c r="G134" s="4" t="s">
        <v>1017</v>
      </c>
      <c r="H134" s="4" t="s">
        <v>1161</v>
      </c>
      <c r="I134" s="5">
        <v>45369</v>
      </c>
      <c r="J134" s="5">
        <v>45733</v>
      </c>
      <c r="K134" s="7" t="s">
        <v>1714</v>
      </c>
      <c r="L134" s="8">
        <v>26900000</v>
      </c>
      <c r="M134" s="8">
        <v>17385170</v>
      </c>
      <c r="N134" s="14">
        <f t="shared" si="2"/>
        <v>0.64628884758364313</v>
      </c>
    </row>
    <row r="135" spans="1:14" x14ac:dyDescent="0.2">
      <c r="A135" s="6" t="s">
        <v>146</v>
      </c>
      <c r="B135" s="5">
        <v>45358</v>
      </c>
      <c r="C135" s="6" t="s">
        <v>572</v>
      </c>
      <c r="D135" s="4">
        <v>830129569</v>
      </c>
      <c r="E135" s="4" t="s">
        <v>708</v>
      </c>
      <c r="F135" s="6" t="s">
        <v>1009</v>
      </c>
      <c r="G135" s="4" t="s">
        <v>1010</v>
      </c>
      <c r="H135" s="4" t="s">
        <v>1162</v>
      </c>
      <c r="I135" s="5">
        <v>45364</v>
      </c>
      <c r="J135" s="5">
        <v>45455</v>
      </c>
      <c r="K135" s="7" t="s">
        <v>1715</v>
      </c>
      <c r="L135" s="8">
        <v>5976537</v>
      </c>
      <c r="M135" s="8">
        <v>5976537</v>
      </c>
      <c r="N135" s="14">
        <f t="shared" si="2"/>
        <v>1</v>
      </c>
    </row>
    <row r="136" spans="1:14" x14ac:dyDescent="0.2">
      <c r="A136" s="6" t="s">
        <v>147</v>
      </c>
      <c r="B136" s="5">
        <v>45357</v>
      </c>
      <c r="C136" s="6" t="s">
        <v>571</v>
      </c>
      <c r="D136" s="4">
        <v>1019003534</v>
      </c>
      <c r="E136" s="4" t="s">
        <v>709</v>
      </c>
      <c r="F136" s="6" t="s">
        <v>1006</v>
      </c>
      <c r="G136" s="4" t="s">
        <v>1010</v>
      </c>
      <c r="H136" s="4" t="s">
        <v>1163</v>
      </c>
      <c r="I136" s="5">
        <v>45358</v>
      </c>
      <c r="J136" s="5">
        <v>45479</v>
      </c>
      <c r="K136" s="7" t="s">
        <v>1716</v>
      </c>
      <c r="L136" s="8">
        <v>66000000</v>
      </c>
      <c r="M136" s="8">
        <v>66000000</v>
      </c>
      <c r="N136" s="14">
        <f t="shared" si="2"/>
        <v>1</v>
      </c>
    </row>
    <row r="137" spans="1:14" x14ac:dyDescent="0.2">
      <c r="A137" s="6" t="s">
        <v>148</v>
      </c>
      <c r="B137" s="5">
        <v>45358</v>
      </c>
      <c r="C137" s="6" t="s">
        <v>571</v>
      </c>
      <c r="D137" s="4">
        <v>52916322</v>
      </c>
      <c r="E137" s="4" t="s">
        <v>710</v>
      </c>
      <c r="F137" s="6" t="s">
        <v>1007</v>
      </c>
      <c r="G137" s="4" t="s">
        <v>1010</v>
      </c>
      <c r="H137" s="4" t="s">
        <v>1164</v>
      </c>
      <c r="I137" s="5">
        <v>45359</v>
      </c>
      <c r="J137" s="5">
        <v>45480</v>
      </c>
      <c r="K137" s="7" t="s">
        <v>1717</v>
      </c>
      <c r="L137" s="8">
        <v>26957472</v>
      </c>
      <c r="M137" s="8">
        <v>26957454</v>
      </c>
      <c r="N137" s="14">
        <f t="shared" si="2"/>
        <v>0.99999933228160265</v>
      </c>
    </row>
    <row r="138" spans="1:14" x14ac:dyDescent="0.2">
      <c r="A138" s="6" t="s">
        <v>149</v>
      </c>
      <c r="B138" s="5">
        <v>45362</v>
      </c>
      <c r="C138" s="6" t="s">
        <v>571</v>
      </c>
      <c r="D138" s="4">
        <v>1026299312</v>
      </c>
      <c r="E138" s="4" t="s">
        <v>711</v>
      </c>
      <c r="F138" s="6" t="s">
        <v>1007</v>
      </c>
      <c r="G138" s="4" t="s">
        <v>1010</v>
      </c>
      <c r="H138" s="4" t="s">
        <v>1165</v>
      </c>
      <c r="I138" s="5">
        <v>45364</v>
      </c>
      <c r="J138" s="5">
        <v>45545</v>
      </c>
      <c r="K138" s="7" t="s">
        <v>1718</v>
      </c>
      <c r="L138" s="8">
        <v>28960828</v>
      </c>
      <c r="M138" s="8">
        <v>28960828</v>
      </c>
      <c r="N138" s="14">
        <f t="shared" si="2"/>
        <v>1</v>
      </c>
    </row>
    <row r="139" spans="1:14" x14ac:dyDescent="0.2">
      <c r="A139" s="6" t="s">
        <v>150</v>
      </c>
      <c r="B139" s="5">
        <v>45364</v>
      </c>
      <c r="C139" s="6" t="s">
        <v>571</v>
      </c>
      <c r="D139" s="4">
        <v>51647967</v>
      </c>
      <c r="E139" s="4" t="s">
        <v>712</v>
      </c>
      <c r="F139" s="6" t="s">
        <v>1007</v>
      </c>
      <c r="G139" s="4" t="s">
        <v>1010</v>
      </c>
      <c r="H139" s="4" t="s">
        <v>1166</v>
      </c>
      <c r="I139" s="5">
        <v>45364</v>
      </c>
      <c r="J139" s="5">
        <v>45547</v>
      </c>
      <c r="K139" s="7" t="s">
        <v>1719</v>
      </c>
      <c r="L139" s="8">
        <v>76331790</v>
      </c>
      <c r="M139" s="8">
        <v>72939260</v>
      </c>
      <c r="N139" s="14">
        <f t="shared" si="2"/>
        <v>0.95555547695134624</v>
      </c>
    </row>
    <row r="140" spans="1:14" x14ac:dyDescent="0.2">
      <c r="A140" s="6" t="s">
        <v>151</v>
      </c>
      <c r="B140" s="5">
        <v>45363</v>
      </c>
      <c r="C140" s="6" t="s">
        <v>571</v>
      </c>
      <c r="D140" s="4">
        <v>46669452</v>
      </c>
      <c r="E140" s="4" t="s">
        <v>713</v>
      </c>
      <c r="F140" s="6" t="s">
        <v>1007</v>
      </c>
      <c r="G140" s="4" t="s">
        <v>1010</v>
      </c>
      <c r="H140" s="4" t="s">
        <v>1166</v>
      </c>
      <c r="I140" s="5">
        <v>45364</v>
      </c>
      <c r="J140" s="5">
        <v>45424</v>
      </c>
      <c r="K140" s="7" t="s">
        <v>1720</v>
      </c>
      <c r="L140" s="8">
        <v>21238878</v>
      </c>
      <c r="M140" s="8">
        <v>21238878</v>
      </c>
      <c r="N140" s="14">
        <f t="shared" si="2"/>
        <v>1</v>
      </c>
    </row>
    <row r="141" spans="1:14" x14ac:dyDescent="0.2">
      <c r="A141" s="6" t="s">
        <v>152</v>
      </c>
      <c r="B141" s="5">
        <v>45364</v>
      </c>
      <c r="C141" s="6" t="s">
        <v>571</v>
      </c>
      <c r="D141" s="4">
        <v>52428259</v>
      </c>
      <c r="E141" s="4" t="s">
        <v>714</v>
      </c>
      <c r="F141" s="6" t="s">
        <v>1007</v>
      </c>
      <c r="G141" s="4" t="s">
        <v>1010</v>
      </c>
      <c r="H141" s="4" t="s">
        <v>1167</v>
      </c>
      <c r="I141" s="5">
        <v>45365</v>
      </c>
      <c r="J141" s="5">
        <v>45656</v>
      </c>
      <c r="K141" s="7" t="s">
        <v>1721</v>
      </c>
      <c r="L141" s="8">
        <v>151250000</v>
      </c>
      <c r="M141" s="8">
        <v>151250000</v>
      </c>
      <c r="N141" s="14">
        <f t="shared" si="2"/>
        <v>1</v>
      </c>
    </row>
    <row r="142" spans="1:14" x14ac:dyDescent="0.2">
      <c r="A142" s="6" t="s">
        <v>153</v>
      </c>
      <c r="B142" s="5">
        <v>45364</v>
      </c>
      <c r="C142" s="6" t="s">
        <v>571</v>
      </c>
      <c r="D142" s="4">
        <v>1013647960</v>
      </c>
      <c r="E142" s="4" t="s">
        <v>715</v>
      </c>
      <c r="F142" s="6" t="s">
        <v>1006</v>
      </c>
      <c r="G142" s="4" t="s">
        <v>1010</v>
      </c>
      <c r="H142" s="4" t="s">
        <v>1168</v>
      </c>
      <c r="I142" s="5">
        <v>45365</v>
      </c>
      <c r="J142" s="5">
        <v>45453</v>
      </c>
      <c r="K142" s="7" t="s">
        <v>1722</v>
      </c>
      <c r="L142" s="8">
        <v>17940000</v>
      </c>
      <c r="M142" s="8">
        <v>17940000</v>
      </c>
      <c r="N142" s="14">
        <f t="shared" si="2"/>
        <v>1</v>
      </c>
    </row>
    <row r="143" spans="1:14" x14ac:dyDescent="0.2">
      <c r="A143" s="6" t="s">
        <v>154</v>
      </c>
      <c r="B143" s="5">
        <v>45364</v>
      </c>
      <c r="C143" s="6" t="s">
        <v>571</v>
      </c>
      <c r="D143" s="4">
        <v>1075870143</v>
      </c>
      <c r="E143" s="4" t="s">
        <v>716</v>
      </c>
      <c r="F143" s="6" t="s">
        <v>1007</v>
      </c>
      <c r="G143" s="4" t="s">
        <v>1010</v>
      </c>
      <c r="H143" s="4" t="s">
        <v>1169</v>
      </c>
      <c r="I143" s="5">
        <v>45365</v>
      </c>
      <c r="J143" s="5">
        <v>45456</v>
      </c>
      <c r="K143" s="7" t="s">
        <v>1723</v>
      </c>
      <c r="L143" s="8">
        <v>6300000</v>
      </c>
      <c r="M143" s="8">
        <v>4340000</v>
      </c>
      <c r="N143" s="14">
        <f t="shared" si="2"/>
        <v>0.68888888888888888</v>
      </c>
    </row>
    <row r="144" spans="1:14" x14ac:dyDescent="0.2">
      <c r="A144" s="6" t="s">
        <v>155</v>
      </c>
      <c r="B144" s="5">
        <v>45364</v>
      </c>
      <c r="C144" s="6" t="s">
        <v>571</v>
      </c>
      <c r="D144" s="4">
        <v>1026264475</v>
      </c>
      <c r="E144" s="4" t="s">
        <v>717</v>
      </c>
      <c r="F144" s="6" t="s">
        <v>1007</v>
      </c>
      <c r="G144" s="4" t="s">
        <v>1010</v>
      </c>
      <c r="H144" s="4" t="s">
        <v>1170</v>
      </c>
      <c r="I144" s="5">
        <v>45366</v>
      </c>
      <c r="J144" s="5">
        <v>45487</v>
      </c>
      <c r="K144" s="7" t="s">
        <v>1724</v>
      </c>
      <c r="L144" s="8">
        <v>40000000</v>
      </c>
      <c r="M144" s="8">
        <v>40000000</v>
      </c>
      <c r="N144" s="14">
        <f t="shared" si="2"/>
        <v>1</v>
      </c>
    </row>
    <row r="145" spans="1:14" x14ac:dyDescent="0.2">
      <c r="A145" s="6" t="s">
        <v>156</v>
      </c>
      <c r="B145" s="5">
        <v>45365</v>
      </c>
      <c r="C145" s="6" t="s">
        <v>571</v>
      </c>
      <c r="D145" s="4">
        <v>1031121036</v>
      </c>
      <c r="E145" s="4" t="s">
        <v>718</v>
      </c>
      <c r="F145" s="6" t="s">
        <v>1006</v>
      </c>
      <c r="G145" s="4" t="s">
        <v>1010</v>
      </c>
      <c r="H145" s="4" t="s">
        <v>1171</v>
      </c>
      <c r="I145" s="5">
        <v>45366</v>
      </c>
      <c r="J145" s="5">
        <v>45426</v>
      </c>
      <c r="K145" s="7" t="s">
        <v>1725</v>
      </c>
      <c r="L145" s="8">
        <v>13478736</v>
      </c>
      <c r="M145" s="8">
        <v>13478736</v>
      </c>
      <c r="N145" s="14">
        <f t="shared" si="2"/>
        <v>1</v>
      </c>
    </row>
    <row r="146" spans="1:14" x14ac:dyDescent="0.2">
      <c r="A146" s="6" t="s">
        <v>157</v>
      </c>
      <c r="B146" s="5">
        <v>45366</v>
      </c>
      <c r="C146" s="6" t="s">
        <v>571</v>
      </c>
      <c r="D146" s="4">
        <v>51690917</v>
      </c>
      <c r="E146" s="4" t="s">
        <v>719</v>
      </c>
      <c r="F146" s="6" t="s">
        <v>1007</v>
      </c>
      <c r="G146" s="4" t="s">
        <v>1010</v>
      </c>
      <c r="H146" s="4" t="s">
        <v>1172</v>
      </c>
      <c r="I146" s="5">
        <v>45366</v>
      </c>
      <c r="J146" s="5">
        <v>45656</v>
      </c>
      <c r="K146" s="7" t="s">
        <v>1726</v>
      </c>
      <c r="L146" s="8">
        <v>71933328</v>
      </c>
      <c r="M146" s="8">
        <v>71933328</v>
      </c>
      <c r="N146" s="14">
        <f t="shared" si="2"/>
        <v>1</v>
      </c>
    </row>
    <row r="147" spans="1:14" x14ac:dyDescent="0.2">
      <c r="A147" s="6" t="s">
        <v>158</v>
      </c>
      <c r="B147" s="5">
        <v>45370</v>
      </c>
      <c r="C147" s="6" t="s">
        <v>572</v>
      </c>
      <c r="D147" s="4">
        <v>830061945</v>
      </c>
      <c r="E147" s="4" t="s">
        <v>720</v>
      </c>
      <c r="F147" s="6" t="s">
        <v>1009</v>
      </c>
      <c r="G147" s="4" t="s">
        <v>1010</v>
      </c>
      <c r="H147" s="4" t="s">
        <v>1173</v>
      </c>
      <c r="I147" s="5">
        <v>45370</v>
      </c>
      <c r="J147" s="5">
        <v>45656</v>
      </c>
      <c r="K147" s="7" t="s">
        <v>1727</v>
      </c>
      <c r="L147" s="8">
        <v>97187500</v>
      </c>
      <c r="M147" s="8">
        <v>65550000</v>
      </c>
      <c r="N147" s="14">
        <f t="shared" si="2"/>
        <v>0.67446945337620579</v>
      </c>
    </row>
    <row r="148" spans="1:14" x14ac:dyDescent="0.2">
      <c r="A148" s="6" t="s">
        <v>159</v>
      </c>
      <c r="B148" s="5">
        <v>45371</v>
      </c>
      <c r="C148" s="6" t="s">
        <v>572</v>
      </c>
      <c r="D148" s="4">
        <v>901408426</v>
      </c>
      <c r="E148" s="4" t="s">
        <v>721</v>
      </c>
      <c r="F148" s="6" t="s">
        <v>1009</v>
      </c>
      <c r="G148" s="4" t="s">
        <v>1010</v>
      </c>
      <c r="H148" s="4" t="s">
        <v>1174</v>
      </c>
      <c r="I148" s="5">
        <v>45373</v>
      </c>
      <c r="J148" s="5">
        <v>45737</v>
      </c>
      <c r="K148" s="7" t="s">
        <v>1728</v>
      </c>
      <c r="L148" s="8">
        <v>185860000</v>
      </c>
      <c r="M148" s="8">
        <v>160851550</v>
      </c>
      <c r="N148" s="14">
        <f t="shared" si="2"/>
        <v>0.86544468955127518</v>
      </c>
    </row>
    <row r="149" spans="1:14" x14ac:dyDescent="0.2">
      <c r="A149" s="6" t="s">
        <v>160</v>
      </c>
      <c r="B149" s="5">
        <v>45371</v>
      </c>
      <c r="C149" s="6" t="s">
        <v>571</v>
      </c>
      <c r="D149" s="4">
        <v>1022370815</v>
      </c>
      <c r="E149" s="4" t="s">
        <v>595</v>
      </c>
      <c r="F149" s="6" t="s">
        <v>1007</v>
      </c>
      <c r="G149" s="4" t="s">
        <v>1010</v>
      </c>
      <c r="H149" s="4" t="s">
        <v>1175</v>
      </c>
      <c r="I149" s="5">
        <v>45372</v>
      </c>
      <c r="J149" s="5">
        <v>45616</v>
      </c>
      <c r="K149" s="7" t="s">
        <v>1729</v>
      </c>
      <c r="L149" s="8">
        <v>56833333</v>
      </c>
      <c r="M149" s="8">
        <v>45833333</v>
      </c>
      <c r="N149" s="14">
        <f t="shared" si="2"/>
        <v>0.8064516117680447</v>
      </c>
    </row>
    <row r="150" spans="1:14" x14ac:dyDescent="0.2">
      <c r="A150" s="6" t="s">
        <v>161</v>
      </c>
      <c r="B150" s="5">
        <v>45371</v>
      </c>
      <c r="C150" s="6" t="s">
        <v>571</v>
      </c>
      <c r="D150" s="4">
        <v>1019126347</v>
      </c>
      <c r="E150" s="4" t="s">
        <v>722</v>
      </c>
      <c r="F150" s="6" t="s">
        <v>1006</v>
      </c>
      <c r="G150" s="4" t="s">
        <v>1010</v>
      </c>
      <c r="H150" s="4" t="s">
        <v>1176</v>
      </c>
      <c r="I150" s="5">
        <v>45372</v>
      </c>
      <c r="J150" s="5">
        <v>45616</v>
      </c>
      <c r="K150" s="7" t="s">
        <v>1730</v>
      </c>
      <c r="L150" s="8">
        <v>23926662</v>
      </c>
      <c r="M150" s="8">
        <v>23926662</v>
      </c>
      <c r="N150" s="14">
        <f t="shared" si="2"/>
        <v>1</v>
      </c>
    </row>
    <row r="151" spans="1:14" x14ac:dyDescent="0.2">
      <c r="A151" s="6" t="s">
        <v>162</v>
      </c>
      <c r="B151" s="5">
        <v>45371</v>
      </c>
      <c r="C151" s="6" t="s">
        <v>571</v>
      </c>
      <c r="D151" s="4">
        <v>79918406</v>
      </c>
      <c r="E151" s="4" t="s">
        <v>723</v>
      </c>
      <c r="F151" s="6" t="s">
        <v>1006</v>
      </c>
      <c r="G151" s="4" t="s">
        <v>1010</v>
      </c>
      <c r="H151" s="4" t="s">
        <v>1177</v>
      </c>
      <c r="I151" s="5">
        <v>45372</v>
      </c>
      <c r="J151" s="5">
        <v>45432</v>
      </c>
      <c r="K151" s="7" t="s">
        <v>1731</v>
      </c>
      <c r="L151" s="8">
        <v>6652800</v>
      </c>
      <c r="M151" s="8">
        <v>6652800</v>
      </c>
      <c r="N151" s="14">
        <f t="shared" si="2"/>
        <v>1</v>
      </c>
    </row>
    <row r="152" spans="1:14" x14ac:dyDescent="0.2">
      <c r="A152" s="6" t="s">
        <v>163</v>
      </c>
      <c r="B152" s="5">
        <v>45373</v>
      </c>
      <c r="C152" s="6" t="s">
        <v>571</v>
      </c>
      <c r="D152" s="4">
        <v>11200997</v>
      </c>
      <c r="E152" s="4" t="s">
        <v>724</v>
      </c>
      <c r="F152" s="6" t="s">
        <v>1006</v>
      </c>
      <c r="G152" s="4" t="s">
        <v>1010</v>
      </c>
      <c r="H152" s="4" t="s">
        <v>1178</v>
      </c>
      <c r="I152" s="5">
        <v>45374</v>
      </c>
      <c r="J152" s="5">
        <v>45465</v>
      </c>
      <c r="K152" s="7" t="s">
        <v>1732</v>
      </c>
      <c r="L152" s="8">
        <v>20394000</v>
      </c>
      <c r="M152" s="8">
        <v>8610800</v>
      </c>
      <c r="N152" s="14">
        <f t="shared" si="2"/>
        <v>0.42222222222222222</v>
      </c>
    </row>
    <row r="153" spans="1:14" x14ac:dyDescent="0.2">
      <c r="A153" s="6" t="s">
        <v>164</v>
      </c>
      <c r="B153" s="5">
        <v>45372</v>
      </c>
      <c r="C153" s="6" t="s">
        <v>571</v>
      </c>
      <c r="D153" s="4">
        <v>16599049</v>
      </c>
      <c r="E153" s="4" t="s">
        <v>607</v>
      </c>
      <c r="F153" s="6" t="s">
        <v>1006</v>
      </c>
      <c r="G153" s="4" t="s">
        <v>1010</v>
      </c>
      <c r="H153" s="4" t="s">
        <v>1179</v>
      </c>
      <c r="I153" s="5">
        <v>45373</v>
      </c>
      <c r="J153" s="5">
        <v>45556</v>
      </c>
      <c r="K153" s="7" t="s">
        <v>1733</v>
      </c>
      <c r="L153" s="8">
        <v>48714000</v>
      </c>
      <c r="M153" s="8">
        <v>48714000</v>
      </c>
      <c r="N153" s="14">
        <f t="shared" si="2"/>
        <v>1</v>
      </c>
    </row>
    <row r="154" spans="1:14" x14ac:dyDescent="0.2">
      <c r="A154" s="6" t="s">
        <v>165</v>
      </c>
      <c r="B154" s="5">
        <v>45373</v>
      </c>
      <c r="C154" s="6" t="s">
        <v>571</v>
      </c>
      <c r="D154" s="4">
        <v>1031149907</v>
      </c>
      <c r="E154" s="4" t="s">
        <v>604</v>
      </c>
      <c r="F154" s="6" t="s">
        <v>1007</v>
      </c>
      <c r="G154" s="4" t="s">
        <v>1010</v>
      </c>
      <c r="H154" s="4" t="s">
        <v>1180</v>
      </c>
      <c r="I154" s="5">
        <v>45377</v>
      </c>
      <c r="J154" s="5">
        <v>45560</v>
      </c>
      <c r="K154" s="7" t="s">
        <v>1734</v>
      </c>
      <c r="L154" s="8">
        <v>21173850</v>
      </c>
      <c r="M154" s="8">
        <v>21173850</v>
      </c>
      <c r="N154" s="14">
        <f t="shared" si="2"/>
        <v>1</v>
      </c>
    </row>
    <row r="155" spans="1:14" x14ac:dyDescent="0.2">
      <c r="A155" s="6" t="s">
        <v>166</v>
      </c>
      <c r="B155" s="5">
        <v>45373</v>
      </c>
      <c r="C155" s="6" t="s">
        <v>571</v>
      </c>
      <c r="D155" s="4">
        <v>52234434</v>
      </c>
      <c r="E155" s="4" t="s">
        <v>725</v>
      </c>
      <c r="F155" s="6" t="s">
        <v>1007</v>
      </c>
      <c r="G155" s="4" t="s">
        <v>1010</v>
      </c>
      <c r="H155" s="4" t="s">
        <v>1181</v>
      </c>
      <c r="I155" s="5">
        <v>45377</v>
      </c>
      <c r="J155" s="5">
        <v>45590</v>
      </c>
      <c r="K155" s="7" t="s">
        <v>1735</v>
      </c>
      <c r="L155" s="8">
        <v>10482892</v>
      </c>
      <c r="M155" s="8">
        <v>10482876</v>
      </c>
      <c r="N155" s="14">
        <f t="shared" si="2"/>
        <v>0.9999984737036306</v>
      </c>
    </row>
    <row r="156" spans="1:14" x14ac:dyDescent="0.2">
      <c r="A156" s="6" t="s">
        <v>167</v>
      </c>
      <c r="B156" s="5">
        <v>45378</v>
      </c>
      <c r="C156" s="6" t="s">
        <v>571</v>
      </c>
      <c r="D156" s="4">
        <v>1032376098</v>
      </c>
      <c r="E156" s="4" t="s">
        <v>726</v>
      </c>
      <c r="F156" s="6" t="s">
        <v>1006</v>
      </c>
      <c r="G156" s="4" t="s">
        <v>1010</v>
      </c>
      <c r="H156" s="4" t="s">
        <v>1182</v>
      </c>
      <c r="I156" s="5">
        <v>45378</v>
      </c>
      <c r="J156" s="5">
        <v>45622</v>
      </c>
      <c r="K156" s="7" t="s">
        <v>1736</v>
      </c>
      <c r="L156" s="8">
        <v>56392000</v>
      </c>
      <c r="M156" s="8">
        <v>45262000</v>
      </c>
      <c r="N156" s="14">
        <f t="shared" si="2"/>
        <v>0.80263157894736847</v>
      </c>
    </row>
    <row r="157" spans="1:14" x14ac:dyDescent="0.2">
      <c r="A157" s="6" t="s">
        <v>168</v>
      </c>
      <c r="B157" s="5">
        <v>45378</v>
      </c>
      <c r="C157" s="6" t="s">
        <v>572</v>
      </c>
      <c r="D157" s="4">
        <v>800179722</v>
      </c>
      <c r="E157" s="4" t="s">
        <v>727</v>
      </c>
      <c r="F157" s="6" t="s">
        <v>1009</v>
      </c>
      <c r="G157" s="4" t="s">
        <v>1010</v>
      </c>
      <c r="H157" s="4" t="s">
        <v>1183</v>
      </c>
      <c r="I157" s="5">
        <v>45385</v>
      </c>
      <c r="J157" s="5">
        <v>45718</v>
      </c>
      <c r="K157" s="7" t="s">
        <v>1737</v>
      </c>
      <c r="L157" s="8">
        <v>172788000</v>
      </c>
      <c r="M157" s="8">
        <v>86394000</v>
      </c>
      <c r="N157" s="14">
        <f t="shared" si="2"/>
        <v>0.5</v>
      </c>
    </row>
    <row r="158" spans="1:14" x14ac:dyDescent="0.2">
      <c r="A158" s="6" t="s">
        <v>169</v>
      </c>
      <c r="B158" s="5">
        <v>45383</v>
      </c>
      <c r="C158" s="6" t="s">
        <v>571</v>
      </c>
      <c r="D158" s="4">
        <v>1030662030</v>
      </c>
      <c r="E158" s="4" t="s">
        <v>728</v>
      </c>
      <c r="F158" s="6" t="s">
        <v>1007</v>
      </c>
      <c r="G158" s="4" t="s">
        <v>1010</v>
      </c>
      <c r="H158" s="4" t="s">
        <v>1184</v>
      </c>
      <c r="I158" s="5">
        <v>45384</v>
      </c>
      <c r="J158" s="5">
        <v>45627</v>
      </c>
      <c r="K158" s="7" t="s">
        <v>1738</v>
      </c>
      <c r="L158" s="8">
        <v>35172147</v>
      </c>
      <c r="M158" s="8">
        <v>28114174</v>
      </c>
      <c r="N158" s="14">
        <f t="shared" si="2"/>
        <v>0.79933061805979599</v>
      </c>
    </row>
    <row r="159" spans="1:14" x14ac:dyDescent="0.2">
      <c r="A159" s="6" t="s">
        <v>170</v>
      </c>
      <c r="B159" s="5">
        <v>45383</v>
      </c>
      <c r="C159" s="6" t="s">
        <v>571</v>
      </c>
      <c r="D159" s="4">
        <v>1125348026</v>
      </c>
      <c r="E159" s="4" t="s">
        <v>729</v>
      </c>
      <c r="F159" s="6" t="s">
        <v>1006</v>
      </c>
      <c r="G159" s="4" t="s">
        <v>1010</v>
      </c>
      <c r="H159" s="4" t="s">
        <v>1185</v>
      </c>
      <c r="I159" s="5">
        <v>45384</v>
      </c>
      <c r="J159" s="5">
        <v>45566</v>
      </c>
      <c r="K159" s="7" t="s">
        <v>1739</v>
      </c>
      <c r="L159" s="8">
        <v>23983344</v>
      </c>
      <c r="M159" s="8">
        <v>23983320</v>
      </c>
      <c r="N159" s="14">
        <f t="shared" si="2"/>
        <v>0.99999899930551805</v>
      </c>
    </row>
    <row r="160" spans="1:14" x14ac:dyDescent="0.2">
      <c r="A160" s="6" t="s">
        <v>171</v>
      </c>
      <c r="B160" s="5">
        <v>45383</v>
      </c>
      <c r="C160" s="6" t="s">
        <v>571</v>
      </c>
      <c r="D160" s="4">
        <v>52464540</v>
      </c>
      <c r="E160" s="4" t="s">
        <v>730</v>
      </c>
      <c r="F160" s="6" t="s">
        <v>1007</v>
      </c>
      <c r="G160" s="4" t="s">
        <v>1010</v>
      </c>
      <c r="H160" s="4" t="s">
        <v>1186</v>
      </c>
      <c r="I160" s="5">
        <v>45384</v>
      </c>
      <c r="J160" s="5">
        <v>45627</v>
      </c>
      <c r="K160" s="7" t="s">
        <v>1740</v>
      </c>
      <c r="L160" s="8">
        <v>35172147</v>
      </c>
      <c r="M160" s="8">
        <v>28114191</v>
      </c>
      <c r="N160" s="14">
        <f t="shared" si="2"/>
        <v>0.79933110139679564</v>
      </c>
    </row>
    <row r="161" spans="1:14" x14ac:dyDescent="0.2">
      <c r="A161" s="6" t="s">
        <v>172</v>
      </c>
      <c r="B161" s="5">
        <v>45383</v>
      </c>
      <c r="C161" s="6" t="s">
        <v>571</v>
      </c>
      <c r="D161" s="4">
        <v>52253462</v>
      </c>
      <c r="E161" s="4" t="s">
        <v>731</v>
      </c>
      <c r="F161" s="6" t="s">
        <v>1007</v>
      </c>
      <c r="G161" s="4" t="s">
        <v>1010</v>
      </c>
      <c r="H161" s="4" t="s">
        <v>1187</v>
      </c>
      <c r="I161" s="5">
        <v>45384</v>
      </c>
      <c r="J161" s="5">
        <v>45444</v>
      </c>
      <c r="K161" s="7" t="s">
        <v>1741</v>
      </c>
      <c r="L161" s="8">
        <v>19999990</v>
      </c>
      <c r="M161" s="8">
        <v>19999990</v>
      </c>
      <c r="N161" s="14">
        <f t="shared" si="2"/>
        <v>1</v>
      </c>
    </row>
    <row r="162" spans="1:14" x14ac:dyDescent="0.2">
      <c r="A162" s="6" t="s">
        <v>173</v>
      </c>
      <c r="B162" s="5">
        <v>45383</v>
      </c>
      <c r="C162" s="6" t="s">
        <v>571</v>
      </c>
      <c r="D162" s="4">
        <v>53015601</v>
      </c>
      <c r="E162" s="4" t="s">
        <v>732</v>
      </c>
      <c r="F162" s="6" t="s">
        <v>1007</v>
      </c>
      <c r="G162" s="4" t="s">
        <v>1010</v>
      </c>
      <c r="H162" s="4" t="s">
        <v>1188</v>
      </c>
      <c r="I162" s="5">
        <v>45384</v>
      </c>
      <c r="J162" s="5">
        <v>45627</v>
      </c>
      <c r="K162" s="7" t="s">
        <v>1742</v>
      </c>
      <c r="L162" s="8">
        <v>27090000</v>
      </c>
      <c r="M162" s="8">
        <v>27090000</v>
      </c>
      <c r="N162" s="14">
        <f t="shared" si="2"/>
        <v>1</v>
      </c>
    </row>
    <row r="163" spans="1:14" x14ac:dyDescent="0.2">
      <c r="A163" s="6" t="s">
        <v>174</v>
      </c>
      <c r="B163" s="5">
        <v>45383</v>
      </c>
      <c r="C163" s="6" t="s">
        <v>571</v>
      </c>
      <c r="D163" s="4">
        <v>35394243</v>
      </c>
      <c r="E163" s="4" t="s">
        <v>733</v>
      </c>
      <c r="F163" s="6" t="s">
        <v>1007</v>
      </c>
      <c r="G163" s="4" t="s">
        <v>1010</v>
      </c>
      <c r="H163" s="4" t="s">
        <v>1189</v>
      </c>
      <c r="I163" s="5">
        <v>45384</v>
      </c>
      <c r="J163" s="5">
        <v>45627</v>
      </c>
      <c r="K163" s="7" t="s">
        <v>1743</v>
      </c>
      <c r="L163" s="8">
        <v>35172147</v>
      </c>
      <c r="M163" s="8">
        <v>28114174</v>
      </c>
      <c r="N163" s="14">
        <f t="shared" si="2"/>
        <v>0.79933061805979599</v>
      </c>
    </row>
    <row r="164" spans="1:14" x14ac:dyDescent="0.2">
      <c r="A164" s="6" t="s">
        <v>175</v>
      </c>
      <c r="B164" s="5">
        <v>45383</v>
      </c>
      <c r="C164" s="6" t="s">
        <v>571</v>
      </c>
      <c r="D164" s="4">
        <v>80546098</v>
      </c>
      <c r="E164" s="4" t="s">
        <v>734</v>
      </c>
      <c r="F164" s="6" t="s">
        <v>1006</v>
      </c>
      <c r="G164" s="4" t="s">
        <v>1010</v>
      </c>
      <c r="H164" s="4" t="s">
        <v>1190</v>
      </c>
      <c r="I164" s="5">
        <v>45384</v>
      </c>
      <c r="J164" s="5">
        <v>45474</v>
      </c>
      <c r="K164" s="7" t="s">
        <v>1744</v>
      </c>
      <c r="L164" s="8">
        <v>20394000</v>
      </c>
      <c r="M164" s="8">
        <v>9970400</v>
      </c>
      <c r="N164" s="14">
        <f t="shared" si="2"/>
        <v>0.48888888888888887</v>
      </c>
    </row>
    <row r="165" spans="1:14" x14ac:dyDescent="0.2">
      <c r="A165" s="6" t="s">
        <v>176</v>
      </c>
      <c r="B165" s="5">
        <v>45383</v>
      </c>
      <c r="C165" s="6" t="s">
        <v>571</v>
      </c>
      <c r="D165" s="4">
        <v>1014264458</v>
      </c>
      <c r="E165" s="4" t="s">
        <v>735</v>
      </c>
      <c r="F165" s="6" t="s">
        <v>1007</v>
      </c>
      <c r="G165" s="4" t="s">
        <v>1010</v>
      </c>
      <c r="H165" s="4" t="s">
        <v>1191</v>
      </c>
      <c r="I165" s="5">
        <v>45384</v>
      </c>
      <c r="J165" s="5">
        <v>45566</v>
      </c>
      <c r="K165" s="7" t="s">
        <v>1745</v>
      </c>
      <c r="L165" s="8">
        <v>29937600</v>
      </c>
      <c r="M165" s="8">
        <v>29937600</v>
      </c>
      <c r="N165" s="14">
        <f t="shared" si="2"/>
        <v>1</v>
      </c>
    </row>
    <row r="166" spans="1:14" x14ac:dyDescent="0.2">
      <c r="A166" s="6" t="s">
        <v>177</v>
      </c>
      <c r="B166" s="5">
        <v>45383</v>
      </c>
      <c r="C166" s="6" t="s">
        <v>571</v>
      </c>
      <c r="D166" s="4">
        <v>1033740886</v>
      </c>
      <c r="E166" s="4" t="s">
        <v>736</v>
      </c>
      <c r="F166" s="6" t="s">
        <v>1007</v>
      </c>
      <c r="G166" s="4" t="s">
        <v>1010</v>
      </c>
      <c r="H166" s="4" t="s">
        <v>1192</v>
      </c>
      <c r="I166" s="5">
        <v>45384</v>
      </c>
      <c r="J166" s="5">
        <v>45627</v>
      </c>
      <c r="K166" s="7" t="s">
        <v>1746</v>
      </c>
      <c r="L166" s="8">
        <v>35054498</v>
      </c>
      <c r="M166" s="8">
        <v>27996542</v>
      </c>
      <c r="N166" s="14">
        <f t="shared" si="2"/>
        <v>0.79865762162675957</v>
      </c>
    </row>
    <row r="167" spans="1:14" x14ac:dyDescent="0.2">
      <c r="A167" s="6" t="s">
        <v>178</v>
      </c>
      <c r="B167" s="5">
        <v>45384</v>
      </c>
      <c r="C167" s="6" t="s">
        <v>571</v>
      </c>
      <c r="D167" s="4">
        <v>43876314</v>
      </c>
      <c r="E167" s="4" t="s">
        <v>737</v>
      </c>
      <c r="F167" s="6" t="s">
        <v>1007</v>
      </c>
      <c r="G167" s="4" t="s">
        <v>1010</v>
      </c>
      <c r="H167" s="4" t="s">
        <v>1193</v>
      </c>
      <c r="I167" s="5">
        <v>45385</v>
      </c>
      <c r="J167" s="5">
        <v>45659</v>
      </c>
      <c r="K167" s="7" t="s">
        <v>1747</v>
      </c>
      <c r="L167" s="8">
        <v>99000000</v>
      </c>
      <c r="M167" s="8">
        <v>99000000</v>
      </c>
      <c r="N167" s="14">
        <f t="shared" si="2"/>
        <v>1</v>
      </c>
    </row>
    <row r="168" spans="1:14" x14ac:dyDescent="0.2">
      <c r="A168" s="6" t="s">
        <v>179</v>
      </c>
      <c r="B168" s="5">
        <v>45394</v>
      </c>
      <c r="C168" s="6" t="s">
        <v>572</v>
      </c>
      <c r="D168" s="4">
        <v>860066942</v>
      </c>
      <c r="E168" s="4" t="s">
        <v>738</v>
      </c>
      <c r="F168" s="6" t="s">
        <v>1009</v>
      </c>
      <c r="G168" s="4" t="s">
        <v>1010</v>
      </c>
      <c r="H168" s="4" t="s">
        <v>1194</v>
      </c>
      <c r="I168" s="5">
        <v>45404</v>
      </c>
      <c r="J168" s="5">
        <v>45647</v>
      </c>
      <c r="K168" s="7" t="s">
        <v>1748</v>
      </c>
      <c r="L168" s="8">
        <v>52637750</v>
      </c>
      <c r="M168" s="8">
        <v>52632863</v>
      </c>
      <c r="N168" s="14">
        <f t="shared" si="2"/>
        <v>0.99990715788573792</v>
      </c>
    </row>
    <row r="169" spans="1:14" x14ac:dyDescent="0.2">
      <c r="A169" s="6" t="s">
        <v>180</v>
      </c>
      <c r="B169" s="5">
        <v>45384</v>
      </c>
      <c r="C169" s="6" t="s">
        <v>571</v>
      </c>
      <c r="D169" s="4">
        <v>1033714271</v>
      </c>
      <c r="E169" s="4" t="s">
        <v>602</v>
      </c>
      <c r="F169" s="6" t="s">
        <v>1007</v>
      </c>
      <c r="G169" s="4" t="s">
        <v>1010</v>
      </c>
      <c r="H169" s="4" t="s">
        <v>1195</v>
      </c>
      <c r="I169" s="5">
        <v>45385</v>
      </c>
      <c r="J169" s="5">
        <v>45628</v>
      </c>
      <c r="K169" s="7" t="s">
        <v>1749</v>
      </c>
      <c r="L169" s="8">
        <v>48157032</v>
      </c>
      <c r="M169" s="8">
        <v>45301872</v>
      </c>
      <c r="N169" s="14">
        <f t="shared" si="2"/>
        <v>0.94071146245059289</v>
      </c>
    </row>
    <row r="170" spans="1:14" x14ac:dyDescent="0.2">
      <c r="A170" s="6" t="s">
        <v>181</v>
      </c>
      <c r="B170" s="5">
        <v>45385</v>
      </c>
      <c r="C170" s="6" t="s">
        <v>572</v>
      </c>
      <c r="D170" s="4">
        <v>860058398</v>
      </c>
      <c r="E170" s="4" t="s">
        <v>739</v>
      </c>
      <c r="F170" s="6" t="s">
        <v>1009</v>
      </c>
      <c r="G170" s="4" t="s">
        <v>1010</v>
      </c>
      <c r="H170" s="4" t="s">
        <v>1196</v>
      </c>
      <c r="I170" s="5">
        <v>45386</v>
      </c>
      <c r="J170" s="5">
        <v>45629</v>
      </c>
      <c r="K170" s="7" t="s">
        <v>1750</v>
      </c>
      <c r="L170" s="8">
        <v>555000000</v>
      </c>
      <c r="M170" s="8">
        <v>381211868</v>
      </c>
      <c r="N170" s="14">
        <f t="shared" si="2"/>
        <v>0.68686823063063063</v>
      </c>
    </row>
    <row r="171" spans="1:14" x14ac:dyDescent="0.2">
      <c r="A171" s="6" t="s">
        <v>182</v>
      </c>
      <c r="B171" s="5">
        <v>45386</v>
      </c>
      <c r="C171" s="6" t="s">
        <v>571</v>
      </c>
      <c r="D171" s="4">
        <v>1016026111</v>
      </c>
      <c r="E171" s="4" t="s">
        <v>740</v>
      </c>
      <c r="F171" s="6" t="s">
        <v>1006</v>
      </c>
      <c r="G171" s="4" t="s">
        <v>1010</v>
      </c>
      <c r="H171" s="4" t="s">
        <v>1197</v>
      </c>
      <c r="I171" s="5">
        <v>45387</v>
      </c>
      <c r="J171" s="5">
        <v>45600</v>
      </c>
      <c r="K171" s="7" t="s">
        <v>1751</v>
      </c>
      <c r="L171" s="8">
        <v>40622449</v>
      </c>
      <c r="M171" s="8">
        <v>36505308</v>
      </c>
      <c r="N171" s="14">
        <f t="shared" si="2"/>
        <v>0.89864862652667743</v>
      </c>
    </row>
    <row r="172" spans="1:14" x14ac:dyDescent="0.2">
      <c r="A172" s="6" t="s">
        <v>183</v>
      </c>
      <c r="B172" s="5">
        <v>45386</v>
      </c>
      <c r="C172" s="6" t="s">
        <v>571</v>
      </c>
      <c r="D172" s="4">
        <v>1015428775</v>
      </c>
      <c r="E172" s="4" t="s">
        <v>741</v>
      </c>
      <c r="F172" s="6" t="s">
        <v>1007</v>
      </c>
      <c r="G172" s="4" t="s">
        <v>1010</v>
      </c>
      <c r="H172" s="4" t="s">
        <v>1198</v>
      </c>
      <c r="I172" s="5">
        <v>45387</v>
      </c>
      <c r="J172" s="5">
        <v>45539</v>
      </c>
      <c r="K172" s="7" t="s">
        <v>1752</v>
      </c>
      <c r="L172" s="8">
        <v>25987500</v>
      </c>
      <c r="M172" s="8">
        <v>25987500</v>
      </c>
      <c r="N172" s="14">
        <f t="shared" si="2"/>
        <v>1</v>
      </c>
    </row>
    <row r="173" spans="1:14" x14ac:dyDescent="0.2">
      <c r="A173" s="6" t="s">
        <v>184</v>
      </c>
      <c r="B173" s="5">
        <v>45386</v>
      </c>
      <c r="C173" s="6" t="s">
        <v>571</v>
      </c>
      <c r="D173" s="4">
        <v>53136212</v>
      </c>
      <c r="E173" s="4" t="s">
        <v>742</v>
      </c>
      <c r="F173" s="6" t="s">
        <v>1007</v>
      </c>
      <c r="G173" s="4" t="s">
        <v>1010</v>
      </c>
      <c r="H173" s="4" t="s">
        <v>1199</v>
      </c>
      <c r="I173" s="5">
        <v>45386</v>
      </c>
      <c r="J173" s="5">
        <v>45446</v>
      </c>
      <c r="K173" s="7" t="s">
        <v>1753</v>
      </c>
      <c r="L173" s="8">
        <v>13478736</v>
      </c>
      <c r="M173" s="8">
        <v>13478736</v>
      </c>
      <c r="N173" s="14">
        <f t="shared" si="2"/>
        <v>1</v>
      </c>
    </row>
    <row r="174" spans="1:14" x14ac:dyDescent="0.2">
      <c r="A174" s="6" t="s">
        <v>185</v>
      </c>
      <c r="B174" s="5">
        <v>45386</v>
      </c>
      <c r="C174" s="6" t="s">
        <v>571</v>
      </c>
      <c r="D174" s="4">
        <v>1033798227</v>
      </c>
      <c r="E174" s="4" t="s">
        <v>743</v>
      </c>
      <c r="F174" s="6" t="s">
        <v>1007</v>
      </c>
      <c r="G174" s="4" t="s">
        <v>1010</v>
      </c>
      <c r="H174" s="4" t="s">
        <v>1200</v>
      </c>
      <c r="I174" s="5">
        <v>45387</v>
      </c>
      <c r="J174" s="5">
        <v>45539</v>
      </c>
      <c r="K174" s="7" t="s">
        <v>1754</v>
      </c>
      <c r="L174" s="8">
        <v>13239640</v>
      </c>
      <c r="M174" s="8">
        <v>13239640</v>
      </c>
      <c r="N174" s="14">
        <f t="shared" si="2"/>
        <v>1</v>
      </c>
    </row>
    <row r="175" spans="1:14" x14ac:dyDescent="0.2">
      <c r="A175" s="6" t="s">
        <v>186</v>
      </c>
      <c r="B175" s="5">
        <v>45387</v>
      </c>
      <c r="C175" s="6" t="s">
        <v>571</v>
      </c>
      <c r="D175" s="4">
        <v>38141462</v>
      </c>
      <c r="E175" s="4" t="s">
        <v>596</v>
      </c>
      <c r="F175" s="6" t="s">
        <v>1007</v>
      </c>
      <c r="G175" s="4" t="s">
        <v>1010</v>
      </c>
      <c r="H175" s="4" t="s">
        <v>1201</v>
      </c>
      <c r="I175" s="5">
        <v>45390</v>
      </c>
      <c r="J175" s="5">
        <v>45450</v>
      </c>
      <c r="K175" s="7" t="s">
        <v>1755</v>
      </c>
      <c r="L175" s="8">
        <v>17497218</v>
      </c>
      <c r="M175" s="8">
        <v>17497218</v>
      </c>
      <c r="N175" s="14">
        <f t="shared" si="2"/>
        <v>1</v>
      </c>
    </row>
    <row r="176" spans="1:14" x14ac:dyDescent="0.2">
      <c r="A176" s="6" t="s">
        <v>187</v>
      </c>
      <c r="B176" s="5">
        <v>45387</v>
      </c>
      <c r="C176" s="6" t="s">
        <v>571</v>
      </c>
      <c r="D176" s="4">
        <v>1016095170</v>
      </c>
      <c r="E176" s="4" t="s">
        <v>744</v>
      </c>
      <c r="F176" s="6" t="s">
        <v>1007</v>
      </c>
      <c r="G176" s="4" t="s">
        <v>1010</v>
      </c>
      <c r="H176" s="4" t="s">
        <v>1202</v>
      </c>
      <c r="I176" s="5">
        <v>45390</v>
      </c>
      <c r="J176" s="5">
        <v>45603</v>
      </c>
      <c r="K176" s="7" t="s">
        <v>1756</v>
      </c>
      <c r="L176" s="8">
        <v>25861450</v>
      </c>
      <c r="M176" s="8">
        <v>23213512</v>
      </c>
      <c r="N176" s="14">
        <f t="shared" si="2"/>
        <v>0.89761061348068261</v>
      </c>
    </row>
    <row r="177" spans="1:14" x14ac:dyDescent="0.2">
      <c r="A177" s="6" t="s">
        <v>188</v>
      </c>
      <c r="B177" s="5">
        <v>45390</v>
      </c>
      <c r="C177" s="6" t="s">
        <v>571</v>
      </c>
      <c r="D177" s="4">
        <v>1022413056</v>
      </c>
      <c r="E177" s="4" t="s">
        <v>745</v>
      </c>
      <c r="F177" s="6" t="s">
        <v>1007</v>
      </c>
      <c r="G177" s="4" t="s">
        <v>1010</v>
      </c>
      <c r="H177" s="4" t="s">
        <v>1203</v>
      </c>
      <c r="I177" s="5">
        <v>45392</v>
      </c>
      <c r="J177" s="5">
        <v>45574</v>
      </c>
      <c r="K177" s="7" t="s">
        <v>1757</v>
      </c>
      <c r="L177" s="8">
        <v>5999250</v>
      </c>
      <c r="M177" s="8">
        <v>5999250</v>
      </c>
      <c r="N177" s="14">
        <f t="shared" si="2"/>
        <v>1</v>
      </c>
    </row>
    <row r="178" spans="1:14" x14ac:dyDescent="0.2">
      <c r="A178" s="6" t="s">
        <v>189</v>
      </c>
      <c r="B178" s="5">
        <v>45390</v>
      </c>
      <c r="C178" s="6" t="s">
        <v>571</v>
      </c>
      <c r="D178" s="4">
        <v>1015415523</v>
      </c>
      <c r="E178" s="4" t="s">
        <v>746</v>
      </c>
      <c r="F178" s="6" t="s">
        <v>1007</v>
      </c>
      <c r="G178" s="4" t="s">
        <v>1010</v>
      </c>
      <c r="H178" s="4" t="s">
        <v>1204</v>
      </c>
      <c r="I178" s="5">
        <v>45391</v>
      </c>
      <c r="J178" s="5">
        <v>45634</v>
      </c>
      <c r="K178" s="7" t="s">
        <v>1758</v>
      </c>
      <c r="L178" s="8">
        <v>34348719</v>
      </c>
      <c r="M178" s="8">
        <v>30819728</v>
      </c>
      <c r="N178" s="14">
        <f t="shared" si="2"/>
        <v>0.89725989490321312</v>
      </c>
    </row>
    <row r="179" spans="1:14" x14ac:dyDescent="0.2">
      <c r="A179" s="6" t="s">
        <v>190</v>
      </c>
      <c r="B179" s="5">
        <v>45393</v>
      </c>
      <c r="C179" s="6" t="s">
        <v>571</v>
      </c>
      <c r="D179" s="4">
        <v>8980500</v>
      </c>
      <c r="E179" s="4" t="s">
        <v>747</v>
      </c>
      <c r="F179" s="6" t="s">
        <v>1006</v>
      </c>
      <c r="G179" s="4" t="s">
        <v>1010</v>
      </c>
      <c r="H179" s="4" t="s">
        <v>1205</v>
      </c>
      <c r="I179" s="5">
        <v>45394</v>
      </c>
      <c r="J179" s="5">
        <v>45454</v>
      </c>
      <c r="K179" s="7" t="s">
        <v>1759</v>
      </c>
      <c r="L179" s="8">
        <v>12318481</v>
      </c>
      <c r="M179" s="8">
        <v>12318481</v>
      </c>
      <c r="N179" s="14">
        <f t="shared" si="2"/>
        <v>1</v>
      </c>
    </row>
    <row r="180" spans="1:14" x14ac:dyDescent="0.2">
      <c r="A180" s="6" t="s">
        <v>191</v>
      </c>
      <c r="B180" s="5">
        <v>45397</v>
      </c>
      <c r="C180" s="6" t="s">
        <v>571</v>
      </c>
      <c r="D180" s="4">
        <v>98669394</v>
      </c>
      <c r="E180" s="4" t="s">
        <v>748</v>
      </c>
      <c r="F180" s="6" t="s">
        <v>1006</v>
      </c>
      <c r="G180" s="4" t="s">
        <v>1010</v>
      </c>
      <c r="H180" s="4" t="s">
        <v>1206</v>
      </c>
      <c r="I180" s="5">
        <v>45397</v>
      </c>
      <c r="J180" s="5">
        <v>45671</v>
      </c>
      <c r="K180" s="7" t="s">
        <v>1760</v>
      </c>
      <c r="L180" s="8">
        <v>243000000</v>
      </c>
      <c r="M180" s="8">
        <v>203400000</v>
      </c>
      <c r="N180" s="14">
        <f t="shared" si="2"/>
        <v>0.83703703703703702</v>
      </c>
    </row>
    <row r="181" spans="1:14" x14ac:dyDescent="0.2">
      <c r="A181" s="6" t="s">
        <v>192</v>
      </c>
      <c r="B181" s="5">
        <v>45398</v>
      </c>
      <c r="C181" s="6" t="s">
        <v>572</v>
      </c>
      <c r="D181" s="4">
        <v>900834719</v>
      </c>
      <c r="E181" s="4" t="s">
        <v>749</v>
      </c>
      <c r="F181" s="6" t="s">
        <v>1009</v>
      </c>
      <c r="G181" s="4" t="s">
        <v>1018</v>
      </c>
      <c r="H181" s="4" t="s">
        <v>1207</v>
      </c>
      <c r="I181" s="5">
        <v>45400</v>
      </c>
      <c r="J181" s="5">
        <v>45643</v>
      </c>
      <c r="K181" s="7" t="s">
        <v>1761</v>
      </c>
      <c r="L181" s="8">
        <v>30000000</v>
      </c>
      <c r="M181" s="8">
        <v>29827878</v>
      </c>
      <c r="N181" s="14">
        <f t="shared" si="2"/>
        <v>0.9942626</v>
      </c>
    </row>
    <row r="182" spans="1:14" x14ac:dyDescent="0.2">
      <c r="A182" s="6" t="s">
        <v>193</v>
      </c>
      <c r="B182" s="5">
        <v>45397</v>
      </c>
      <c r="C182" s="6" t="s">
        <v>571</v>
      </c>
      <c r="D182" s="4">
        <v>1077036124</v>
      </c>
      <c r="E182" s="4" t="s">
        <v>750</v>
      </c>
      <c r="F182" s="6" t="s">
        <v>1006</v>
      </c>
      <c r="G182" s="4" t="s">
        <v>1010</v>
      </c>
      <c r="H182" s="4" t="s">
        <v>1208</v>
      </c>
      <c r="I182" s="5">
        <v>45398</v>
      </c>
      <c r="J182" s="5">
        <v>45611</v>
      </c>
      <c r="K182" s="7" t="s">
        <v>1762</v>
      </c>
      <c r="L182" s="8">
        <v>47500000</v>
      </c>
      <c r="M182" s="8">
        <v>37500000</v>
      </c>
      <c r="N182" s="14">
        <f t="shared" si="2"/>
        <v>0.78947368421052633</v>
      </c>
    </row>
    <row r="183" spans="1:14" x14ac:dyDescent="0.2">
      <c r="A183" s="6" t="s">
        <v>194</v>
      </c>
      <c r="B183" s="5">
        <v>45405</v>
      </c>
      <c r="C183" s="6" t="s">
        <v>571</v>
      </c>
      <c r="D183" s="4">
        <v>79689748</v>
      </c>
      <c r="E183" s="4" t="s">
        <v>751</v>
      </c>
      <c r="F183" s="6" t="s">
        <v>1006</v>
      </c>
      <c r="G183" s="4" t="s">
        <v>1010</v>
      </c>
      <c r="H183" s="4" t="s">
        <v>1209</v>
      </c>
      <c r="I183" s="5">
        <v>45407</v>
      </c>
      <c r="J183" s="5">
        <v>45650</v>
      </c>
      <c r="K183" s="7" t="s">
        <v>1763</v>
      </c>
      <c r="L183" s="8">
        <v>42027952</v>
      </c>
      <c r="M183" s="8">
        <v>37825154</v>
      </c>
      <c r="N183" s="14">
        <f t="shared" si="2"/>
        <v>0.89999993337767203</v>
      </c>
    </row>
    <row r="184" spans="1:14" x14ac:dyDescent="0.2">
      <c r="A184" s="6" t="s">
        <v>195</v>
      </c>
      <c r="B184" s="5">
        <v>45399</v>
      </c>
      <c r="C184" s="6" t="s">
        <v>572</v>
      </c>
      <c r="D184" s="4">
        <v>900787247</v>
      </c>
      <c r="E184" s="4" t="s">
        <v>752</v>
      </c>
      <c r="F184" s="6" t="s">
        <v>1009</v>
      </c>
      <c r="G184" s="4" t="s">
        <v>1010</v>
      </c>
      <c r="H184" s="4" t="s">
        <v>1210</v>
      </c>
      <c r="I184" s="5">
        <v>45401</v>
      </c>
      <c r="J184" s="5">
        <v>45644</v>
      </c>
      <c r="K184" s="7" t="s">
        <v>1764</v>
      </c>
      <c r="L184" s="8">
        <v>600000000</v>
      </c>
      <c r="M184" s="8">
        <v>600000000</v>
      </c>
      <c r="N184" s="14">
        <f t="shared" si="2"/>
        <v>1</v>
      </c>
    </row>
    <row r="185" spans="1:14" x14ac:dyDescent="0.2">
      <c r="A185" s="6" t="s">
        <v>196</v>
      </c>
      <c r="B185" s="5">
        <v>45399</v>
      </c>
      <c r="C185" s="6" t="s">
        <v>572</v>
      </c>
      <c r="D185" s="4">
        <v>901096303</v>
      </c>
      <c r="E185" s="4" t="s">
        <v>753</v>
      </c>
      <c r="F185" s="6" t="s">
        <v>1009</v>
      </c>
      <c r="G185" s="4" t="s">
        <v>1011</v>
      </c>
      <c r="H185" s="4" t="s">
        <v>1211</v>
      </c>
      <c r="I185" s="5">
        <v>45400</v>
      </c>
      <c r="J185" s="5">
        <v>45613</v>
      </c>
      <c r="K185" s="7" t="s">
        <v>1765</v>
      </c>
      <c r="L185" s="8">
        <v>571440560</v>
      </c>
      <c r="M185" s="8">
        <v>571370501</v>
      </c>
      <c r="N185" s="14">
        <f t="shared" si="2"/>
        <v>0.99987739932216224</v>
      </c>
    </row>
    <row r="186" spans="1:14" x14ac:dyDescent="0.2">
      <c r="A186" s="6" t="s">
        <v>197</v>
      </c>
      <c r="B186" s="5">
        <v>45399</v>
      </c>
      <c r="C186" s="6" t="s">
        <v>571</v>
      </c>
      <c r="D186" s="4">
        <v>52445547</v>
      </c>
      <c r="E186" s="4" t="s">
        <v>694</v>
      </c>
      <c r="F186" s="6" t="s">
        <v>1007</v>
      </c>
      <c r="G186" s="4" t="s">
        <v>1010</v>
      </c>
      <c r="H186" s="4" t="s">
        <v>1212</v>
      </c>
      <c r="I186" s="5">
        <v>45400</v>
      </c>
      <c r="J186" s="5">
        <v>45613</v>
      </c>
      <c r="K186" s="7" t="s">
        <v>1766</v>
      </c>
      <c r="L186" s="8">
        <v>90942250</v>
      </c>
      <c r="M186" s="8">
        <v>71661225</v>
      </c>
      <c r="N186" s="14">
        <f t="shared" si="2"/>
        <v>0.78798605708567804</v>
      </c>
    </row>
    <row r="187" spans="1:14" x14ac:dyDescent="0.2">
      <c r="A187" s="6" t="s">
        <v>198</v>
      </c>
      <c r="B187" s="5">
        <v>45400</v>
      </c>
      <c r="C187" s="6" t="s">
        <v>571</v>
      </c>
      <c r="D187" s="4">
        <v>1024462556</v>
      </c>
      <c r="E187" s="4" t="s">
        <v>576</v>
      </c>
      <c r="F187" s="6" t="s">
        <v>1006</v>
      </c>
      <c r="G187" s="4" t="s">
        <v>1010</v>
      </c>
      <c r="H187" s="4" t="s">
        <v>1213</v>
      </c>
      <c r="I187" s="5">
        <v>45401</v>
      </c>
      <c r="J187" s="5">
        <v>45644</v>
      </c>
      <c r="K187" s="7" t="s">
        <v>1767</v>
      </c>
      <c r="L187" s="8">
        <v>24890542</v>
      </c>
      <c r="M187" s="8">
        <v>22242608</v>
      </c>
      <c r="N187" s="14">
        <f t="shared" si="2"/>
        <v>0.89361686057298395</v>
      </c>
    </row>
    <row r="188" spans="1:14" x14ac:dyDescent="0.2">
      <c r="A188" s="6" t="s">
        <v>199</v>
      </c>
      <c r="B188" s="5">
        <v>45399</v>
      </c>
      <c r="C188" s="6" t="s">
        <v>571</v>
      </c>
      <c r="D188" s="4">
        <v>1014308426</v>
      </c>
      <c r="E188" s="4" t="s">
        <v>754</v>
      </c>
      <c r="F188" s="6" t="s">
        <v>1007</v>
      </c>
      <c r="G188" s="4" t="s">
        <v>1010</v>
      </c>
      <c r="H188" s="4" t="s">
        <v>1214</v>
      </c>
      <c r="I188" s="5">
        <v>45400</v>
      </c>
      <c r="J188" s="5">
        <v>45613</v>
      </c>
      <c r="K188" s="7" t="s">
        <v>1768</v>
      </c>
      <c r="L188" s="8">
        <v>23556970</v>
      </c>
      <c r="M188" s="8">
        <v>23556959</v>
      </c>
      <c r="N188" s="14">
        <f t="shared" si="2"/>
        <v>0.99999953304690714</v>
      </c>
    </row>
    <row r="189" spans="1:14" x14ac:dyDescent="0.2">
      <c r="A189" s="6" t="s">
        <v>200</v>
      </c>
      <c r="B189" s="5">
        <v>45399</v>
      </c>
      <c r="C189" s="6" t="s">
        <v>571</v>
      </c>
      <c r="D189" s="4">
        <v>52620704</v>
      </c>
      <c r="E189" s="4" t="s">
        <v>581</v>
      </c>
      <c r="F189" s="6" t="s">
        <v>1007</v>
      </c>
      <c r="G189" s="4" t="s">
        <v>1010</v>
      </c>
      <c r="H189" s="4" t="s">
        <v>1215</v>
      </c>
      <c r="I189" s="5">
        <v>45401</v>
      </c>
      <c r="J189" s="5">
        <v>45491</v>
      </c>
      <c r="K189" s="7" t="s">
        <v>1769</v>
      </c>
      <c r="L189" s="8">
        <v>43382346</v>
      </c>
      <c r="M189" s="8">
        <v>43060996</v>
      </c>
      <c r="N189" s="14">
        <f t="shared" si="2"/>
        <v>0.99259260898430901</v>
      </c>
    </row>
    <row r="190" spans="1:14" x14ac:dyDescent="0.2">
      <c r="A190" s="6" t="s">
        <v>201</v>
      </c>
      <c r="B190" s="5">
        <v>45399</v>
      </c>
      <c r="C190" s="6" t="s">
        <v>571</v>
      </c>
      <c r="D190" s="4">
        <v>52029559</v>
      </c>
      <c r="E190" s="4" t="s">
        <v>755</v>
      </c>
      <c r="F190" s="6" t="s">
        <v>1007</v>
      </c>
      <c r="G190" s="4" t="s">
        <v>1010</v>
      </c>
      <c r="H190" s="4" t="s">
        <v>1216</v>
      </c>
      <c r="I190" s="5">
        <v>45401</v>
      </c>
      <c r="J190" s="5">
        <v>45633</v>
      </c>
      <c r="K190" s="7" t="s">
        <v>1770</v>
      </c>
      <c r="L190" s="8">
        <v>122199996</v>
      </c>
      <c r="M190" s="8">
        <v>96199996</v>
      </c>
      <c r="N190" s="14">
        <f t="shared" si="2"/>
        <v>0.78723403558867544</v>
      </c>
    </row>
    <row r="191" spans="1:14" x14ac:dyDescent="0.2">
      <c r="A191" s="6" t="s">
        <v>202</v>
      </c>
      <c r="B191" s="5">
        <v>45399</v>
      </c>
      <c r="C191" s="6" t="s">
        <v>571</v>
      </c>
      <c r="D191" s="4">
        <v>1003530889</v>
      </c>
      <c r="E191" s="4" t="s">
        <v>645</v>
      </c>
      <c r="F191" s="6" t="s">
        <v>1007</v>
      </c>
      <c r="G191" s="4" t="s">
        <v>1010</v>
      </c>
      <c r="H191" s="4" t="s">
        <v>1217</v>
      </c>
      <c r="I191" s="5">
        <v>45400</v>
      </c>
      <c r="J191" s="5">
        <v>45490</v>
      </c>
      <c r="K191" s="7" t="s">
        <v>1771</v>
      </c>
      <c r="L191" s="8">
        <v>7943780</v>
      </c>
      <c r="M191" s="8">
        <v>7943780</v>
      </c>
      <c r="N191" s="14">
        <f t="shared" si="2"/>
        <v>1</v>
      </c>
    </row>
    <row r="192" spans="1:14" x14ac:dyDescent="0.2">
      <c r="A192" s="6" t="s">
        <v>203</v>
      </c>
      <c r="B192" s="5">
        <v>45399</v>
      </c>
      <c r="C192" s="6" t="s">
        <v>571</v>
      </c>
      <c r="D192" s="4">
        <v>1014236267</v>
      </c>
      <c r="E192" s="4" t="s">
        <v>578</v>
      </c>
      <c r="F192" s="6" t="s">
        <v>1007</v>
      </c>
      <c r="G192" s="4" t="s">
        <v>1010</v>
      </c>
      <c r="H192" s="4" t="s">
        <v>1218</v>
      </c>
      <c r="I192" s="5">
        <v>45401</v>
      </c>
      <c r="J192" s="5">
        <v>45644</v>
      </c>
      <c r="K192" s="7" t="s">
        <v>1772</v>
      </c>
      <c r="L192" s="8">
        <v>48787200</v>
      </c>
      <c r="M192" s="8">
        <v>40452720</v>
      </c>
      <c r="N192" s="14">
        <f t="shared" si="2"/>
        <v>0.82916666666666672</v>
      </c>
    </row>
    <row r="193" spans="1:14" x14ac:dyDescent="0.2">
      <c r="A193" s="6" t="s">
        <v>204</v>
      </c>
      <c r="B193" s="5">
        <v>45400</v>
      </c>
      <c r="C193" s="6" t="s">
        <v>571</v>
      </c>
      <c r="D193" s="4">
        <v>52983482</v>
      </c>
      <c r="E193" s="4" t="s">
        <v>756</v>
      </c>
      <c r="F193" s="6" t="s">
        <v>1007</v>
      </c>
      <c r="G193" s="4" t="s">
        <v>1010</v>
      </c>
      <c r="H193" s="4" t="s">
        <v>1219</v>
      </c>
      <c r="I193" s="5">
        <v>45401</v>
      </c>
      <c r="J193" s="5">
        <v>45644</v>
      </c>
      <c r="K193" s="7" t="s">
        <v>1773</v>
      </c>
      <c r="L193" s="8">
        <v>24890532</v>
      </c>
      <c r="M193" s="8">
        <v>19594678</v>
      </c>
      <c r="N193" s="14">
        <f t="shared" si="2"/>
        <v>0.7872341981280272</v>
      </c>
    </row>
    <row r="194" spans="1:14" x14ac:dyDescent="0.2">
      <c r="A194" s="6" t="s">
        <v>205</v>
      </c>
      <c r="B194" s="5">
        <v>45401</v>
      </c>
      <c r="C194" s="6" t="s">
        <v>572</v>
      </c>
      <c r="D194" s="4">
        <v>900577495</v>
      </c>
      <c r="E194" s="4" t="s">
        <v>757</v>
      </c>
      <c r="F194" s="6" t="s">
        <v>1009</v>
      </c>
      <c r="G194" s="4" t="s">
        <v>1010</v>
      </c>
      <c r="H194" s="4" t="s">
        <v>1220</v>
      </c>
      <c r="I194" s="5">
        <v>45401</v>
      </c>
      <c r="J194" s="5">
        <v>45583</v>
      </c>
      <c r="K194" s="7" t="s">
        <v>1774</v>
      </c>
      <c r="L194" s="8">
        <v>2756778109</v>
      </c>
      <c r="M194" s="8">
        <v>2426653420</v>
      </c>
      <c r="N194" s="14">
        <f t="shared" si="2"/>
        <v>0.8802498148391964</v>
      </c>
    </row>
    <row r="195" spans="1:14" x14ac:dyDescent="0.2">
      <c r="A195" s="6" t="s">
        <v>206</v>
      </c>
      <c r="B195" s="5">
        <v>45401</v>
      </c>
      <c r="C195" s="6" t="s">
        <v>571</v>
      </c>
      <c r="D195" s="4">
        <v>30204678</v>
      </c>
      <c r="E195" s="4" t="s">
        <v>594</v>
      </c>
      <c r="F195" s="6" t="s">
        <v>1007</v>
      </c>
      <c r="G195" s="4" t="s">
        <v>1010</v>
      </c>
      <c r="H195" s="4" t="s">
        <v>1221</v>
      </c>
      <c r="I195" s="5">
        <v>45404</v>
      </c>
      <c r="J195" s="5">
        <v>45556</v>
      </c>
      <c r="K195" s="7" t="s">
        <v>1775</v>
      </c>
      <c r="L195" s="8">
        <v>13239640</v>
      </c>
      <c r="M195" s="8">
        <v>13239640</v>
      </c>
      <c r="N195" s="14">
        <f t="shared" ref="N195:N258" si="3">M195/L195</f>
        <v>1</v>
      </c>
    </row>
    <row r="196" spans="1:14" x14ac:dyDescent="0.2">
      <c r="A196" s="6" t="s">
        <v>207</v>
      </c>
      <c r="B196" s="5">
        <v>45401</v>
      </c>
      <c r="C196" s="6" t="s">
        <v>571</v>
      </c>
      <c r="D196" s="4">
        <v>1018408738</v>
      </c>
      <c r="E196" s="4" t="s">
        <v>605</v>
      </c>
      <c r="F196" s="6" t="s">
        <v>1007</v>
      </c>
      <c r="G196" s="4" t="s">
        <v>1010</v>
      </c>
      <c r="H196" s="4" t="s">
        <v>1222</v>
      </c>
      <c r="I196" s="5">
        <v>45401</v>
      </c>
      <c r="J196" s="5">
        <v>45491</v>
      </c>
      <c r="K196" s="7" t="s">
        <v>1776</v>
      </c>
      <c r="L196" s="8">
        <v>17325000</v>
      </c>
      <c r="M196" s="8">
        <v>17325000</v>
      </c>
      <c r="N196" s="14">
        <f t="shared" si="3"/>
        <v>1</v>
      </c>
    </row>
    <row r="197" spans="1:14" x14ac:dyDescent="0.2">
      <c r="A197" s="6" t="s">
        <v>208</v>
      </c>
      <c r="B197" s="5">
        <v>45401</v>
      </c>
      <c r="C197" s="6" t="s">
        <v>571</v>
      </c>
      <c r="D197" s="4">
        <v>1020761216</v>
      </c>
      <c r="E197" s="4" t="s">
        <v>591</v>
      </c>
      <c r="F197" s="6" t="s">
        <v>1007</v>
      </c>
      <c r="G197" s="4" t="s">
        <v>1010</v>
      </c>
      <c r="H197" s="4" t="s">
        <v>1223</v>
      </c>
      <c r="I197" s="5">
        <v>45401</v>
      </c>
      <c r="J197" s="5">
        <v>45461</v>
      </c>
      <c r="K197" s="7" t="s">
        <v>1777</v>
      </c>
      <c r="L197" s="8">
        <v>5295850</v>
      </c>
      <c r="M197" s="8">
        <v>5295850</v>
      </c>
      <c r="N197" s="14">
        <f t="shared" si="3"/>
        <v>1</v>
      </c>
    </row>
    <row r="198" spans="1:14" x14ac:dyDescent="0.2">
      <c r="A198" s="6" t="s">
        <v>209</v>
      </c>
      <c r="B198" s="5">
        <v>45401</v>
      </c>
      <c r="C198" s="6" t="s">
        <v>571</v>
      </c>
      <c r="D198" s="4">
        <v>1013578092</v>
      </c>
      <c r="E198" s="4" t="s">
        <v>758</v>
      </c>
      <c r="F198" s="6" t="s">
        <v>1007</v>
      </c>
      <c r="G198" s="4" t="s">
        <v>1010</v>
      </c>
      <c r="H198" s="4" t="s">
        <v>1224</v>
      </c>
      <c r="I198" s="5">
        <v>45402</v>
      </c>
      <c r="J198" s="5">
        <v>45485</v>
      </c>
      <c r="K198" s="7" t="s">
        <v>1777</v>
      </c>
      <c r="L198" s="8">
        <v>7325932</v>
      </c>
      <c r="M198" s="8">
        <v>7325932</v>
      </c>
      <c r="N198" s="14">
        <f t="shared" si="3"/>
        <v>1</v>
      </c>
    </row>
    <row r="199" spans="1:14" x14ac:dyDescent="0.2">
      <c r="A199" s="6" t="s">
        <v>210</v>
      </c>
      <c r="B199" s="5">
        <v>45401</v>
      </c>
      <c r="C199" s="6" t="s">
        <v>571</v>
      </c>
      <c r="D199" s="4">
        <v>1030620532</v>
      </c>
      <c r="E199" s="4" t="s">
        <v>697</v>
      </c>
      <c r="F199" s="6" t="s">
        <v>1007</v>
      </c>
      <c r="G199" s="4" t="s">
        <v>1010</v>
      </c>
      <c r="H199" s="4" t="s">
        <v>1225</v>
      </c>
      <c r="I199" s="5">
        <v>45404</v>
      </c>
      <c r="J199" s="5">
        <v>45624</v>
      </c>
      <c r="K199" s="7" t="s">
        <v>1778</v>
      </c>
      <c r="L199" s="8">
        <v>32819490</v>
      </c>
      <c r="M199" s="8">
        <v>25761534</v>
      </c>
      <c r="N199" s="14">
        <f t="shared" si="3"/>
        <v>0.7849462011749726</v>
      </c>
    </row>
    <row r="200" spans="1:14" x14ac:dyDescent="0.2">
      <c r="A200" s="6" t="s">
        <v>211</v>
      </c>
      <c r="B200" s="5">
        <v>45404</v>
      </c>
      <c r="C200" s="6" t="s">
        <v>571</v>
      </c>
      <c r="D200" s="4">
        <v>32748048</v>
      </c>
      <c r="E200" s="4" t="s">
        <v>759</v>
      </c>
      <c r="F200" s="6" t="s">
        <v>1007</v>
      </c>
      <c r="G200" s="4" t="s">
        <v>1010</v>
      </c>
      <c r="H200" s="4" t="s">
        <v>1226</v>
      </c>
      <c r="I200" s="5">
        <v>45405</v>
      </c>
      <c r="J200" s="5">
        <v>45587</v>
      </c>
      <c r="K200" s="7" t="s">
        <v>1779</v>
      </c>
      <c r="L200" s="8">
        <v>117000000</v>
      </c>
      <c r="M200" s="8">
        <v>107466664</v>
      </c>
      <c r="N200" s="14">
        <f t="shared" si="3"/>
        <v>0.91851849572649569</v>
      </c>
    </row>
    <row r="201" spans="1:14" x14ac:dyDescent="0.2">
      <c r="A201" s="6" t="s">
        <v>212</v>
      </c>
      <c r="B201" s="5">
        <v>45404</v>
      </c>
      <c r="C201" s="6" t="s">
        <v>571</v>
      </c>
      <c r="D201" s="4">
        <v>1015436045</v>
      </c>
      <c r="E201" s="4" t="s">
        <v>760</v>
      </c>
      <c r="F201" s="6" t="s">
        <v>1007</v>
      </c>
      <c r="G201" s="4" t="s">
        <v>1010</v>
      </c>
      <c r="H201" s="4" t="s">
        <v>1227</v>
      </c>
      <c r="I201" s="5">
        <v>45405</v>
      </c>
      <c r="J201" s="5">
        <v>45618</v>
      </c>
      <c r="K201" s="7" t="s">
        <v>1780</v>
      </c>
      <c r="L201" s="8">
        <v>24537484</v>
      </c>
      <c r="M201" s="8">
        <v>19241622</v>
      </c>
      <c r="N201" s="14">
        <f t="shared" si="3"/>
        <v>0.78417257449867317</v>
      </c>
    </row>
    <row r="202" spans="1:14" x14ac:dyDescent="0.2">
      <c r="A202" s="6" t="s">
        <v>213</v>
      </c>
      <c r="B202" s="5">
        <v>45404</v>
      </c>
      <c r="C202" s="6" t="s">
        <v>571</v>
      </c>
      <c r="D202" s="4">
        <v>1019015868</v>
      </c>
      <c r="E202" s="4" t="s">
        <v>761</v>
      </c>
      <c r="F202" s="6" t="s">
        <v>1006</v>
      </c>
      <c r="G202" s="4" t="s">
        <v>1010</v>
      </c>
      <c r="H202" s="4" t="s">
        <v>1228</v>
      </c>
      <c r="I202" s="5">
        <v>45405</v>
      </c>
      <c r="J202" s="5">
        <v>45648</v>
      </c>
      <c r="K202" s="7" t="s">
        <v>1781</v>
      </c>
      <c r="L202" s="8">
        <v>64350000</v>
      </c>
      <c r="M202" s="8">
        <v>51956666</v>
      </c>
      <c r="N202" s="14">
        <f t="shared" si="3"/>
        <v>0.80740739704739706</v>
      </c>
    </row>
    <row r="203" spans="1:14" x14ac:dyDescent="0.2">
      <c r="A203" s="6" t="s">
        <v>214</v>
      </c>
      <c r="B203" s="5">
        <v>45405</v>
      </c>
      <c r="C203" s="6" t="s">
        <v>571</v>
      </c>
      <c r="D203" s="4">
        <v>1014290314</v>
      </c>
      <c r="E203" s="4" t="s">
        <v>762</v>
      </c>
      <c r="F203" s="6" t="s">
        <v>1007</v>
      </c>
      <c r="G203" s="4" t="s">
        <v>1010</v>
      </c>
      <c r="H203" s="4" t="s">
        <v>1229</v>
      </c>
      <c r="I203" s="5">
        <v>45406</v>
      </c>
      <c r="J203" s="5">
        <v>45619</v>
      </c>
      <c r="K203" s="7" t="s">
        <v>1782</v>
      </c>
      <c r="L203" s="8">
        <v>46166662</v>
      </c>
      <c r="M203" s="8">
        <v>36166662</v>
      </c>
      <c r="N203" s="14">
        <f t="shared" si="3"/>
        <v>0.78339347990981023</v>
      </c>
    </row>
    <row r="204" spans="1:14" x14ac:dyDescent="0.2">
      <c r="A204" s="6" t="s">
        <v>215</v>
      </c>
      <c r="B204" s="5">
        <v>45405</v>
      </c>
      <c r="C204" s="6" t="s">
        <v>571</v>
      </c>
      <c r="D204" s="4">
        <v>1032431211</v>
      </c>
      <c r="E204" s="4" t="s">
        <v>601</v>
      </c>
      <c r="F204" s="6" t="s">
        <v>1006</v>
      </c>
      <c r="G204" s="4" t="s">
        <v>1010</v>
      </c>
      <c r="H204" s="4" t="s">
        <v>1230</v>
      </c>
      <c r="I204" s="5">
        <v>45406</v>
      </c>
      <c r="J204" s="5">
        <v>45527</v>
      </c>
      <c r="K204" s="7" t="s">
        <v>1783</v>
      </c>
      <c r="L204" s="8">
        <v>25200000</v>
      </c>
      <c r="M204" s="8">
        <v>25200000</v>
      </c>
      <c r="N204" s="14">
        <f t="shared" si="3"/>
        <v>1</v>
      </c>
    </row>
    <row r="205" spans="1:14" x14ac:dyDescent="0.2">
      <c r="A205" s="6" t="s">
        <v>216</v>
      </c>
      <c r="B205" s="5">
        <v>45406</v>
      </c>
      <c r="C205" s="6" t="s">
        <v>571</v>
      </c>
      <c r="D205" s="4">
        <v>1018403700</v>
      </c>
      <c r="E205" s="4" t="s">
        <v>763</v>
      </c>
      <c r="F205" s="6" t="s">
        <v>1006</v>
      </c>
      <c r="G205" s="4" t="s">
        <v>1010</v>
      </c>
      <c r="H205" s="4" t="s">
        <v>1231</v>
      </c>
      <c r="I205" s="5">
        <v>45407</v>
      </c>
      <c r="J205" s="5">
        <v>45650</v>
      </c>
      <c r="K205" s="7" t="s">
        <v>1784</v>
      </c>
      <c r="L205" s="8">
        <v>70929600</v>
      </c>
      <c r="M205" s="8">
        <v>63836640</v>
      </c>
      <c r="N205" s="14">
        <f t="shared" si="3"/>
        <v>0.9</v>
      </c>
    </row>
    <row r="206" spans="1:14" x14ac:dyDescent="0.2">
      <c r="A206" s="6" t="s">
        <v>217</v>
      </c>
      <c r="B206" s="5">
        <v>45406</v>
      </c>
      <c r="C206" s="6" t="s">
        <v>571</v>
      </c>
      <c r="D206" s="4">
        <v>1032429847</v>
      </c>
      <c r="E206" s="4" t="s">
        <v>764</v>
      </c>
      <c r="F206" s="6" t="s">
        <v>1006</v>
      </c>
      <c r="G206" s="4" t="s">
        <v>1010</v>
      </c>
      <c r="H206" s="4" t="s">
        <v>1232</v>
      </c>
      <c r="I206" s="5">
        <v>45407</v>
      </c>
      <c r="J206" s="5">
        <v>45620</v>
      </c>
      <c r="K206" s="7" t="s">
        <v>1785</v>
      </c>
      <c r="L206" s="8">
        <v>40451905</v>
      </c>
      <c r="M206" s="8">
        <v>37825154</v>
      </c>
      <c r="N206" s="14">
        <f t="shared" si="3"/>
        <v>0.93506483810836594</v>
      </c>
    </row>
    <row r="207" spans="1:14" x14ac:dyDescent="0.2">
      <c r="A207" s="6" t="s">
        <v>218</v>
      </c>
      <c r="B207" s="5">
        <v>45407</v>
      </c>
      <c r="C207" s="6" t="s">
        <v>571</v>
      </c>
      <c r="D207" s="4">
        <v>1013639871</v>
      </c>
      <c r="E207" s="4" t="s">
        <v>765</v>
      </c>
      <c r="F207" s="6" t="s">
        <v>1006</v>
      </c>
      <c r="G207" s="4" t="s">
        <v>1010</v>
      </c>
      <c r="H207" s="4" t="s">
        <v>1233</v>
      </c>
      <c r="I207" s="5">
        <v>45408</v>
      </c>
      <c r="J207" s="5">
        <v>45672</v>
      </c>
      <c r="K207" s="7" t="s">
        <v>1786</v>
      </c>
      <c r="L207" s="8">
        <v>8316000</v>
      </c>
      <c r="M207" s="8">
        <v>8316000</v>
      </c>
      <c r="N207" s="14">
        <f t="shared" si="3"/>
        <v>1</v>
      </c>
    </row>
    <row r="208" spans="1:14" x14ac:dyDescent="0.2">
      <c r="A208" s="6" t="s">
        <v>219</v>
      </c>
      <c r="B208" s="5">
        <v>45406</v>
      </c>
      <c r="C208" s="6" t="s">
        <v>571</v>
      </c>
      <c r="D208" s="4">
        <v>80774458</v>
      </c>
      <c r="E208" s="4" t="s">
        <v>766</v>
      </c>
      <c r="F208" s="6" t="s">
        <v>1006</v>
      </c>
      <c r="G208" s="4" t="s">
        <v>1010</v>
      </c>
      <c r="H208" s="4" t="s">
        <v>1234</v>
      </c>
      <c r="I208" s="5">
        <v>45407</v>
      </c>
      <c r="J208" s="5">
        <v>45635</v>
      </c>
      <c r="K208" s="7" t="s">
        <v>1787</v>
      </c>
      <c r="L208" s="8">
        <v>110400000</v>
      </c>
      <c r="M208" s="8">
        <v>98400000</v>
      </c>
      <c r="N208" s="14">
        <f t="shared" si="3"/>
        <v>0.89130434782608692</v>
      </c>
    </row>
    <row r="209" spans="1:14" x14ac:dyDescent="0.2">
      <c r="A209" s="6" t="s">
        <v>220</v>
      </c>
      <c r="B209" s="5">
        <v>45408</v>
      </c>
      <c r="C209" s="6" t="s">
        <v>571</v>
      </c>
      <c r="D209" s="4">
        <v>1030532600</v>
      </c>
      <c r="E209" s="4" t="s">
        <v>767</v>
      </c>
      <c r="F209" s="6" t="s">
        <v>1007</v>
      </c>
      <c r="G209" s="4" t="s">
        <v>1010</v>
      </c>
      <c r="H209" s="4" t="s">
        <v>1235</v>
      </c>
      <c r="I209" s="5">
        <v>45408</v>
      </c>
      <c r="J209" s="5">
        <v>45498</v>
      </c>
      <c r="K209" s="7" t="s">
        <v>1788</v>
      </c>
      <c r="L209" s="8">
        <v>20999990</v>
      </c>
      <c r="M209" s="8">
        <v>20999990</v>
      </c>
      <c r="N209" s="14">
        <f t="shared" si="3"/>
        <v>1</v>
      </c>
    </row>
    <row r="210" spans="1:14" x14ac:dyDescent="0.2">
      <c r="A210" s="6" t="s">
        <v>221</v>
      </c>
      <c r="B210" s="5">
        <v>45407</v>
      </c>
      <c r="C210" s="6" t="s">
        <v>571</v>
      </c>
      <c r="D210" s="4">
        <v>1022946697</v>
      </c>
      <c r="E210" s="4" t="s">
        <v>768</v>
      </c>
      <c r="F210" s="6" t="s">
        <v>1006</v>
      </c>
      <c r="G210" s="4" t="s">
        <v>1010</v>
      </c>
      <c r="H210" s="4" t="s">
        <v>1236</v>
      </c>
      <c r="I210" s="5">
        <v>45408</v>
      </c>
      <c r="J210" s="5">
        <v>45498</v>
      </c>
      <c r="K210" s="7" t="s">
        <v>1789</v>
      </c>
      <c r="L210" s="8">
        <v>12000000</v>
      </c>
      <c r="M210" s="8">
        <v>12000000</v>
      </c>
      <c r="N210" s="14">
        <f t="shared" si="3"/>
        <v>1</v>
      </c>
    </row>
    <row r="211" spans="1:14" x14ac:dyDescent="0.2">
      <c r="A211" s="6" t="s">
        <v>222</v>
      </c>
      <c r="B211" s="5">
        <v>45407</v>
      </c>
      <c r="C211" s="6" t="s">
        <v>571</v>
      </c>
      <c r="D211" s="4">
        <v>1144075202</v>
      </c>
      <c r="E211" s="4" t="s">
        <v>769</v>
      </c>
      <c r="F211" s="6" t="s">
        <v>1007</v>
      </c>
      <c r="G211" s="4" t="s">
        <v>1010</v>
      </c>
      <c r="H211" s="4" t="s">
        <v>1237</v>
      </c>
      <c r="I211" s="5">
        <v>45408</v>
      </c>
      <c r="J211" s="5">
        <v>45529</v>
      </c>
      <c r="K211" s="7" t="s">
        <v>1790</v>
      </c>
      <c r="L211" s="8">
        <v>16000000</v>
      </c>
      <c r="M211" s="8">
        <v>15999990</v>
      </c>
      <c r="N211" s="14">
        <f t="shared" si="3"/>
        <v>0.99999937500000002</v>
      </c>
    </row>
    <row r="212" spans="1:14" x14ac:dyDescent="0.2">
      <c r="A212" s="6" t="s">
        <v>223</v>
      </c>
      <c r="B212" s="5">
        <v>45407</v>
      </c>
      <c r="C212" s="6" t="s">
        <v>571</v>
      </c>
      <c r="D212" s="4">
        <v>1023943303</v>
      </c>
      <c r="E212" s="4" t="s">
        <v>614</v>
      </c>
      <c r="F212" s="6" t="s">
        <v>1007</v>
      </c>
      <c r="G212" s="4" t="s">
        <v>1010</v>
      </c>
      <c r="H212" s="4" t="s">
        <v>1238</v>
      </c>
      <c r="I212" s="5">
        <v>45409</v>
      </c>
      <c r="J212" s="5">
        <v>45622</v>
      </c>
      <c r="K212" s="7" t="s">
        <v>1791</v>
      </c>
      <c r="L212" s="8">
        <v>8575409</v>
      </c>
      <c r="M212" s="8">
        <v>8575409</v>
      </c>
      <c r="N212" s="14">
        <f t="shared" si="3"/>
        <v>1</v>
      </c>
    </row>
    <row r="213" spans="1:14" x14ac:dyDescent="0.2">
      <c r="A213" s="6" t="s">
        <v>224</v>
      </c>
      <c r="B213" s="5">
        <v>45408</v>
      </c>
      <c r="C213" s="6" t="s">
        <v>571</v>
      </c>
      <c r="D213" s="4">
        <v>1010247856</v>
      </c>
      <c r="E213" s="4" t="s">
        <v>699</v>
      </c>
      <c r="F213" s="6" t="s">
        <v>1007</v>
      </c>
      <c r="G213" s="4" t="s">
        <v>1010</v>
      </c>
      <c r="H213" s="4" t="s">
        <v>1239</v>
      </c>
      <c r="I213" s="5">
        <v>45408</v>
      </c>
      <c r="J213" s="5">
        <v>45621</v>
      </c>
      <c r="K213" s="7" t="s">
        <v>1792</v>
      </c>
      <c r="L213" s="8">
        <v>8773316</v>
      </c>
      <c r="M213" s="8">
        <v>8773316</v>
      </c>
      <c r="N213" s="14">
        <f t="shared" si="3"/>
        <v>1</v>
      </c>
    </row>
    <row r="214" spans="1:14" x14ac:dyDescent="0.2">
      <c r="A214" s="6" t="s">
        <v>225</v>
      </c>
      <c r="B214" s="5">
        <v>45408</v>
      </c>
      <c r="C214" s="6" t="s">
        <v>571</v>
      </c>
      <c r="D214" s="4">
        <v>11347697</v>
      </c>
      <c r="E214" s="4" t="s">
        <v>770</v>
      </c>
      <c r="F214" s="6" t="s">
        <v>1006</v>
      </c>
      <c r="G214" s="4" t="s">
        <v>1010</v>
      </c>
      <c r="H214" s="4" t="s">
        <v>1240</v>
      </c>
      <c r="I214" s="5">
        <v>45411</v>
      </c>
      <c r="J214" s="5">
        <v>45625</v>
      </c>
      <c r="K214" s="7" t="s">
        <v>1793</v>
      </c>
      <c r="L214" s="8">
        <v>28880000</v>
      </c>
      <c r="M214" s="8">
        <v>28880000</v>
      </c>
      <c r="N214" s="14">
        <f t="shared" si="3"/>
        <v>1</v>
      </c>
    </row>
    <row r="215" spans="1:14" x14ac:dyDescent="0.2">
      <c r="A215" s="6" t="s">
        <v>226</v>
      </c>
      <c r="B215" s="5">
        <v>45408</v>
      </c>
      <c r="C215" s="6" t="s">
        <v>571</v>
      </c>
      <c r="D215" s="4">
        <v>1016077023</v>
      </c>
      <c r="E215" s="4" t="s">
        <v>698</v>
      </c>
      <c r="F215" s="6" t="s">
        <v>1006</v>
      </c>
      <c r="G215" s="4" t="s">
        <v>1010</v>
      </c>
      <c r="H215" s="4" t="s">
        <v>1241</v>
      </c>
      <c r="I215" s="5">
        <v>45409</v>
      </c>
      <c r="J215" s="5">
        <v>45622</v>
      </c>
      <c r="K215" s="7" t="s">
        <v>1794</v>
      </c>
      <c r="L215" s="8">
        <v>48406667</v>
      </c>
      <c r="M215" s="8">
        <v>37806664</v>
      </c>
      <c r="N215" s="14">
        <f t="shared" si="3"/>
        <v>0.78102183734319075</v>
      </c>
    </row>
    <row r="216" spans="1:14" x14ac:dyDescent="0.2">
      <c r="A216" s="6" t="s">
        <v>227</v>
      </c>
      <c r="B216" s="5">
        <v>45407</v>
      </c>
      <c r="C216" s="6" t="s">
        <v>571</v>
      </c>
      <c r="D216" s="4">
        <v>52553549</v>
      </c>
      <c r="E216" s="4" t="s">
        <v>608</v>
      </c>
      <c r="F216" s="6" t="s">
        <v>1007</v>
      </c>
      <c r="G216" s="4" t="s">
        <v>1010</v>
      </c>
      <c r="H216" s="4" t="s">
        <v>1242</v>
      </c>
      <c r="I216" s="5">
        <v>45409</v>
      </c>
      <c r="J216" s="5">
        <v>45622</v>
      </c>
      <c r="K216" s="7" t="s">
        <v>1795</v>
      </c>
      <c r="L216" s="8">
        <v>37603212</v>
      </c>
      <c r="M216" s="8">
        <v>29368932</v>
      </c>
      <c r="N216" s="14">
        <f t="shared" si="3"/>
        <v>0.78102189781021902</v>
      </c>
    </row>
    <row r="217" spans="1:14" x14ac:dyDescent="0.2">
      <c r="A217" s="6" t="s">
        <v>228</v>
      </c>
      <c r="B217" s="5">
        <v>45407</v>
      </c>
      <c r="C217" s="6" t="s">
        <v>571</v>
      </c>
      <c r="D217" s="4">
        <v>80727751</v>
      </c>
      <c r="E217" s="4" t="s">
        <v>609</v>
      </c>
      <c r="F217" s="6" t="s">
        <v>1006</v>
      </c>
      <c r="G217" s="4" t="s">
        <v>1010</v>
      </c>
      <c r="H217" s="4" t="s">
        <v>1243</v>
      </c>
      <c r="I217" s="5">
        <v>45411</v>
      </c>
      <c r="J217" s="5">
        <v>45624</v>
      </c>
      <c r="K217" s="7" t="s">
        <v>1796</v>
      </c>
      <c r="L217" s="8">
        <v>78064000</v>
      </c>
      <c r="M217" s="8">
        <v>60844000</v>
      </c>
      <c r="N217" s="14">
        <f t="shared" si="3"/>
        <v>0.77941176470588236</v>
      </c>
    </row>
    <row r="218" spans="1:14" x14ac:dyDescent="0.2">
      <c r="A218" s="6" t="s">
        <v>229</v>
      </c>
      <c r="B218" s="5">
        <v>45415</v>
      </c>
      <c r="C218" s="6" t="s">
        <v>572</v>
      </c>
      <c r="D218" s="4">
        <v>900249043</v>
      </c>
      <c r="E218" s="4" t="s">
        <v>771</v>
      </c>
      <c r="F218" s="6" t="s">
        <v>1009</v>
      </c>
      <c r="G218" s="4" t="s">
        <v>1019</v>
      </c>
      <c r="H218" s="4" t="s">
        <v>1244</v>
      </c>
      <c r="I218" s="5">
        <v>45428</v>
      </c>
      <c r="J218" s="5">
        <v>45792</v>
      </c>
      <c r="K218" s="7" t="s">
        <v>1797</v>
      </c>
      <c r="L218" s="8">
        <v>81579152</v>
      </c>
      <c r="M218" s="8">
        <v>81579152</v>
      </c>
      <c r="N218" s="14">
        <f t="shared" si="3"/>
        <v>1</v>
      </c>
    </row>
    <row r="219" spans="1:14" x14ac:dyDescent="0.2">
      <c r="A219" s="6" t="s">
        <v>230</v>
      </c>
      <c r="B219" s="5">
        <v>45411</v>
      </c>
      <c r="C219" s="6" t="s">
        <v>571</v>
      </c>
      <c r="D219" s="4">
        <v>1013649810</v>
      </c>
      <c r="E219" s="4" t="s">
        <v>671</v>
      </c>
      <c r="F219" s="6" t="s">
        <v>1006</v>
      </c>
      <c r="G219" s="4" t="s">
        <v>1010</v>
      </c>
      <c r="H219" s="4" t="s">
        <v>1245</v>
      </c>
      <c r="I219" s="5">
        <v>45412</v>
      </c>
      <c r="J219" s="5">
        <v>45533</v>
      </c>
      <c r="K219" s="7" t="s">
        <v>1798</v>
      </c>
      <c r="L219" s="8">
        <v>14799990</v>
      </c>
      <c r="M219" s="8">
        <v>14799990</v>
      </c>
      <c r="N219" s="14">
        <f t="shared" si="3"/>
        <v>1</v>
      </c>
    </row>
    <row r="220" spans="1:14" x14ac:dyDescent="0.2">
      <c r="A220" s="6" t="s">
        <v>231</v>
      </c>
      <c r="B220" s="5">
        <v>45411</v>
      </c>
      <c r="C220" s="6" t="s">
        <v>571</v>
      </c>
      <c r="D220" s="4">
        <v>1014209630</v>
      </c>
      <c r="E220" s="4" t="s">
        <v>618</v>
      </c>
      <c r="F220" s="6" t="s">
        <v>1006</v>
      </c>
      <c r="G220" s="4" t="s">
        <v>1010</v>
      </c>
      <c r="H220" s="4" t="s">
        <v>1246</v>
      </c>
      <c r="I220" s="5">
        <v>45412</v>
      </c>
      <c r="J220" s="5">
        <v>45502</v>
      </c>
      <c r="K220" s="7" t="s">
        <v>1799</v>
      </c>
      <c r="L220" s="8">
        <v>12000000</v>
      </c>
      <c r="M220" s="8">
        <v>11999990</v>
      </c>
      <c r="N220" s="14">
        <f t="shared" si="3"/>
        <v>0.99999916666666666</v>
      </c>
    </row>
    <row r="221" spans="1:14" x14ac:dyDescent="0.2">
      <c r="A221" s="6" t="s">
        <v>232</v>
      </c>
      <c r="B221" s="5">
        <v>45414</v>
      </c>
      <c r="C221" s="6" t="s">
        <v>571</v>
      </c>
      <c r="D221" s="4">
        <v>1032395296</v>
      </c>
      <c r="E221" s="4" t="s">
        <v>637</v>
      </c>
      <c r="F221" s="6" t="s">
        <v>1007</v>
      </c>
      <c r="G221" s="4" t="s">
        <v>1010</v>
      </c>
      <c r="H221" s="4" t="s">
        <v>1247</v>
      </c>
      <c r="I221" s="5">
        <v>45415</v>
      </c>
      <c r="J221" s="5">
        <v>45506</v>
      </c>
      <c r="K221" s="7" t="s">
        <v>1800</v>
      </c>
      <c r="L221" s="8">
        <v>21053556</v>
      </c>
      <c r="M221" s="8">
        <v>21053556</v>
      </c>
      <c r="N221" s="14">
        <f t="shared" si="3"/>
        <v>1</v>
      </c>
    </row>
    <row r="222" spans="1:14" x14ac:dyDescent="0.2">
      <c r="A222" s="6" t="s">
        <v>233</v>
      </c>
      <c r="B222" s="5">
        <v>45414</v>
      </c>
      <c r="C222" s="6" t="s">
        <v>571</v>
      </c>
      <c r="D222" s="4">
        <v>52903084</v>
      </c>
      <c r="E222" s="4" t="s">
        <v>632</v>
      </c>
      <c r="F222" s="6" t="s">
        <v>1007</v>
      </c>
      <c r="G222" s="4" t="s">
        <v>1010</v>
      </c>
      <c r="H222" s="4" t="s">
        <v>1248</v>
      </c>
      <c r="I222" s="5">
        <v>45415</v>
      </c>
      <c r="J222" s="5">
        <v>45506</v>
      </c>
      <c r="K222" s="7" t="s">
        <v>1801</v>
      </c>
      <c r="L222" s="8">
        <v>25299360</v>
      </c>
      <c r="M222" s="8">
        <v>25299360</v>
      </c>
      <c r="N222" s="14">
        <f t="shared" si="3"/>
        <v>1</v>
      </c>
    </row>
    <row r="223" spans="1:14" x14ac:dyDescent="0.2">
      <c r="A223" s="6" t="s">
        <v>234</v>
      </c>
      <c r="B223" s="5">
        <v>45414</v>
      </c>
      <c r="C223" s="6" t="s">
        <v>571</v>
      </c>
      <c r="D223" s="4">
        <v>1010236662</v>
      </c>
      <c r="E223" s="4" t="s">
        <v>635</v>
      </c>
      <c r="F223" s="6" t="s">
        <v>1006</v>
      </c>
      <c r="G223" s="4" t="s">
        <v>1010</v>
      </c>
      <c r="H223" s="4" t="s">
        <v>1249</v>
      </c>
      <c r="I223" s="5">
        <v>45415</v>
      </c>
      <c r="J223" s="5">
        <v>45506</v>
      </c>
      <c r="K223" s="7" t="s">
        <v>1802</v>
      </c>
      <c r="L223" s="8">
        <v>10587150</v>
      </c>
      <c r="M223" s="8">
        <v>10587150</v>
      </c>
      <c r="N223" s="14">
        <f t="shared" si="3"/>
        <v>1</v>
      </c>
    </row>
    <row r="224" spans="1:14" x14ac:dyDescent="0.2">
      <c r="A224" s="6" t="s">
        <v>235</v>
      </c>
      <c r="B224" s="5">
        <v>45414</v>
      </c>
      <c r="C224" s="6" t="s">
        <v>571</v>
      </c>
      <c r="D224" s="4">
        <v>52264292</v>
      </c>
      <c r="E224" s="4" t="s">
        <v>638</v>
      </c>
      <c r="F224" s="6" t="s">
        <v>1007</v>
      </c>
      <c r="G224" s="4" t="s">
        <v>1010</v>
      </c>
      <c r="H224" s="4" t="s">
        <v>1250</v>
      </c>
      <c r="I224" s="5">
        <v>45415</v>
      </c>
      <c r="J224" s="5">
        <v>45506</v>
      </c>
      <c r="K224" s="7" t="s">
        <v>1803</v>
      </c>
      <c r="L224" s="8">
        <v>25299360</v>
      </c>
      <c r="M224" s="8">
        <v>25299360</v>
      </c>
      <c r="N224" s="14">
        <f t="shared" si="3"/>
        <v>1</v>
      </c>
    </row>
    <row r="225" spans="1:14" x14ac:dyDescent="0.2">
      <c r="A225" s="6" t="s">
        <v>236</v>
      </c>
      <c r="B225" s="5">
        <v>45414</v>
      </c>
      <c r="C225" s="6" t="s">
        <v>571</v>
      </c>
      <c r="D225" s="4">
        <v>52231558</v>
      </c>
      <c r="E225" s="4" t="s">
        <v>772</v>
      </c>
      <c r="F225" s="6" t="s">
        <v>1007</v>
      </c>
      <c r="G225" s="4" t="s">
        <v>1010</v>
      </c>
      <c r="H225" s="4" t="s">
        <v>1251</v>
      </c>
      <c r="I225" s="5">
        <v>45415</v>
      </c>
      <c r="J225" s="5">
        <v>45506</v>
      </c>
      <c r="K225" s="7" t="s">
        <v>1804</v>
      </c>
      <c r="L225" s="8">
        <v>34728750</v>
      </c>
      <c r="M225" s="8">
        <v>34728750</v>
      </c>
      <c r="N225" s="14">
        <f t="shared" si="3"/>
        <v>1</v>
      </c>
    </row>
    <row r="226" spans="1:14" x14ac:dyDescent="0.2">
      <c r="A226" s="6" t="s">
        <v>237</v>
      </c>
      <c r="B226" s="5">
        <v>45414</v>
      </c>
      <c r="C226" s="6" t="s">
        <v>571</v>
      </c>
      <c r="D226" s="4">
        <v>80156033</v>
      </c>
      <c r="E226" s="4" t="s">
        <v>642</v>
      </c>
      <c r="F226" s="6" t="s">
        <v>1006</v>
      </c>
      <c r="G226" s="4" t="s">
        <v>1010</v>
      </c>
      <c r="H226" s="4" t="s">
        <v>1252</v>
      </c>
      <c r="I226" s="5">
        <v>45415</v>
      </c>
      <c r="J226" s="5">
        <v>45506</v>
      </c>
      <c r="K226" s="7" t="s">
        <v>1805</v>
      </c>
      <c r="L226" s="8">
        <v>30878820</v>
      </c>
      <c r="M226" s="8">
        <v>30878820</v>
      </c>
      <c r="N226" s="14">
        <f t="shared" si="3"/>
        <v>1</v>
      </c>
    </row>
    <row r="227" spans="1:14" x14ac:dyDescent="0.2">
      <c r="A227" s="6" t="s">
        <v>238</v>
      </c>
      <c r="B227" s="5">
        <v>45415</v>
      </c>
      <c r="C227" s="6" t="s">
        <v>571</v>
      </c>
      <c r="D227" s="4">
        <v>1019023316</v>
      </c>
      <c r="E227" s="4" t="s">
        <v>624</v>
      </c>
      <c r="F227" s="6" t="s">
        <v>1006</v>
      </c>
      <c r="G227" s="4" t="s">
        <v>1010</v>
      </c>
      <c r="H227" s="4" t="s">
        <v>1253</v>
      </c>
      <c r="I227" s="5">
        <v>45419</v>
      </c>
      <c r="J227" s="5">
        <v>45632</v>
      </c>
      <c r="K227" s="7" t="s">
        <v>1806</v>
      </c>
      <c r="L227" s="8">
        <v>52500000</v>
      </c>
      <c r="M227" s="8">
        <v>52500000</v>
      </c>
      <c r="N227" s="14">
        <f t="shared" si="3"/>
        <v>1</v>
      </c>
    </row>
    <row r="228" spans="1:14" x14ac:dyDescent="0.2">
      <c r="A228" s="6" t="s">
        <v>239</v>
      </c>
      <c r="B228" s="5">
        <v>45419</v>
      </c>
      <c r="C228" s="6" t="s">
        <v>571</v>
      </c>
      <c r="D228" s="4">
        <v>1013589551</v>
      </c>
      <c r="E228" s="4" t="s">
        <v>773</v>
      </c>
      <c r="F228" s="6" t="s">
        <v>1006</v>
      </c>
      <c r="G228" s="4" t="s">
        <v>1010</v>
      </c>
      <c r="H228" s="4" t="s">
        <v>1254</v>
      </c>
      <c r="I228" s="5">
        <v>45420</v>
      </c>
      <c r="J228" s="5">
        <v>45511</v>
      </c>
      <c r="K228" s="7" t="s">
        <v>1807</v>
      </c>
      <c r="L228" s="8">
        <v>9009000</v>
      </c>
      <c r="M228" s="8">
        <v>9009000</v>
      </c>
      <c r="N228" s="14">
        <f t="shared" si="3"/>
        <v>1</v>
      </c>
    </row>
    <row r="229" spans="1:14" x14ac:dyDescent="0.2">
      <c r="A229" s="6" t="s">
        <v>240</v>
      </c>
      <c r="B229" s="5">
        <v>45415</v>
      </c>
      <c r="C229" s="6" t="s">
        <v>571</v>
      </c>
      <c r="D229" s="4">
        <v>1070589683</v>
      </c>
      <c r="E229" s="4" t="s">
        <v>774</v>
      </c>
      <c r="F229" s="6" t="s">
        <v>1006</v>
      </c>
      <c r="G229" s="4" t="s">
        <v>1010</v>
      </c>
      <c r="H229" s="4" t="s">
        <v>1255</v>
      </c>
      <c r="I229" s="5">
        <v>45418</v>
      </c>
      <c r="J229" s="5">
        <v>45693</v>
      </c>
      <c r="K229" s="7" t="s">
        <v>1808</v>
      </c>
      <c r="L229" s="8">
        <v>107333330</v>
      </c>
      <c r="M229" s="8">
        <v>79166650</v>
      </c>
      <c r="N229" s="14">
        <f t="shared" si="3"/>
        <v>0.73757750737818351</v>
      </c>
    </row>
    <row r="230" spans="1:14" x14ac:dyDescent="0.2">
      <c r="A230" s="6" t="s">
        <v>241</v>
      </c>
      <c r="B230" s="5">
        <v>45419</v>
      </c>
      <c r="C230" s="6" t="s">
        <v>571</v>
      </c>
      <c r="D230" s="4">
        <v>1023895667</v>
      </c>
      <c r="E230" s="4" t="s">
        <v>639</v>
      </c>
      <c r="F230" s="6" t="s">
        <v>1006</v>
      </c>
      <c r="G230" s="4" t="s">
        <v>1010</v>
      </c>
      <c r="H230" s="4" t="s">
        <v>1256</v>
      </c>
      <c r="I230" s="5">
        <v>45420</v>
      </c>
      <c r="J230" s="5">
        <v>45633</v>
      </c>
      <c r="K230" s="7" t="s">
        <v>1809</v>
      </c>
      <c r="L230" s="8">
        <v>45500000</v>
      </c>
      <c r="M230" s="8">
        <v>45500000</v>
      </c>
      <c r="N230" s="14">
        <f t="shared" si="3"/>
        <v>1</v>
      </c>
    </row>
    <row r="231" spans="1:14" x14ac:dyDescent="0.2">
      <c r="A231" s="6" t="s">
        <v>242</v>
      </c>
      <c r="B231" s="5">
        <v>45415</v>
      </c>
      <c r="C231" s="6" t="s">
        <v>571</v>
      </c>
      <c r="D231" s="4">
        <v>1010229574</v>
      </c>
      <c r="E231" s="4" t="s">
        <v>623</v>
      </c>
      <c r="F231" s="6" t="s">
        <v>1006</v>
      </c>
      <c r="G231" s="4" t="s">
        <v>1010</v>
      </c>
      <c r="H231" s="4" t="s">
        <v>1257</v>
      </c>
      <c r="I231" s="5">
        <v>45418</v>
      </c>
      <c r="J231" s="5">
        <v>45631</v>
      </c>
      <c r="K231" s="7" t="s">
        <v>1810</v>
      </c>
      <c r="L231" s="8">
        <v>45500000</v>
      </c>
      <c r="M231" s="8">
        <v>45500000</v>
      </c>
      <c r="N231" s="14">
        <f t="shared" si="3"/>
        <v>1</v>
      </c>
    </row>
    <row r="232" spans="1:14" x14ac:dyDescent="0.2">
      <c r="A232" s="6" t="s">
        <v>243</v>
      </c>
      <c r="B232" s="5">
        <v>45421</v>
      </c>
      <c r="C232" s="6" t="s">
        <v>571</v>
      </c>
      <c r="D232" s="4">
        <v>1069725435</v>
      </c>
      <c r="E232" s="4" t="s">
        <v>775</v>
      </c>
      <c r="F232" s="6" t="s">
        <v>1007</v>
      </c>
      <c r="G232" s="4" t="s">
        <v>1010</v>
      </c>
      <c r="H232" s="4" t="s">
        <v>1258</v>
      </c>
      <c r="I232" s="5">
        <v>45423</v>
      </c>
      <c r="J232" s="5">
        <v>45667</v>
      </c>
      <c r="K232" s="7" t="s">
        <v>1811</v>
      </c>
      <c r="L232" s="8">
        <v>54384000</v>
      </c>
      <c r="M232" s="8">
        <v>52118000</v>
      </c>
      <c r="N232" s="14">
        <f t="shared" si="3"/>
        <v>0.95833333333333337</v>
      </c>
    </row>
    <row r="233" spans="1:14" x14ac:dyDescent="0.2">
      <c r="A233" s="6" t="s">
        <v>244</v>
      </c>
      <c r="B233" s="5">
        <v>45421</v>
      </c>
      <c r="C233" s="6" t="s">
        <v>571</v>
      </c>
      <c r="D233" s="4">
        <v>80281289</v>
      </c>
      <c r="E233" s="4" t="s">
        <v>776</v>
      </c>
      <c r="F233" s="6" t="s">
        <v>1006</v>
      </c>
      <c r="G233" s="4" t="s">
        <v>1010</v>
      </c>
      <c r="H233" s="4" t="s">
        <v>1259</v>
      </c>
      <c r="I233" s="5">
        <v>45423</v>
      </c>
      <c r="J233" s="5">
        <v>45667</v>
      </c>
      <c r="K233" s="7" t="s">
        <v>1812</v>
      </c>
      <c r="L233" s="8">
        <v>40320000</v>
      </c>
      <c r="M233" s="8">
        <v>38640000</v>
      </c>
      <c r="N233" s="14">
        <f t="shared" si="3"/>
        <v>0.95833333333333337</v>
      </c>
    </row>
    <row r="234" spans="1:14" x14ac:dyDescent="0.2">
      <c r="A234" s="6" t="s">
        <v>245</v>
      </c>
      <c r="B234" s="5">
        <v>45421</v>
      </c>
      <c r="C234" s="6" t="s">
        <v>571</v>
      </c>
      <c r="D234" s="4">
        <v>1022431774</v>
      </c>
      <c r="E234" s="4" t="s">
        <v>657</v>
      </c>
      <c r="F234" s="6" t="s">
        <v>1007</v>
      </c>
      <c r="G234" s="4" t="s">
        <v>1010</v>
      </c>
      <c r="H234" s="4" t="s">
        <v>1260</v>
      </c>
      <c r="I234" s="5">
        <v>45422</v>
      </c>
      <c r="J234" s="5">
        <v>45627</v>
      </c>
      <c r="K234" s="7" t="s">
        <v>1813</v>
      </c>
      <c r="L234" s="8">
        <v>6662040</v>
      </c>
      <c r="M234" s="8">
        <v>6662040</v>
      </c>
      <c r="N234" s="14">
        <f t="shared" si="3"/>
        <v>1</v>
      </c>
    </row>
    <row r="235" spans="1:14" x14ac:dyDescent="0.2">
      <c r="A235" s="6" t="s">
        <v>246</v>
      </c>
      <c r="B235" s="5">
        <v>45420</v>
      </c>
      <c r="C235" s="6" t="s">
        <v>571</v>
      </c>
      <c r="D235" s="4">
        <v>1016100157</v>
      </c>
      <c r="E235" s="4" t="s">
        <v>646</v>
      </c>
      <c r="F235" s="6" t="s">
        <v>1006</v>
      </c>
      <c r="G235" s="4" t="s">
        <v>1010</v>
      </c>
      <c r="H235" s="4" t="s">
        <v>1261</v>
      </c>
      <c r="I235" s="5">
        <v>45422</v>
      </c>
      <c r="J235" s="5">
        <v>45627</v>
      </c>
      <c r="K235" s="7" t="s">
        <v>1814</v>
      </c>
      <c r="L235" s="8">
        <v>29884008</v>
      </c>
      <c r="M235" s="8">
        <v>29884008</v>
      </c>
      <c r="N235" s="14">
        <f t="shared" si="3"/>
        <v>1</v>
      </c>
    </row>
    <row r="236" spans="1:14" x14ac:dyDescent="0.2">
      <c r="A236" s="6" t="s">
        <v>247</v>
      </c>
      <c r="B236" s="5">
        <v>45422</v>
      </c>
      <c r="C236" s="6" t="s">
        <v>571</v>
      </c>
      <c r="D236" s="4">
        <v>6497287</v>
      </c>
      <c r="E236" s="4" t="s">
        <v>777</v>
      </c>
      <c r="F236" s="6" t="s">
        <v>1006</v>
      </c>
      <c r="G236" s="4" t="s">
        <v>1010</v>
      </c>
      <c r="H236" s="4" t="s">
        <v>1262</v>
      </c>
      <c r="I236" s="5">
        <v>45426</v>
      </c>
      <c r="J236" s="5">
        <v>45517</v>
      </c>
      <c r="K236" s="7" t="s">
        <v>1815</v>
      </c>
      <c r="L236" s="8">
        <v>9246396</v>
      </c>
      <c r="M236" s="8">
        <v>9246396</v>
      </c>
      <c r="N236" s="14">
        <f t="shared" si="3"/>
        <v>1</v>
      </c>
    </row>
    <row r="237" spans="1:14" x14ac:dyDescent="0.2">
      <c r="A237" s="6" t="s">
        <v>248</v>
      </c>
      <c r="B237" s="5">
        <v>45421</v>
      </c>
      <c r="C237" s="6" t="s">
        <v>571</v>
      </c>
      <c r="D237" s="4">
        <v>9399924</v>
      </c>
      <c r="E237" s="4" t="s">
        <v>653</v>
      </c>
      <c r="F237" s="6" t="s">
        <v>1006</v>
      </c>
      <c r="G237" s="4" t="s">
        <v>1010</v>
      </c>
      <c r="H237" s="4" t="s">
        <v>1263</v>
      </c>
      <c r="I237" s="5">
        <v>45426</v>
      </c>
      <c r="J237" s="5">
        <v>45609</v>
      </c>
      <c r="K237" s="7" t="s">
        <v>1816</v>
      </c>
      <c r="L237" s="8">
        <v>58473677</v>
      </c>
      <c r="M237" s="8">
        <v>44997322</v>
      </c>
      <c r="N237" s="14">
        <f t="shared" si="3"/>
        <v>0.76953125420862456</v>
      </c>
    </row>
    <row r="238" spans="1:14" x14ac:dyDescent="0.2">
      <c r="A238" s="6" t="s">
        <v>249</v>
      </c>
      <c r="B238" s="5">
        <v>45421</v>
      </c>
      <c r="C238" s="6" t="s">
        <v>571</v>
      </c>
      <c r="D238" s="4">
        <v>1026582215</v>
      </c>
      <c r="E238" s="4" t="s">
        <v>619</v>
      </c>
      <c r="F238" s="6" t="s">
        <v>1007</v>
      </c>
      <c r="G238" s="4" t="s">
        <v>1010</v>
      </c>
      <c r="H238" s="4" t="s">
        <v>1264</v>
      </c>
      <c r="I238" s="5">
        <v>45426</v>
      </c>
      <c r="J238" s="5">
        <v>45626</v>
      </c>
      <c r="K238" s="7" t="s">
        <v>1817</v>
      </c>
      <c r="L238" s="8">
        <v>25055744</v>
      </c>
      <c r="M238" s="8">
        <v>23173622</v>
      </c>
      <c r="N238" s="14">
        <f t="shared" si="3"/>
        <v>0.92488261374318004</v>
      </c>
    </row>
    <row r="239" spans="1:14" x14ac:dyDescent="0.2">
      <c r="A239" s="6" t="s">
        <v>250</v>
      </c>
      <c r="B239" s="5">
        <v>45421</v>
      </c>
      <c r="C239" s="6" t="s">
        <v>571</v>
      </c>
      <c r="D239" s="4">
        <v>1014189312</v>
      </c>
      <c r="E239" s="4" t="s">
        <v>647</v>
      </c>
      <c r="F239" s="6" t="s">
        <v>1007</v>
      </c>
      <c r="G239" s="4" t="s">
        <v>1010</v>
      </c>
      <c r="H239" s="4" t="s">
        <v>1265</v>
      </c>
      <c r="I239" s="5">
        <v>45422</v>
      </c>
      <c r="J239" s="5">
        <v>45627</v>
      </c>
      <c r="K239" s="7" t="s">
        <v>1818</v>
      </c>
      <c r="L239" s="8">
        <v>54647754</v>
      </c>
      <c r="M239" s="8">
        <v>42085050</v>
      </c>
      <c r="N239" s="14">
        <f t="shared" si="3"/>
        <v>0.77011490719270914</v>
      </c>
    </row>
    <row r="240" spans="1:14" x14ac:dyDescent="0.2">
      <c r="A240" s="6" t="s">
        <v>251</v>
      </c>
      <c r="B240" s="5">
        <v>45420</v>
      </c>
      <c r="C240" s="6" t="s">
        <v>571</v>
      </c>
      <c r="D240" s="4">
        <v>1233689002</v>
      </c>
      <c r="E240" s="4" t="s">
        <v>610</v>
      </c>
      <c r="F240" s="6" t="s">
        <v>1007</v>
      </c>
      <c r="G240" s="4" t="s">
        <v>1010</v>
      </c>
      <c r="H240" s="4" t="s">
        <v>1266</v>
      </c>
      <c r="I240" s="5">
        <v>45421</v>
      </c>
      <c r="J240" s="5">
        <v>45626</v>
      </c>
      <c r="K240" s="7" t="s">
        <v>1819</v>
      </c>
      <c r="L240" s="8">
        <v>5519976</v>
      </c>
      <c r="M240" s="8">
        <v>5519976</v>
      </c>
      <c r="N240" s="14">
        <f t="shared" si="3"/>
        <v>1</v>
      </c>
    </row>
    <row r="241" spans="1:14" x14ac:dyDescent="0.2">
      <c r="A241" s="6" t="s">
        <v>252</v>
      </c>
      <c r="B241" s="5">
        <v>45422</v>
      </c>
      <c r="C241" s="6" t="s">
        <v>571</v>
      </c>
      <c r="D241" s="4">
        <v>1023900695</v>
      </c>
      <c r="E241" s="4" t="s">
        <v>778</v>
      </c>
      <c r="F241" s="6" t="s">
        <v>1006</v>
      </c>
      <c r="G241" s="4" t="s">
        <v>1010</v>
      </c>
      <c r="H241" s="4" t="s">
        <v>1267</v>
      </c>
      <c r="I241" s="5">
        <v>45426</v>
      </c>
      <c r="J241" s="5">
        <v>45631</v>
      </c>
      <c r="K241" s="7" t="s">
        <v>1820</v>
      </c>
      <c r="L241" s="8">
        <v>38982448</v>
      </c>
      <c r="M241" s="8">
        <v>34566467</v>
      </c>
      <c r="N241" s="14">
        <f t="shared" si="3"/>
        <v>0.88671873557042902</v>
      </c>
    </row>
    <row r="242" spans="1:14" x14ac:dyDescent="0.2">
      <c r="A242" s="6" t="s">
        <v>253</v>
      </c>
      <c r="B242" s="5">
        <v>45421</v>
      </c>
      <c r="C242" s="6" t="s">
        <v>572</v>
      </c>
      <c r="D242" s="4">
        <v>800199453</v>
      </c>
      <c r="E242" s="4" t="s">
        <v>779</v>
      </c>
      <c r="F242" s="6" t="s">
        <v>1009</v>
      </c>
      <c r="G242" s="4" t="s">
        <v>1010</v>
      </c>
      <c r="H242" s="4" t="s">
        <v>1268</v>
      </c>
      <c r="I242" s="5">
        <v>45421</v>
      </c>
      <c r="J242" s="5">
        <v>45604</v>
      </c>
      <c r="K242" s="7" t="s">
        <v>1821</v>
      </c>
      <c r="L242" s="8">
        <v>28192659</v>
      </c>
      <c r="M242" s="8">
        <v>23557607</v>
      </c>
      <c r="N242" s="14">
        <f t="shared" si="3"/>
        <v>0.83559365578110245</v>
      </c>
    </row>
    <row r="243" spans="1:14" x14ac:dyDescent="0.2">
      <c r="A243" s="6" t="s">
        <v>254</v>
      </c>
      <c r="B243" s="5">
        <v>45421</v>
      </c>
      <c r="C243" s="6" t="s">
        <v>572</v>
      </c>
      <c r="D243" s="4">
        <v>9008654579</v>
      </c>
      <c r="E243" s="4" t="s">
        <v>780</v>
      </c>
      <c r="F243" s="6" t="s">
        <v>1009</v>
      </c>
      <c r="G243" s="4" t="s">
        <v>1010</v>
      </c>
      <c r="H243" s="4" t="s">
        <v>1269</v>
      </c>
      <c r="I243" s="5">
        <v>45427</v>
      </c>
      <c r="J243" s="5">
        <v>45791</v>
      </c>
      <c r="K243" s="7" t="s">
        <v>1822</v>
      </c>
      <c r="L243" s="8">
        <v>49248000</v>
      </c>
      <c r="M243" s="8">
        <v>24624000</v>
      </c>
      <c r="N243" s="14">
        <f t="shared" si="3"/>
        <v>0.5</v>
      </c>
    </row>
    <row r="244" spans="1:14" x14ac:dyDescent="0.2">
      <c r="A244" s="6" t="s">
        <v>255</v>
      </c>
      <c r="B244" s="5">
        <v>45422</v>
      </c>
      <c r="C244" s="6" t="s">
        <v>571</v>
      </c>
      <c r="D244" s="4">
        <v>1030671006</v>
      </c>
      <c r="E244" s="4" t="s">
        <v>641</v>
      </c>
      <c r="F244" s="6" t="s">
        <v>1006</v>
      </c>
      <c r="G244" s="4" t="s">
        <v>1010</v>
      </c>
      <c r="H244" s="4" t="s">
        <v>1270</v>
      </c>
      <c r="I244" s="5">
        <v>45426</v>
      </c>
      <c r="J244" s="5">
        <v>45517</v>
      </c>
      <c r="K244" s="7" t="s">
        <v>1823</v>
      </c>
      <c r="L244" s="8">
        <v>9900000</v>
      </c>
      <c r="M244" s="8">
        <v>9900000</v>
      </c>
      <c r="N244" s="14">
        <f t="shared" si="3"/>
        <v>1</v>
      </c>
    </row>
    <row r="245" spans="1:14" x14ac:dyDescent="0.2">
      <c r="A245" s="6" t="s">
        <v>256</v>
      </c>
      <c r="B245" s="5">
        <v>45426</v>
      </c>
      <c r="C245" s="6" t="s">
        <v>571</v>
      </c>
      <c r="D245" s="4">
        <v>1024562267</v>
      </c>
      <c r="E245" s="4" t="s">
        <v>649</v>
      </c>
      <c r="F245" s="6" t="s">
        <v>1006</v>
      </c>
      <c r="G245" s="4" t="s">
        <v>1010</v>
      </c>
      <c r="H245" s="4" t="s">
        <v>1271</v>
      </c>
      <c r="I245" s="5">
        <v>45427</v>
      </c>
      <c r="J245" s="5">
        <v>45626</v>
      </c>
      <c r="K245" s="7" t="s">
        <v>1824</v>
      </c>
      <c r="L245" s="8">
        <v>47776344</v>
      </c>
      <c r="M245" s="8">
        <v>36355704</v>
      </c>
      <c r="N245" s="14">
        <f t="shared" si="3"/>
        <v>0.76095617529880477</v>
      </c>
    </row>
    <row r="246" spans="1:14" x14ac:dyDescent="0.2">
      <c r="A246" s="6" t="s">
        <v>257</v>
      </c>
      <c r="B246" s="5">
        <v>45429</v>
      </c>
      <c r="C246" s="6" t="s">
        <v>571</v>
      </c>
      <c r="D246" s="4">
        <v>1088973896</v>
      </c>
      <c r="E246" s="4" t="s">
        <v>781</v>
      </c>
      <c r="F246" s="6" t="s">
        <v>1006</v>
      </c>
      <c r="G246" s="4" t="s">
        <v>1010</v>
      </c>
      <c r="H246" s="4" t="s">
        <v>1272</v>
      </c>
      <c r="I246" s="5">
        <v>45433</v>
      </c>
      <c r="J246" s="5">
        <v>45677</v>
      </c>
      <c r="K246" s="7" t="s">
        <v>1825</v>
      </c>
      <c r="L246" s="8">
        <v>40320000</v>
      </c>
      <c r="M246" s="8">
        <v>36960000</v>
      </c>
      <c r="N246" s="14">
        <f t="shared" si="3"/>
        <v>0.91666666666666663</v>
      </c>
    </row>
    <row r="247" spans="1:14" x14ac:dyDescent="0.2">
      <c r="A247" s="6" t="s">
        <v>258</v>
      </c>
      <c r="B247" s="5">
        <v>45432</v>
      </c>
      <c r="C247" s="6" t="s">
        <v>571</v>
      </c>
      <c r="D247" s="4">
        <v>1032486995</v>
      </c>
      <c r="E247" s="4" t="s">
        <v>782</v>
      </c>
      <c r="F247" s="6" t="s">
        <v>1007</v>
      </c>
      <c r="G247" s="4" t="s">
        <v>1010</v>
      </c>
      <c r="H247" s="4" t="s">
        <v>1273</v>
      </c>
      <c r="I247" s="5">
        <v>45432</v>
      </c>
      <c r="J247" s="5">
        <v>45645</v>
      </c>
      <c r="K247" s="7" t="s">
        <v>1826</v>
      </c>
      <c r="L247" s="8">
        <v>29466663</v>
      </c>
      <c r="M247" s="8">
        <v>25466663</v>
      </c>
      <c r="N247" s="14">
        <f t="shared" si="3"/>
        <v>0.86425337677361025</v>
      </c>
    </row>
    <row r="248" spans="1:14" x14ac:dyDescent="0.2">
      <c r="A248" s="6" t="s">
        <v>259</v>
      </c>
      <c r="B248" s="5">
        <v>45427</v>
      </c>
      <c r="C248" s="6" t="s">
        <v>571</v>
      </c>
      <c r="D248" s="4">
        <v>80820437</v>
      </c>
      <c r="E248" s="4" t="s">
        <v>672</v>
      </c>
      <c r="F248" s="6" t="s">
        <v>1006</v>
      </c>
      <c r="G248" s="4" t="s">
        <v>1010</v>
      </c>
      <c r="H248" s="4" t="s">
        <v>1274</v>
      </c>
      <c r="I248" s="5">
        <v>45428</v>
      </c>
      <c r="J248" s="5">
        <v>45626</v>
      </c>
      <c r="K248" s="7" t="s">
        <v>1827</v>
      </c>
      <c r="L248" s="8">
        <v>48020000</v>
      </c>
      <c r="M248" s="8">
        <v>48020000</v>
      </c>
      <c r="N248" s="14">
        <f t="shared" si="3"/>
        <v>1</v>
      </c>
    </row>
    <row r="249" spans="1:14" x14ac:dyDescent="0.2">
      <c r="A249" s="6" t="s">
        <v>260</v>
      </c>
      <c r="B249" s="5">
        <v>45427</v>
      </c>
      <c r="C249" s="6" t="s">
        <v>571</v>
      </c>
      <c r="D249" s="4">
        <v>1033738130</v>
      </c>
      <c r="E249" s="4" t="s">
        <v>675</v>
      </c>
      <c r="F249" s="6" t="s">
        <v>1007</v>
      </c>
      <c r="G249" s="4" t="s">
        <v>1010</v>
      </c>
      <c r="H249" s="4" t="s">
        <v>1275</v>
      </c>
      <c r="I249" s="5">
        <v>45428</v>
      </c>
      <c r="J249" s="5">
        <v>45626</v>
      </c>
      <c r="K249" s="7" t="s">
        <v>1828</v>
      </c>
      <c r="L249" s="8">
        <v>37697328</v>
      </c>
      <c r="M249" s="8">
        <v>37505000</v>
      </c>
      <c r="N249" s="14">
        <f t="shared" si="3"/>
        <v>0.9948980999396031</v>
      </c>
    </row>
    <row r="250" spans="1:14" x14ac:dyDescent="0.2">
      <c r="A250" s="6" t="s">
        <v>261</v>
      </c>
      <c r="B250" s="5">
        <v>45428</v>
      </c>
      <c r="C250" s="6" t="s">
        <v>571</v>
      </c>
      <c r="D250" s="4">
        <v>52350815</v>
      </c>
      <c r="E250" s="4" t="s">
        <v>783</v>
      </c>
      <c r="F250" s="6" t="s">
        <v>1007</v>
      </c>
      <c r="G250" s="4" t="s">
        <v>1010</v>
      </c>
      <c r="H250" s="4" t="s">
        <v>1276</v>
      </c>
      <c r="I250" s="5">
        <v>45429</v>
      </c>
      <c r="J250" s="5">
        <v>45627</v>
      </c>
      <c r="K250" s="7" t="s">
        <v>1828</v>
      </c>
      <c r="L250" s="8">
        <v>47775000</v>
      </c>
      <c r="M250" s="8">
        <v>47530000</v>
      </c>
      <c r="N250" s="14">
        <f t="shared" si="3"/>
        <v>0.99487179487179489</v>
      </c>
    </row>
    <row r="251" spans="1:14" x14ac:dyDescent="0.2">
      <c r="A251" s="6" t="s">
        <v>262</v>
      </c>
      <c r="B251" s="5">
        <v>45421</v>
      </c>
      <c r="C251" s="6" t="s">
        <v>571</v>
      </c>
      <c r="D251" s="4">
        <v>1031121036</v>
      </c>
      <c r="E251" s="4" t="s">
        <v>718</v>
      </c>
      <c r="F251" s="6" t="s">
        <v>1006</v>
      </c>
      <c r="G251" s="4" t="s">
        <v>1010</v>
      </c>
      <c r="H251" s="4" t="s">
        <v>1277</v>
      </c>
      <c r="I251" s="5">
        <v>45428</v>
      </c>
      <c r="J251" s="5">
        <v>45488</v>
      </c>
      <c r="K251" s="7" t="s">
        <v>1829</v>
      </c>
      <c r="L251" s="8">
        <v>13478736</v>
      </c>
      <c r="M251" s="8">
        <v>13478727</v>
      </c>
      <c r="N251" s="14">
        <f t="shared" si="3"/>
        <v>0.99999933228160265</v>
      </c>
    </row>
    <row r="252" spans="1:14" x14ac:dyDescent="0.2">
      <c r="A252" s="6" t="s">
        <v>263</v>
      </c>
      <c r="B252" s="5">
        <v>45426</v>
      </c>
      <c r="C252" s="6" t="s">
        <v>572</v>
      </c>
      <c r="D252" s="4">
        <v>900888959</v>
      </c>
      <c r="E252" s="4" t="s">
        <v>784</v>
      </c>
      <c r="F252" s="6" t="s">
        <v>1009</v>
      </c>
      <c r="G252" s="4" t="s">
        <v>1010</v>
      </c>
      <c r="H252" s="4" t="s">
        <v>1278</v>
      </c>
      <c r="I252" s="5">
        <v>45429</v>
      </c>
      <c r="J252" s="5">
        <v>45641</v>
      </c>
      <c r="K252" s="7" t="s">
        <v>1830</v>
      </c>
      <c r="L252" s="8">
        <v>18421200</v>
      </c>
      <c r="M252" s="8">
        <v>18421200</v>
      </c>
      <c r="N252" s="14">
        <f t="shared" si="3"/>
        <v>1</v>
      </c>
    </row>
    <row r="253" spans="1:14" x14ac:dyDescent="0.2">
      <c r="A253" s="6" t="s">
        <v>264</v>
      </c>
      <c r="B253" s="5">
        <v>45427</v>
      </c>
      <c r="C253" s="6" t="s">
        <v>571</v>
      </c>
      <c r="D253" s="4">
        <v>80031209</v>
      </c>
      <c r="E253" s="4" t="s">
        <v>785</v>
      </c>
      <c r="F253" s="6" t="s">
        <v>1006</v>
      </c>
      <c r="G253" s="4" t="s">
        <v>1010</v>
      </c>
      <c r="H253" s="4" t="s">
        <v>1279</v>
      </c>
      <c r="I253" s="5">
        <v>45429</v>
      </c>
      <c r="J253" s="5">
        <v>45642</v>
      </c>
      <c r="K253" s="7" t="s">
        <v>1831</v>
      </c>
      <c r="L253" s="8">
        <v>60000000</v>
      </c>
      <c r="M253" s="8">
        <v>51733324</v>
      </c>
      <c r="N253" s="14">
        <f t="shared" si="3"/>
        <v>0.86222206666666668</v>
      </c>
    </row>
    <row r="254" spans="1:14" x14ac:dyDescent="0.2">
      <c r="A254" s="6" t="s">
        <v>265</v>
      </c>
      <c r="B254" s="5">
        <v>45428</v>
      </c>
      <c r="C254" s="6" t="s">
        <v>571</v>
      </c>
      <c r="D254" s="4">
        <v>1019065222</v>
      </c>
      <c r="E254" s="4" t="s">
        <v>786</v>
      </c>
      <c r="F254" s="6" t="s">
        <v>1007</v>
      </c>
      <c r="G254" s="4" t="s">
        <v>1010</v>
      </c>
      <c r="H254" s="4" t="s">
        <v>1280</v>
      </c>
      <c r="I254" s="5">
        <v>45421</v>
      </c>
      <c r="J254" s="5">
        <v>45604</v>
      </c>
      <c r="K254" s="7" t="s">
        <v>1832</v>
      </c>
      <c r="L254" s="8">
        <v>36165360</v>
      </c>
      <c r="M254" s="8">
        <v>36165360</v>
      </c>
      <c r="N254" s="14">
        <f t="shared" si="3"/>
        <v>1</v>
      </c>
    </row>
    <row r="255" spans="1:14" x14ac:dyDescent="0.2">
      <c r="A255" s="6" t="s">
        <v>266</v>
      </c>
      <c r="B255" s="5">
        <v>45428</v>
      </c>
      <c r="C255" s="6" t="s">
        <v>571</v>
      </c>
      <c r="D255" s="4">
        <v>1026269012</v>
      </c>
      <c r="E255" s="4" t="s">
        <v>787</v>
      </c>
      <c r="F255" s="6" t="s">
        <v>1007</v>
      </c>
      <c r="G255" s="4" t="s">
        <v>1010</v>
      </c>
      <c r="H255" s="4" t="s">
        <v>1281</v>
      </c>
      <c r="I255" s="5">
        <v>45430</v>
      </c>
      <c r="J255" s="5">
        <v>45643</v>
      </c>
      <c r="K255" s="7" t="s">
        <v>1833</v>
      </c>
      <c r="L255" s="8">
        <v>36774458</v>
      </c>
      <c r="M255" s="8">
        <v>33797472</v>
      </c>
      <c r="N255" s="14">
        <f t="shared" si="3"/>
        <v>0.91904745407804511</v>
      </c>
    </row>
    <row r="256" spans="1:14" x14ac:dyDescent="0.2">
      <c r="A256" s="6" t="s">
        <v>267</v>
      </c>
      <c r="B256" s="5">
        <v>45428</v>
      </c>
      <c r="C256" s="6" t="s">
        <v>571</v>
      </c>
      <c r="D256" s="4">
        <v>1088346039</v>
      </c>
      <c r="E256" s="4" t="s">
        <v>788</v>
      </c>
      <c r="F256" s="6" t="s">
        <v>1006</v>
      </c>
      <c r="G256" s="4" t="s">
        <v>1010</v>
      </c>
      <c r="H256" s="4" t="s">
        <v>1282</v>
      </c>
      <c r="I256" s="5">
        <v>45430</v>
      </c>
      <c r="J256" s="5">
        <v>45613</v>
      </c>
      <c r="K256" s="7" t="s">
        <v>1834</v>
      </c>
      <c r="L256" s="8">
        <v>36736392</v>
      </c>
      <c r="M256" s="8">
        <v>36736392</v>
      </c>
      <c r="N256" s="14">
        <f t="shared" si="3"/>
        <v>1</v>
      </c>
    </row>
    <row r="257" spans="1:14" x14ac:dyDescent="0.2">
      <c r="A257" s="6" t="s">
        <v>268</v>
      </c>
      <c r="B257" s="5">
        <v>45428</v>
      </c>
      <c r="C257" s="6" t="s">
        <v>571</v>
      </c>
      <c r="D257" s="4">
        <v>1000603159</v>
      </c>
      <c r="E257" s="4" t="s">
        <v>656</v>
      </c>
      <c r="F257" s="6" t="s">
        <v>1007</v>
      </c>
      <c r="G257" s="4" t="s">
        <v>1010</v>
      </c>
      <c r="H257" s="4" t="s">
        <v>1283</v>
      </c>
      <c r="I257" s="5">
        <v>45430</v>
      </c>
      <c r="J257" s="5">
        <v>45627</v>
      </c>
      <c r="K257" s="7" t="s">
        <v>1835</v>
      </c>
      <c r="L257" s="8">
        <v>37166657</v>
      </c>
      <c r="M257" s="8">
        <v>32166658</v>
      </c>
      <c r="N257" s="14">
        <f t="shared" si="3"/>
        <v>0.86547084393412088</v>
      </c>
    </row>
    <row r="258" spans="1:14" x14ac:dyDescent="0.2">
      <c r="A258" s="6" t="s">
        <v>269</v>
      </c>
      <c r="B258" s="5">
        <v>45429</v>
      </c>
      <c r="C258" s="6" t="s">
        <v>571</v>
      </c>
      <c r="D258" s="4">
        <v>1010171490</v>
      </c>
      <c r="E258" s="4" t="s">
        <v>789</v>
      </c>
      <c r="F258" s="6" t="s">
        <v>1006</v>
      </c>
      <c r="G258" s="4" t="s">
        <v>1010</v>
      </c>
      <c r="H258" s="4" t="s">
        <v>1284</v>
      </c>
      <c r="I258" s="5">
        <v>45433</v>
      </c>
      <c r="J258" s="5">
        <v>45524</v>
      </c>
      <c r="K258" s="7" t="s">
        <v>1836</v>
      </c>
      <c r="L258" s="8">
        <v>13513500</v>
      </c>
      <c r="M258" s="8">
        <v>13513500</v>
      </c>
      <c r="N258" s="14">
        <f t="shared" si="3"/>
        <v>1</v>
      </c>
    </row>
    <row r="259" spans="1:14" x14ac:dyDescent="0.2">
      <c r="A259" s="6" t="s">
        <v>270</v>
      </c>
      <c r="B259" s="5">
        <v>45428</v>
      </c>
      <c r="C259" s="6" t="s">
        <v>571</v>
      </c>
      <c r="D259" s="4">
        <v>1073254882</v>
      </c>
      <c r="E259" s="4" t="s">
        <v>650</v>
      </c>
      <c r="F259" s="6" t="s">
        <v>1006</v>
      </c>
      <c r="G259" s="4" t="s">
        <v>1010</v>
      </c>
      <c r="H259" s="4" t="s">
        <v>1285</v>
      </c>
      <c r="I259" s="5">
        <v>45432</v>
      </c>
      <c r="J259" s="5">
        <v>45629</v>
      </c>
      <c r="K259" s="7" t="s">
        <v>1837</v>
      </c>
      <c r="L259" s="8">
        <v>34662400</v>
      </c>
      <c r="M259" s="8">
        <v>29957097</v>
      </c>
      <c r="N259" s="14">
        <f t="shared" ref="N259:N322" si="4">M259/L259</f>
        <v>0.86425339849519944</v>
      </c>
    </row>
    <row r="260" spans="1:14" x14ac:dyDescent="0.2">
      <c r="A260" s="6" t="s">
        <v>271</v>
      </c>
      <c r="B260" s="5">
        <v>45428</v>
      </c>
      <c r="C260" s="6" t="s">
        <v>572</v>
      </c>
      <c r="D260" s="4">
        <v>9010691851</v>
      </c>
      <c r="E260" s="4" t="s">
        <v>790</v>
      </c>
      <c r="F260" s="6" t="s">
        <v>1009</v>
      </c>
      <c r="G260" s="4" t="s">
        <v>1010</v>
      </c>
      <c r="H260" s="4" t="s">
        <v>1286</v>
      </c>
      <c r="I260" s="5">
        <v>45432</v>
      </c>
      <c r="J260" s="5">
        <v>45492</v>
      </c>
      <c r="K260" s="7" t="s">
        <v>1838</v>
      </c>
      <c r="L260" s="8">
        <v>427150207</v>
      </c>
      <c r="M260" s="8">
        <v>427150207</v>
      </c>
      <c r="N260" s="14">
        <f t="shared" si="4"/>
        <v>1</v>
      </c>
    </row>
    <row r="261" spans="1:14" x14ac:dyDescent="0.2">
      <c r="A261" s="6" t="s">
        <v>272</v>
      </c>
      <c r="B261" s="5">
        <v>45432</v>
      </c>
      <c r="C261" s="6" t="s">
        <v>571</v>
      </c>
      <c r="D261" s="4">
        <v>1014227023</v>
      </c>
      <c r="E261" s="4" t="s">
        <v>664</v>
      </c>
      <c r="F261" s="6" t="s">
        <v>1006</v>
      </c>
      <c r="G261" s="4" t="s">
        <v>1010</v>
      </c>
      <c r="H261" s="4" t="s">
        <v>1287</v>
      </c>
      <c r="I261" s="5">
        <v>45433</v>
      </c>
      <c r="J261" s="5">
        <v>45646</v>
      </c>
      <c r="K261" s="7" t="s">
        <v>1839</v>
      </c>
      <c r="L261" s="8">
        <v>54327000</v>
      </c>
      <c r="M261" s="8">
        <v>54327000</v>
      </c>
      <c r="N261" s="14">
        <f t="shared" si="4"/>
        <v>1</v>
      </c>
    </row>
    <row r="262" spans="1:14" x14ac:dyDescent="0.2">
      <c r="A262" s="6" t="s">
        <v>273</v>
      </c>
      <c r="B262" s="5">
        <v>45432</v>
      </c>
      <c r="C262" s="6" t="s">
        <v>572</v>
      </c>
      <c r="D262" s="4">
        <v>860020382</v>
      </c>
      <c r="E262" s="4" t="s">
        <v>791</v>
      </c>
      <c r="F262" s="6" t="s">
        <v>1009</v>
      </c>
      <c r="G262" s="4" t="s">
        <v>1010</v>
      </c>
      <c r="H262" s="4" t="s">
        <v>1288</v>
      </c>
      <c r="I262" s="5">
        <v>45436</v>
      </c>
      <c r="J262" s="5">
        <v>45619</v>
      </c>
      <c r="K262" s="7" t="s">
        <v>1840</v>
      </c>
      <c r="L262" s="8">
        <v>35520000</v>
      </c>
      <c r="M262" s="8">
        <v>14884999</v>
      </c>
      <c r="N262" s="14">
        <f t="shared" si="4"/>
        <v>0.41905965653153154</v>
      </c>
    </row>
    <row r="263" spans="1:14" x14ac:dyDescent="0.2">
      <c r="A263" s="6" t="s">
        <v>274</v>
      </c>
      <c r="B263" s="5">
        <v>45433</v>
      </c>
      <c r="C263" s="6" t="s">
        <v>571</v>
      </c>
      <c r="D263" s="4">
        <v>52432379</v>
      </c>
      <c r="E263" s="4" t="s">
        <v>792</v>
      </c>
      <c r="F263" s="6" t="s">
        <v>1007</v>
      </c>
      <c r="G263" s="4" t="s">
        <v>1010</v>
      </c>
      <c r="H263" s="4" t="s">
        <v>1289</v>
      </c>
      <c r="I263" s="5">
        <v>45435</v>
      </c>
      <c r="J263" s="5">
        <v>45648</v>
      </c>
      <c r="K263" s="7" t="s">
        <v>1822</v>
      </c>
      <c r="L263" s="8">
        <v>39970000</v>
      </c>
      <c r="M263" s="8">
        <v>35782664</v>
      </c>
      <c r="N263" s="14">
        <f t="shared" si="4"/>
        <v>0.895238028521391</v>
      </c>
    </row>
    <row r="264" spans="1:14" x14ac:dyDescent="0.2">
      <c r="A264" s="6" t="s">
        <v>275</v>
      </c>
      <c r="B264" s="5">
        <v>45432</v>
      </c>
      <c r="C264" s="6" t="s">
        <v>571</v>
      </c>
      <c r="D264" s="4">
        <v>52739682</v>
      </c>
      <c r="E264" s="4" t="s">
        <v>793</v>
      </c>
      <c r="F264" s="6" t="s">
        <v>1007</v>
      </c>
      <c r="G264" s="4" t="s">
        <v>1010</v>
      </c>
      <c r="H264" s="4" t="s">
        <v>1290</v>
      </c>
      <c r="I264" s="5">
        <v>45433</v>
      </c>
      <c r="J264" s="5">
        <v>45616</v>
      </c>
      <c r="K264" s="7" t="s">
        <v>1841</v>
      </c>
      <c r="L264" s="8">
        <v>28000000</v>
      </c>
      <c r="M264" s="8">
        <v>25666660</v>
      </c>
      <c r="N264" s="14">
        <f t="shared" si="4"/>
        <v>0.91666642857142855</v>
      </c>
    </row>
    <row r="265" spans="1:14" x14ac:dyDescent="0.2">
      <c r="A265" s="6" t="s">
        <v>276</v>
      </c>
      <c r="B265" s="5">
        <v>45432</v>
      </c>
      <c r="C265" s="6" t="s">
        <v>571</v>
      </c>
      <c r="D265" s="4">
        <v>1075276752</v>
      </c>
      <c r="E265" s="4" t="s">
        <v>794</v>
      </c>
      <c r="F265" s="6" t="s">
        <v>1007</v>
      </c>
      <c r="G265" s="4" t="s">
        <v>1010</v>
      </c>
      <c r="H265" s="4" t="s">
        <v>1291</v>
      </c>
      <c r="I265" s="5">
        <v>45433</v>
      </c>
      <c r="J265" s="5">
        <v>45616</v>
      </c>
      <c r="K265" s="7" t="s">
        <v>1842</v>
      </c>
      <c r="L265" s="8">
        <v>24000000</v>
      </c>
      <c r="M265" s="8">
        <v>24000000</v>
      </c>
      <c r="N265" s="14">
        <f t="shared" si="4"/>
        <v>1</v>
      </c>
    </row>
    <row r="266" spans="1:14" x14ac:dyDescent="0.2">
      <c r="A266" s="6" t="s">
        <v>277</v>
      </c>
      <c r="B266" s="5">
        <v>45433</v>
      </c>
      <c r="C266" s="6" t="s">
        <v>571</v>
      </c>
      <c r="D266" s="4">
        <v>1014207613</v>
      </c>
      <c r="E266" s="4" t="s">
        <v>795</v>
      </c>
      <c r="F266" s="6" t="s">
        <v>1007</v>
      </c>
      <c r="G266" s="4" t="s">
        <v>1010</v>
      </c>
      <c r="H266" s="4" t="s">
        <v>1292</v>
      </c>
      <c r="I266" s="5">
        <v>45434</v>
      </c>
      <c r="J266" s="5">
        <v>45626</v>
      </c>
      <c r="K266" s="7" t="s">
        <v>1843</v>
      </c>
      <c r="L266" s="8">
        <v>47395656</v>
      </c>
      <c r="M266" s="8">
        <v>35975016</v>
      </c>
      <c r="N266" s="14">
        <f t="shared" si="4"/>
        <v>0.75903614457831325</v>
      </c>
    </row>
    <row r="267" spans="1:14" x14ac:dyDescent="0.2">
      <c r="A267" s="6" t="s">
        <v>278</v>
      </c>
      <c r="B267" s="5">
        <v>45433</v>
      </c>
      <c r="C267" s="6" t="s">
        <v>571</v>
      </c>
      <c r="D267" s="4">
        <v>79938506</v>
      </c>
      <c r="E267" s="4" t="s">
        <v>676</v>
      </c>
      <c r="F267" s="6" t="s">
        <v>1006</v>
      </c>
      <c r="G267" s="4" t="s">
        <v>1010</v>
      </c>
      <c r="H267" s="4" t="s">
        <v>1293</v>
      </c>
      <c r="I267" s="5">
        <v>45435</v>
      </c>
      <c r="J267" s="5">
        <v>45526</v>
      </c>
      <c r="K267" s="7" t="s">
        <v>1844</v>
      </c>
      <c r="L267" s="8">
        <v>16499990</v>
      </c>
      <c r="M267" s="8">
        <v>16499990</v>
      </c>
      <c r="N267" s="14">
        <f t="shared" si="4"/>
        <v>1</v>
      </c>
    </row>
    <row r="268" spans="1:14" x14ac:dyDescent="0.2">
      <c r="A268" s="6" t="s">
        <v>279</v>
      </c>
      <c r="B268" s="5">
        <v>45433</v>
      </c>
      <c r="C268" s="6" t="s">
        <v>571</v>
      </c>
      <c r="D268" s="4">
        <v>1023892238</v>
      </c>
      <c r="E268" s="4" t="s">
        <v>689</v>
      </c>
      <c r="F268" s="6" t="s">
        <v>1007</v>
      </c>
      <c r="G268" s="4" t="s">
        <v>1010</v>
      </c>
      <c r="H268" s="4" t="s">
        <v>1294</v>
      </c>
      <c r="I268" s="5">
        <v>45434</v>
      </c>
      <c r="J268" s="5">
        <v>45626</v>
      </c>
      <c r="K268" s="7" t="s">
        <v>1845</v>
      </c>
      <c r="L268" s="8">
        <v>36543330</v>
      </c>
      <c r="M268" s="8">
        <v>36350997</v>
      </c>
      <c r="N268" s="14">
        <f t="shared" si="4"/>
        <v>0.99473685074677098</v>
      </c>
    </row>
    <row r="269" spans="1:14" x14ac:dyDescent="0.2">
      <c r="A269" s="6" t="s">
        <v>280</v>
      </c>
      <c r="B269" s="5">
        <v>45434</v>
      </c>
      <c r="C269" s="6" t="s">
        <v>571</v>
      </c>
      <c r="D269" s="4">
        <v>1020713243</v>
      </c>
      <c r="E269" s="4" t="s">
        <v>655</v>
      </c>
      <c r="F269" s="6" t="s">
        <v>1007</v>
      </c>
      <c r="G269" s="4" t="s">
        <v>1010</v>
      </c>
      <c r="H269" s="4" t="s">
        <v>1295</v>
      </c>
      <c r="I269" s="5">
        <v>45435</v>
      </c>
      <c r="J269" s="5">
        <v>45557</v>
      </c>
      <c r="K269" s="7" t="s">
        <v>1846</v>
      </c>
      <c r="L269" s="8">
        <v>24000000</v>
      </c>
      <c r="M269" s="8">
        <v>24000000</v>
      </c>
      <c r="N269" s="14">
        <f t="shared" si="4"/>
        <v>1</v>
      </c>
    </row>
    <row r="270" spans="1:14" x14ac:dyDescent="0.2">
      <c r="A270" s="6" t="s">
        <v>281</v>
      </c>
      <c r="B270" s="5">
        <v>45434</v>
      </c>
      <c r="C270" s="6" t="s">
        <v>571</v>
      </c>
      <c r="D270" s="4">
        <v>80071753</v>
      </c>
      <c r="E270" s="4" t="s">
        <v>686</v>
      </c>
      <c r="F270" s="6" t="s">
        <v>1006</v>
      </c>
      <c r="G270" s="4" t="s">
        <v>1010</v>
      </c>
      <c r="H270" s="4" t="s">
        <v>1296</v>
      </c>
      <c r="I270" s="5">
        <v>45435</v>
      </c>
      <c r="J270" s="5">
        <v>45626</v>
      </c>
      <c r="K270" s="7" t="s">
        <v>1847</v>
      </c>
      <c r="L270" s="8">
        <v>14715067</v>
      </c>
      <c r="M270" s="8">
        <v>14715067</v>
      </c>
      <c r="N270" s="14">
        <f t="shared" si="4"/>
        <v>1</v>
      </c>
    </row>
    <row r="271" spans="1:14" x14ac:dyDescent="0.2">
      <c r="A271" s="6" t="s">
        <v>282</v>
      </c>
      <c r="B271" s="5">
        <v>45435</v>
      </c>
      <c r="C271" s="6" t="s">
        <v>571</v>
      </c>
      <c r="D271" s="4">
        <v>1020779761</v>
      </c>
      <c r="E271" s="4" t="s">
        <v>665</v>
      </c>
      <c r="F271" s="6" t="s">
        <v>1007</v>
      </c>
      <c r="G271" s="4" t="s">
        <v>1010</v>
      </c>
      <c r="H271" s="4" t="s">
        <v>1297</v>
      </c>
      <c r="I271" s="5">
        <v>45436</v>
      </c>
      <c r="J271" s="5">
        <v>45643</v>
      </c>
      <c r="K271" s="7" t="s">
        <v>1848</v>
      </c>
      <c r="L271" s="8">
        <v>45283325</v>
      </c>
      <c r="M271" s="8">
        <v>34283331</v>
      </c>
      <c r="N271" s="14">
        <f t="shared" si="4"/>
        <v>0.75708510803921758</v>
      </c>
    </row>
    <row r="272" spans="1:14" x14ac:dyDescent="0.2">
      <c r="A272" s="6" t="s">
        <v>283</v>
      </c>
      <c r="B272" s="5">
        <v>45345</v>
      </c>
      <c r="C272" s="6" t="s">
        <v>571</v>
      </c>
      <c r="D272" s="4">
        <v>1031129567</v>
      </c>
      <c r="E272" s="4" t="s">
        <v>796</v>
      </c>
      <c r="F272" s="6" t="s">
        <v>1006</v>
      </c>
      <c r="G272" s="4" t="s">
        <v>1010</v>
      </c>
      <c r="H272" s="4" t="s">
        <v>1298</v>
      </c>
      <c r="I272" s="5">
        <v>45436</v>
      </c>
      <c r="J272" s="5">
        <v>45680</v>
      </c>
      <c r="K272" s="7" t="s">
        <v>1849</v>
      </c>
      <c r="L272" s="8">
        <v>23619960</v>
      </c>
      <c r="M272" s="8">
        <v>21356377</v>
      </c>
      <c r="N272" s="14">
        <f t="shared" si="4"/>
        <v>0.90416651848690688</v>
      </c>
    </row>
    <row r="273" spans="1:14" x14ac:dyDescent="0.2">
      <c r="A273" s="6" t="s">
        <v>284</v>
      </c>
      <c r="B273" s="5">
        <v>45435</v>
      </c>
      <c r="C273" s="6" t="s">
        <v>571</v>
      </c>
      <c r="D273" s="4">
        <v>1033737801</v>
      </c>
      <c r="E273" s="4" t="s">
        <v>797</v>
      </c>
      <c r="F273" s="6" t="s">
        <v>1007</v>
      </c>
      <c r="G273" s="4" t="s">
        <v>1010</v>
      </c>
      <c r="H273" s="4" t="s">
        <v>1299</v>
      </c>
      <c r="I273" s="5">
        <v>45436</v>
      </c>
      <c r="J273" s="5">
        <v>45680</v>
      </c>
      <c r="K273" s="7" t="s">
        <v>1850</v>
      </c>
      <c r="L273" s="8">
        <v>20285384</v>
      </c>
      <c r="M273" s="8">
        <v>18341365</v>
      </c>
      <c r="N273" s="14">
        <f t="shared" si="4"/>
        <v>0.90416651713371554</v>
      </c>
    </row>
    <row r="274" spans="1:14" x14ac:dyDescent="0.2">
      <c r="A274" s="6" t="s">
        <v>285</v>
      </c>
      <c r="B274" s="5">
        <v>45435</v>
      </c>
      <c r="C274" s="6" t="s">
        <v>571</v>
      </c>
      <c r="D274" s="4">
        <v>1075870143</v>
      </c>
      <c r="E274" s="4" t="s">
        <v>716</v>
      </c>
      <c r="F274" s="6" t="s">
        <v>1007</v>
      </c>
      <c r="G274" s="4" t="s">
        <v>1010</v>
      </c>
      <c r="H274" s="4" t="s">
        <v>1300</v>
      </c>
      <c r="I274" s="5">
        <v>45436</v>
      </c>
      <c r="J274" s="5">
        <v>45642</v>
      </c>
      <c r="K274" s="7" t="s">
        <v>1851</v>
      </c>
      <c r="L274" s="8">
        <v>14210000</v>
      </c>
      <c r="M274" s="8">
        <v>14210000</v>
      </c>
      <c r="N274" s="14">
        <f t="shared" si="4"/>
        <v>1</v>
      </c>
    </row>
    <row r="275" spans="1:14" x14ac:dyDescent="0.2">
      <c r="A275" s="6" t="s">
        <v>286</v>
      </c>
      <c r="B275" s="5">
        <v>45435</v>
      </c>
      <c r="C275" s="6" t="s">
        <v>571</v>
      </c>
      <c r="D275" s="4">
        <v>1013617849</v>
      </c>
      <c r="E275" s="4" t="s">
        <v>798</v>
      </c>
      <c r="F275" s="6" t="s">
        <v>1006</v>
      </c>
      <c r="G275" s="4" t="s">
        <v>1010</v>
      </c>
      <c r="H275" s="4" t="s">
        <v>1301</v>
      </c>
      <c r="I275" s="5">
        <v>45436</v>
      </c>
      <c r="J275" s="5">
        <v>45641</v>
      </c>
      <c r="K275" s="7" t="s">
        <v>1852</v>
      </c>
      <c r="L275" s="8">
        <v>45466659</v>
      </c>
      <c r="M275" s="8">
        <v>34283331</v>
      </c>
      <c r="N275" s="14">
        <f t="shared" si="4"/>
        <v>0.75403233389108271</v>
      </c>
    </row>
    <row r="276" spans="1:14" x14ac:dyDescent="0.2">
      <c r="A276" s="6" t="s">
        <v>287</v>
      </c>
      <c r="B276" s="5">
        <v>45435</v>
      </c>
      <c r="C276" s="6" t="s">
        <v>571</v>
      </c>
      <c r="D276" s="4">
        <v>1013686479</v>
      </c>
      <c r="E276" s="4" t="s">
        <v>799</v>
      </c>
      <c r="F276" s="6" t="s">
        <v>1006</v>
      </c>
      <c r="G276" s="4" t="s">
        <v>1010</v>
      </c>
      <c r="H276" s="4" t="s">
        <v>1302</v>
      </c>
      <c r="I276" s="5">
        <v>45439</v>
      </c>
      <c r="J276" s="5">
        <v>45626</v>
      </c>
      <c r="K276" s="7" t="s">
        <v>1853</v>
      </c>
      <c r="L276" s="8">
        <v>46443936</v>
      </c>
      <c r="M276" s="8">
        <v>35023296</v>
      </c>
      <c r="N276" s="14">
        <f t="shared" si="4"/>
        <v>0.75409836065573765</v>
      </c>
    </row>
    <row r="277" spans="1:14" x14ac:dyDescent="0.2">
      <c r="A277" s="6" t="s">
        <v>288</v>
      </c>
      <c r="B277" s="5">
        <v>45435</v>
      </c>
      <c r="C277" s="6" t="s">
        <v>571</v>
      </c>
      <c r="D277" s="4">
        <v>51946712</v>
      </c>
      <c r="E277" s="4" t="s">
        <v>800</v>
      </c>
      <c r="F277" s="6" t="s">
        <v>1007</v>
      </c>
      <c r="G277" s="4" t="s">
        <v>1010</v>
      </c>
      <c r="H277" s="4" t="s">
        <v>1303</v>
      </c>
      <c r="I277" s="5">
        <v>45436</v>
      </c>
      <c r="J277" s="5">
        <v>45626</v>
      </c>
      <c r="K277" s="7" t="s">
        <v>1854</v>
      </c>
      <c r="L277" s="8">
        <v>19370163</v>
      </c>
      <c r="M277" s="8">
        <v>17017511</v>
      </c>
      <c r="N277" s="14">
        <f t="shared" si="4"/>
        <v>0.87854247793371687</v>
      </c>
    </row>
    <row r="278" spans="1:14" x14ac:dyDescent="0.2">
      <c r="A278" s="6" t="s">
        <v>289</v>
      </c>
      <c r="B278" s="5">
        <v>45435</v>
      </c>
      <c r="C278" s="6" t="s">
        <v>571</v>
      </c>
      <c r="D278" s="4">
        <v>11200997</v>
      </c>
      <c r="E278" s="4" t="s">
        <v>724</v>
      </c>
      <c r="F278" s="6" t="s">
        <v>1006</v>
      </c>
      <c r="G278" s="4" t="s">
        <v>1010</v>
      </c>
      <c r="H278" s="4" t="s">
        <v>1304</v>
      </c>
      <c r="I278" s="5">
        <v>45436</v>
      </c>
      <c r="J278" s="5">
        <v>45642</v>
      </c>
      <c r="K278" s="7" t="s">
        <v>1855</v>
      </c>
      <c r="L278" s="8">
        <v>45999800</v>
      </c>
      <c r="M278" s="8">
        <v>45999800</v>
      </c>
      <c r="N278" s="14">
        <f t="shared" si="4"/>
        <v>1</v>
      </c>
    </row>
    <row r="279" spans="1:14" x14ac:dyDescent="0.2">
      <c r="A279" s="6" t="s">
        <v>290</v>
      </c>
      <c r="B279" s="5">
        <v>45435</v>
      </c>
      <c r="C279" s="6" t="s">
        <v>571</v>
      </c>
      <c r="D279" s="4">
        <v>80546098</v>
      </c>
      <c r="E279" s="4" t="s">
        <v>801</v>
      </c>
      <c r="F279" s="6" t="s">
        <v>1006</v>
      </c>
      <c r="G279" s="4" t="s">
        <v>1010</v>
      </c>
      <c r="H279" s="4" t="s">
        <v>1305</v>
      </c>
      <c r="I279" s="5">
        <v>45436</v>
      </c>
      <c r="J279" s="5">
        <v>45642</v>
      </c>
      <c r="K279" s="7" t="s">
        <v>1856</v>
      </c>
      <c r="L279" s="8">
        <v>45999800</v>
      </c>
      <c r="M279" s="8">
        <v>45999800</v>
      </c>
      <c r="N279" s="14">
        <f t="shared" si="4"/>
        <v>1</v>
      </c>
    </row>
    <row r="280" spans="1:14" x14ac:dyDescent="0.2">
      <c r="A280" s="6" t="s">
        <v>291</v>
      </c>
      <c r="B280" s="5">
        <v>45439</v>
      </c>
      <c r="C280" s="6" t="s">
        <v>571</v>
      </c>
      <c r="D280" s="4">
        <v>1014219504</v>
      </c>
      <c r="E280" s="4" t="s">
        <v>802</v>
      </c>
      <c r="F280" s="6" t="s">
        <v>1006</v>
      </c>
      <c r="G280" s="4" t="s">
        <v>1010</v>
      </c>
      <c r="H280" s="4" t="s">
        <v>1306</v>
      </c>
      <c r="I280" s="5">
        <v>45442</v>
      </c>
      <c r="J280" s="5">
        <v>45655</v>
      </c>
      <c r="K280" s="7" t="s">
        <v>1857</v>
      </c>
      <c r="L280" s="8">
        <v>45500000</v>
      </c>
      <c r="M280" s="8">
        <v>45500000</v>
      </c>
      <c r="N280" s="14">
        <f t="shared" si="4"/>
        <v>1</v>
      </c>
    </row>
    <row r="281" spans="1:14" x14ac:dyDescent="0.2">
      <c r="A281" s="6" t="s">
        <v>292</v>
      </c>
      <c r="B281" s="5">
        <v>45436</v>
      </c>
      <c r="C281" s="6" t="s">
        <v>572</v>
      </c>
      <c r="D281" s="4">
        <v>901535489</v>
      </c>
      <c r="E281" s="4" t="s">
        <v>803</v>
      </c>
      <c r="F281" s="6" t="s">
        <v>1009</v>
      </c>
      <c r="G281" s="4" t="s">
        <v>1010</v>
      </c>
      <c r="H281" s="4" t="s">
        <v>1307</v>
      </c>
      <c r="I281" s="5">
        <v>45441</v>
      </c>
      <c r="J281" s="5">
        <v>45657</v>
      </c>
      <c r="K281" s="7" t="s">
        <v>1858</v>
      </c>
      <c r="L281" s="8">
        <v>142800000</v>
      </c>
      <c r="M281" s="8">
        <v>85680000</v>
      </c>
      <c r="N281" s="14">
        <f t="shared" si="4"/>
        <v>0.6</v>
      </c>
    </row>
    <row r="282" spans="1:14" x14ac:dyDescent="0.2">
      <c r="A282" s="6" t="s">
        <v>293</v>
      </c>
      <c r="B282" s="5">
        <v>45436</v>
      </c>
      <c r="C282" s="6" t="s">
        <v>572</v>
      </c>
      <c r="D282" s="4">
        <v>800227080</v>
      </c>
      <c r="E282" s="4" t="s">
        <v>804</v>
      </c>
      <c r="F282" s="6" t="s">
        <v>1009</v>
      </c>
      <c r="G282" s="4" t="s">
        <v>1019</v>
      </c>
      <c r="H282" s="4" t="s">
        <v>1308</v>
      </c>
      <c r="I282" s="5">
        <v>45436</v>
      </c>
      <c r="J282" s="5">
        <v>45800</v>
      </c>
      <c r="K282" s="7" t="s">
        <v>1859</v>
      </c>
      <c r="L282" s="8">
        <v>75000000</v>
      </c>
      <c r="M282" s="8">
        <v>75000000</v>
      </c>
      <c r="N282" s="14">
        <f t="shared" si="4"/>
        <v>1</v>
      </c>
    </row>
    <row r="283" spans="1:14" x14ac:dyDescent="0.2">
      <c r="A283" s="6" t="s">
        <v>294</v>
      </c>
      <c r="B283" s="5">
        <v>45436</v>
      </c>
      <c r="C283" s="6" t="s">
        <v>571</v>
      </c>
      <c r="D283" s="4">
        <v>53105914</v>
      </c>
      <c r="E283" s="4" t="s">
        <v>667</v>
      </c>
      <c r="F283" s="6" t="s">
        <v>1007</v>
      </c>
      <c r="G283" s="4" t="s">
        <v>1010</v>
      </c>
      <c r="H283" s="4" t="s">
        <v>1309</v>
      </c>
      <c r="I283" s="5">
        <v>45439</v>
      </c>
      <c r="J283" s="5">
        <v>45530</v>
      </c>
      <c r="K283" s="7" t="s">
        <v>1860</v>
      </c>
      <c r="L283" s="8">
        <v>16499990</v>
      </c>
      <c r="M283" s="8">
        <v>16499990</v>
      </c>
      <c r="N283" s="14">
        <f t="shared" si="4"/>
        <v>1</v>
      </c>
    </row>
    <row r="284" spans="1:14" x14ac:dyDescent="0.2">
      <c r="A284" s="6" t="s">
        <v>295</v>
      </c>
      <c r="B284" s="5">
        <v>45439</v>
      </c>
      <c r="C284" s="6" t="s">
        <v>572</v>
      </c>
      <c r="D284" s="4">
        <v>900205684</v>
      </c>
      <c r="E284" s="4" t="s">
        <v>805</v>
      </c>
      <c r="F284" s="6" t="s">
        <v>1009</v>
      </c>
      <c r="G284" s="4" t="s">
        <v>1010</v>
      </c>
      <c r="H284" s="4" t="s">
        <v>1310</v>
      </c>
      <c r="I284" s="5">
        <v>45440</v>
      </c>
      <c r="J284" s="5">
        <v>45653</v>
      </c>
      <c r="K284" s="7" t="s">
        <v>1861</v>
      </c>
      <c r="L284" s="8">
        <v>400966394</v>
      </c>
      <c r="M284" s="8">
        <v>314033334</v>
      </c>
      <c r="N284" s="14">
        <f t="shared" si="4"/>
        <v>0.78319115691276608</v>
      </c>
    </row>
    <row r="285" spans="1:14" x14ac:dyDescent="0.2">
      <c r="A285" s="6" t="s">
        <v>296</v>
      </c>
      <c r="B285" s="5">
        <v>45439</v>
      </c>
      <c r="C285" s="6" t="s">
        <v>571</v>
      </c>
      <c r="D285" s="4">
        <v>80756380</v>
      </c>
      <c r="E285" s="4" t="s">
        <v>806</v>
      </c>
      <c r="F285" s="6" t="s">
        <v>1006</v>
      </c>
      <c r="G285" s="4" t="s">
        <v>1010</v>
      </c>
      <c r="H285" s="4" t="s">
        <v>1311</v>
      </c>
      <c r="I285" s="5">
        <v>45441</v>
      </c>
      <c r="J285" s="5">
        <v>45532</v>
      </c>
      <c r="K285" s="7" t="s">
        <v>1857</v>
      </c>
      <c r="L285" s="8">
        <v>39000000</v>
      </c>
      <c r="M285" s="8">
        <v>39000000</v>
      </c>
      <c r="N285" s="14">
        <f t="shared" si="4"/>
        <v>1</v>
      </c>
    </row>
    <row r="286" spans="1:14" x14ac:dyDescent="0.2">
      <c r="A286" s="6" t="s">
        <v>297</v>
      </c>
      <c r="B286" s="5">
        <v>45439</v>
      </c>
      <c r="C286" s="6" t="s">
        <v>571</v>
      </c>
      <c r="D286" s="4">
        <v>55250008</v>
      </c>
      <c r="E286" s="4" t="s">
        <v>807</v>
      </c>
      <c r="F286" s="6" t="s">
        <v>1007</v>
      </c>
      <c r="G286" s="4" t="s">
        <v>1010</v>
      </c>
      <c r="H286" s="4" t="s">
        <v>1312</v>
      </c>
      <c r="I286" s="5">
        <v>45440</v>
      </c>
      <c r="J286" s="5">
        <v>45626</v>
      </c>
      <c r="K286" s="7" t="s">
        <v>1862</v>
      </c>
      <c r="L286" s="8">
        <v>89099998</v>
      </c>
      <c r="M286" s="8">
        <v>67099998</v>
      </c>
      <c r="N286" s="14">
        <f t="shared" si="4"/>
        <v>0.75308641421069389</v>
      </c>
    </row>
    <row r="287" spans="1:14" x14ac:dyDescent="0.2">
      <c r="A287" s="6" t="s">
        <v>298</v>
      </c>
      <c r="B287" s="5">
        <v>45440</v>
      </c>
      <c r="C287" s="6" t="s">
        <v>572</v>
      </c>
      <c r="D287" s="4">
        <v>900378086</v>
      </c>
      <c r="E287" s="4" t="s">
        <v>808</v>
      </c>
      <c r="F287" s="6" t="s">
        <v>1009</v>
      </c>
      <c r="G287" s="4" t="s">
        <v>1010</v>
      </c>
      <c r="H287" s="4" t="s">
        <v>1313</v>
      </c>
      <c r="I287" s="5">
        <v>45450</v>
      </c>
      <c r="J287" s="5">
        <v>45632</v>
      </c>
      <c r="K287" s="7" t="s">
        <v>1863</v>
      </c>
      <c r="L287" s="8">
        <v>60343500</v>
      </c>
      <c r="M287" s="8">
        <v>60343500</v>
      </c>
      <c r="N287" s="14">
        <f t="shared" si="4"/>
        <v>1</v>
      </c>
    </row>
    <row r="288" spans="1:14" x14ac:dyDescent="0.2">
      <c r="A288" s="6" t="s">
        <v>299</v>
      </c>
      <c r="B288" s="5">
        <v>45441</v>
      </c>
      <c r="C288" s="6" t="s">
        <v>571</v>
      </c>
      <c r="D288" s="4">
        <v>73122163</v>
      </c>
      <c r="E288" s="4" t="s">
        <v>659</v>
      </c>
      <c r="F288" s="6" t="s">
        <v>1006</v>
      </c>
      <c r="G288" s="4" t="s">
        <v>1010</v>
      </c>
      <c r="H288" s="4" t="s">
        <v>1314</v>
      </c>
      <c r="I288" s="5">
        <v>45448</v>
      </c>
      <c r="J288" s="5">
        <v>45626</v>
      </c>
      <c r="K288" s="7" t="s">
        <v>1864</v>
      </c>
      <c r="L288" s="8">
        <v>41598786</v>
      </c>
      <c r="M288" s="8">
        <v>41598786</v>
      </c>
      <c r="N288" s="14">
        <f t="shared" si="4"/>
        <v>1</v>
      </c>
    </row>
    <row r="289" spans="1:14" x14ac:dyDescent="0.2">
      <c r="A289" s="6" t="s">
        <v>300</v>
      </c>
      <c r="B289" s="5">
        <v>45441</v>
      </c>
      <c r="C289" s="6" t="s">
        <v>572</v>
      </c>
      <c r="D289" s="4">
        <v>830057393</v>
      </c>
      <c r="E289" s="4" t="s">
        <v>809</v>
      </c>
      <c r="F289" s="6" t="s">
        <v>1009</v>
      </c>
      <c r="G289" s="4" t="s">
        <v>1019</v>
      </c>
      <c r="H289" s="4" t="s">
        <v>1315</v>
      </c>
      <c r="I289" s="5">
        <v>45443</v>
      </c>
      <c r="J289" s="5">
        <v>45990</v>
      </c>
      <c r="K289" s="7" t="s">
        <v>1865</v>
      </c>
      <c r="L289" s="8">
        <v>23800000</v>
      </c>
      <c r="M289" s="8">
        <v>23800000</v>
      </c>
      <c r="N289" s="14">
        <f t="shared" si="4"/>
        <v>1</v>
      </c>
    </row>
    <row r="290" spans="1:14" x14ac:dyDescent="0.2">
      <c r="A290" s="6" t="s">
        <v>301</v>
      </c>
      <c r="B290" s="5">
        <v>45442</v>
      </c>
      <c r="C290" s="6" t="s">
        <v>572</v>
      </c>
      <c r="D290" s="4">
        <v>901410723</v>
      </c>
      <c r="E290" s="4" t="s">
        <v>810</v>
      </c>
      <c r="F290" s="6" t="s">
        <v>1009</v>
      </c>
      <c r="G290" s="4" t="s">
        <v>1020</v>
      </c>
      <c r="H290" s="4" t="s">
        <v>1316</v>
      </c>
      <c r="I290" s="5">
        <v>45456</v>
      </c>
      <c r="J290" s="5">
        <v>45516</v>
      </c>
      <c r="K290" s="7" t="s">
        <v>1866</v>
      </c>
      <c r="L290" s="8">
        <v>125177290</v>
      </c>
      <c r="M290" s="8">
        <v>125177290</v>
      </c>
      <c r="N290" s="14">
        <f t="shared" si="4"/>
        <v>1</v>
      </c>
    </row>
    <row r="291" spans="1:14" x14ac:dyDescent="0.2">
      <c r="A291" s="6" t="s">
        <v>302</v>
      </c>
      <c r="B291" s="5">
        <v>45442</v>
      </c>
      <c r="C291" s="6" t="s">
        <v>571</v>
      </c>
      <c r="D291" s="4">
        <v>1098672367</v>
      </c>
      <c r="E291" s="4" t="s">
        <v>702</v>
      </c>
      <c r="F291" s="6" t="s">
        <v>1006</v>
      </c>
      <c r="G291" s="4" t="s">
        <v>1010</v>
      </c>
      <c r="H291" s="4" t="s">
        <v>1317</v>
      </c>
      <c r="I291" s="5">
        <v>45447</v>
      </c>
      <c r="J291" s="5">
        <v>45626</v>
      </c>
      <c r="K291" s="7" t="s">
        <v>1867</v>
      </c>
      <c r="L291" s="8">
        <v>38719982</v>
      </c>
      <c r="M291" s="8">
        <v>38719982</v>
      </c>
      <c r="N291" s="14">
        <f t="shared" si="4"/>
        <v>1</v>
      </c>
    </row>
    <row r="292" spans="1:14" x14ac:dyDescent="0.2">
      <c r="A292" s="6" t="s">
        <v>303</v>
      </c>
      <c r="B292" s="5">
        <v>45442</v>
      </c>
      <c r="C292" s="6" t="s">
        <v>571</v>
      </c>
      <c r="D292" s="4">
        <v>79918406</v>
      </c>
      <c r="E292" s="4" t="s">
        <v>723</v>
      </c>
      <c r="F292" s="6" t="s">
        <v>1006</v>
      </c>
      <c r="G292" s="4" t="s">
        <v>1010</v>
      </c>
      <c r="H292" s="4" t="s">
        <v>1318</v>
      </c>
      <c r="I292" s="5">
        <v>45444</v>
      </c>
      <c r="J292" s="5">
        <v>45626</v>
      </c>
      <c r="K292" s="7" t="s">
        <v>1868</v>
      </c>
      <c r="L292" s="8">
        <v>23284800</v>
      </c>
      <c r="M292" s="8">
        <v>19958400</v>
      </c>
      <c r="N292" s="14">
        <f t="shared" si="4"/>
        <v>0.8571428571428571</v>
      </c>
    </row>
    <row r="293" spans="1:14" x14ac:dyDescent="0.2">
      <c r="A293" s="6" t="s">
        <v>304</v>
      </c>
      <c r="B293" s="5">
        <v>45442</v>
      </c>
      <c r="C293" s="6" t="s">
        <v>571</v>
      </c>
      <c r="D293" s="4">
        <v>46453074</v>
      </c>
      <c r="E293" s="4" t="s">
        <v>811</v>
      </c>
      <c r="F293" s="6" t="s">
        <v>1007</v>
      </c>
      <c r="G293" s="4" t="s">
        <v>1010</v>
      </c>
      <c r="H293" s="4" t="s">
        <v>1319</v>
      </c>
      <c r="I293" s="5">
        <v>45447</v>
      </c>
      <c r="J293" s="5">
        <v>45641</v>
      </c>
      <c r="K293" s="7" t="s">
        <v>1869</v>
      </c>
      <c r="L293" s="8">
        <v>55299991</v>
      </c>
      <c r="M293" s="8">
        <v>48299991</v>
      </c>
      <c r="N293" s="14">
        <f t="shared" si="4"/>
        <v>0.87341770091788984</v>
      </c>
    </row>
    <row r="294" spans="1:14" x14ac:dyDescent="0.2">
      <c r="A294" s="6" t="s">
        <v>305</v>
      </c>
      <c r="B294" s="5">
        <v>45442</v>
      </c>
      <c r="C294" s="6" t="s">
        <v>571</v>
      </c>
      <c r="D294" s="4">
        <v>52253462</v>
      </c>
      <c r="E294" s="4" t="s">
        <v>731</v>
      </c>
      <c r="F294" s="6" t="s">
        <v>1007</v>
      </c>
      <c r="G294" s="4" t="s">
        <v>1010</v>
      </c>
      <c r="H294" s="4" t="s">
        <v>1320</v>
      </c>
      <c r="I294" s="5">
        <v>45447</v>
      </c>
      <c r="J294" s="5">
        <v>45626</v>
      </c>
      <c r="K294" s="7" t="s">
        <v>1870</v>
      </c>
      <c r="L294" s="8">
        <v>30999989</v>
      </c>
      <c r="M294" s="8">
        <v>30999989</v>
      </c>
      <c r="N294" s="14">
        <f t="shared" si="4"/>
        <v>1</v>
      </c>
    </row>
    <row r="295" spans="1:14" x14ac:dyDescent="0.2">
      <c r="A295" s="6" t="s">
        <v>306</v>
      </c>
      <c r="B295" s="5">
        <v>45442</v>
      </c>
      <c r="C295" s="6" t="s">
        <v>571</v>
      </c>
      <c r="D295" s="4">
        <v>52340785</v>
      </c>
      <c r="E295" s="4" t="s">
        <v>812</v>
      </c>
      <c r="F295" s="6" t="s">
        <v>1007</v>
      </c>
      <c r="G295" s="4" t="s">
        <v>1010</v>
      </c>
      <c r="H295" s="4" t="s">
        <v>1321</v>
      </c>
      <c r="I295" s="5">
        <v>45444</v>
      </c>
      <c r="J295" s="5">
        <v>45596</v>
      </c>
      <c r="K295" s="7" t="s">
        <v>1871</v>
      </c>
      <c r="L295" s="8">
        <v>4263700</v>
      </c>
      <c r="M295" s="8">
        <v>4263700</v>
      </c>
      <c r="N295" s="14">
        <f t="shared" si="4"/>
        <v>1</v>
      </c>
    </row>
    <row r="296" spans="1:14" x14ac:dyDescent="0.2">
      <c r="A296" s="6" t="s">
        <v>307</v>
      </c>
      <c r="B296" s="5">
        <v>45442</v>
      </c>
      <c r="C296" s="6" t="s">
        <v>572</v>
      </c>
      <c r="D296" s="4">
        <v>900346479</v>
      </c>
      <c r="E296" s="4" t="s">
        <v>813</v>
      </c>
      <c r="F296" s="6" t="s">
        <v>1009</v>
      </c>
      <c r="G296" s="4" t="s">
        <v>1010</v>
      </c>
      <c r="H296" s="4" t="s">
        <v>1322</v>
      </c>
      <c r="I296" s="5">
        <v>45450</v>
      </c>
      <c r="J296" s="5">
        <v>45814</v>
      </c>
      <c r="K296" s="7" t="s">
        <v>1872</v>
      </c>
      <c r="L296" s="8">
        <v>29461604</v>
      </c>
      <c r="M296" s="8">
        <v>25042362</v>
      </c>
      <c r="N296" s="14">
        <f t="shared" si="4"/>
        <v>0.84999995248052351</v>
      </c>
    </row>
    <row r="297" spans="1:14" x14ac:dyDescent="0.2">
      <c r="A297" s="6" t="s">
        <v>308</v>
      </c>
      <c r="B297" s="5">
        <v>45442</v>
      </c>
      <c r="C297" s="6" t="s">
        <v>571</v>
      </c>
      <c r="D297" s="4">
        <v>1018450062</v>
      </c>
      <c r="E297" s="4" t="s">
        <v>636</v>
      </c>
      <c r="F297" s="6" t="s">
        <v>1007</v>
      </c>
      <c r="G297" s="4" t="s">
        <v>1010</v>
      </c>
      <c r="H297" s="4" t="s">
        <v>1323</v>
      </c>
      <c r="I297" s="5">
        <v>45444</v>
      </c>
      <c r="J297" s="5">
        <v>45535</v>
      </c>
      <c r="K297" s="7" t="s">
        <v>1873</v>
      </c>
      <c r="L297" s="8">
        <v>25299360</v>
      </c>
      <c r="M297" s="8">
        <v>25299360</v>
      </c>
      <c r="N297" s="14">
        <f t="shared" si="4"/>
        <v>1</v>
      </c>
    </row>
    <row r="298" spans="1:14" x14ac:dyDescent="0.2">
      <c r="A298" s="6" t="s">
        <v>309</v>
      </c>
      <c r="B298" s="5">
        <v>45443</v>
      </c>
      <c r="C298" s="6" t="s">
        <v>571</v>
      </c>
      <c r="D298" s="4">
        <v>1013619322</v>
      </c>
      <c r="E298" s="4" t="s">
        <v>579</v>
      </c>
      <c r="F298" s="6" t="s">
        <v>1007</v>
      </c>
      <c r="G298" s="4" t="s">
        <v>1010</v>
      </c>
      <c r="H298" s="4" t="s">
        <v>1324</v>
      </c>
      <c r="I298" s="5">
        <v>45448</v>
      </c>
      <c r="J298" s="5">
        <v>45539</v>
      </c>
      <c r="K298" s="7" t="s">
        <v>1874</v>
      </c>
      <c r="L298" s="8">
        <v>8250000</v>
      </c>
      <c r="M298" s="8">
        <v>8249980</v>
      </c>
      <c r="N298" s="14">
        <f t="shared" si="4"/>
        <v>0.99999757575757575</v>
      </c>
    </row>
    <row r="299" spans="1:14" x14ac:dyDescent="0.2">
      <c r="A299" s="6" t="s">
        <v>310</v>
      </c>
      <c r="B299" s="5">
        <v>45447</v>
      </c>
      <c r="C299" s="6" t="s">
        <v>571</v>
      </c>
      <c r="D299" s="4">
        <v>52998469</v>
      </c>
      <c r="E299" s="4" t="s">
        <v>583</v>
      </c>
      <c r="F299" s="6" t="s">
        <v>1007</v>
      </c>
      <c r="G299" s="4" t="s">
        <v>1010</v>
      </c>
      <c r="H299" s="4" t="s">
        <v>1325</v>
      </c>
      <c r="I299" s="5">
        <v>45448</v>
      </c>
      <c r="J299" s="5">
        <v>45539</v>
      </c>
      <c r="K299" s="7" t="s">
        <v>1875</v>
      </c>
      <c r="L299" s="8">
        <v>10560000</v>
      </c>
      <c r="M299" s="8">
        <v>10559990</v>
      </c>
      <c r="N299" s="14">
        <f t="shared" si="4"/>
        <v>0.99999905303030301</v>
      </c>
    </row>
    <row r="300" spans="1:14" x14ac:dyDescent="0.2">
      <c r="A300" s="6" t="s">
        <v>311</v>
      </c>
      <c r="B300" s="5">
        <v>45447</v>
      </c>
      <c r="C300" s="6" t="s">
        <v>571</v>
      </c>
      <c r="D300" s="4">
        <v>52856351</v>
      </c>
      <c r="E300" s="4" t="s">
        <v>585</v>
      </c>
      <c r="F300" s="6" t="s">
        <v>1007</v>
      </c>
      <c r="G300" s="4" t="s">
        <v>1010</v>
      </c>
      <c r="H300" s="4" t="s">
        <v>1326</v>
      </c>
      <c r="I300" s="5">
        <v>45448</v>
      </c>
      <c r="J300" s="5">
        <v>45539</v>
      </c>
      <c r="K300" s="7" t="s">
        <v>1876</v>
      </c>
      <c r="L300" s="8">
        <v>15000000</v>
      </c>
      <c r="M300" s="8">
        <v>14999980</v>
      </c>
      <c r="N300" s="14">
        <f t="shared" si="4"/>
        <v>0.9999986666666667</v>
      </c>
    </row>
    <row r="301" spans="1:14" x14ac:dyDescent="0.2">
      <c r="A301" s="6" t="s">
        <v>312</v>
      </c>
      <c r="B301" s="5">
        <v>45447</v>
      </c>
      <c r="C301" s="6" t="s">
        <v>571</v>
      </c>
      <c r="D301" s="4">
        <v>1010192686</v>
      </c>
      <c r="E301" s="4" t="s">
        <v>814</v>
      </c>
      <c r="F301" s="6" t="s">
        <v>1007</v>
      </c>
      <c r="G301" s="4" t="s">
        <v>1010</v>
      </c>
      <c r="H301" s="4" t="s">
        <v>1327</v>
      </c>
      <c r="I301" s="5">
        <v>45448</v>
      </c>
      <c r="J301" s="5">
        <v>45539</v>
      </c>
      <c r="K301" s="7" t="s">
        <v>1877</v>
      </c>
      <c r="L301" s="8">
        <v>18150000</v>
      </c>
      <c r="M301" s="8">
        <v>18149960</v>
      </c>
      <c r="N301" s="14">
        <f t="shared" si="4"/>
        <v>0.99999779614325068</v>
      </c>
    </row>
    <row r="302" spans="1:14" x14ac:dyDescent="0.2">
      <c r="A302" s="6" t="s">
        <v>313</v>
      </c>
      <c r="B302" s="5">
        <v>45447</v>
      </c>
      <c r="C302" s="6" t="s">
        <v>571</v>
      </c>
      <c r="D302" s="4">
        <v>1018467839</v>
      </c>
      <c r="E302" s="4" t="s">
        <v>815</v>
      </c>
      <c r="F302" s="6" t="s">
        <v>1006</v>
      </c>
      <c r="G302" s="4" t="s">
        <v>1010</v>
      </c>
      <c r="H302" s="4" t="s">
        <v>1328</v>
      </c>
      <c r="I302" s="5">
        <v>45448</v>
      </c>
      <c r="J302" s="5">
        <v>45539</v>
      </c>
      <c r="K302" s="7" t="s">
        <v>1878</v>
      </c>
      <c r="L302" s="8">
        <v>17416974</v>
      </c>
      <c r="M302" s="8">
        <v>17416950</v>
      </c>
      <c r="N302" s="14">
        <f t="shared" si="4"/>
        <v>0.9999986220338849</v>
      </c>
    </row>
    <row r="303" spans="1:14" x14ac:dyDescent="0.2">
      <c r="A303" s="6" t="s">
        <v>314</v>
      </c>
      <c r="B303" s="5">
        <v>45447</v>
      </c>
      <c r="C303" s="6" t="s">
        <v>571</v>
      </c>
      <c r="D303" s="4">
        <v>80099682</v>
      </c>
      <c r="E303" s="4" t="s">
        <v>816</v>
      </c>
      <c r="F303" s="6" t="s">
        <v>1006</v>
      </c>
      <c r="G303" s="4" t="s">
        <v>1010</v>
      </c>
      <c r="H303" s="4" t="s">
        <v>1329</v>
      </c>
      <c r="I303" s="5">
        <v>45448</v>
      </c>
      <c r="J303" s="5">
        <v>45630</v>
      </c>
      <c r="K303" s="7" t="s">
        <v>1879</v>
      </c>
      <c r="L303" s="8">
        <v>53900000</v>
      </c>
      <c r="M303" s="8">
        <v>52873316</v>
      </c>
      <c r="N303" s="14">
        <f t="shared" si="4"/>
        <v>0.98095205936920227</v>
      </c>
    </row>
    <row r="304" spans="1:14" x14ac:dyDescent="0.2">
      <c r="A304" s="6" t="s">
        <v>315</v>
      </c>
      <c r="B304" s="5">
        <v>45447</v>
      </c>
      <c r="C304" s="6" t="s">
        <v>571</v>
      </c>
      <c r="D304" s="4">
        <v>1018459024</v>
      </c>
      <c r="E304" s="4" t="s">
        <v>577</v>
      </c>
      <c r="F304" s="6" t="s">
        <v>1006</v>
      </c>
      <c r="G304" s="4" t="s">
        <v>1010</v>
      </c>
      <c r="H304" s="4" t="s">
        <v>1330</v>
      </c>
      <c r="I304" s="5">
        <v>45448</v>
      </c>
      <c r="J304" s="5">
        <v>45477</v>
      </c>
      <c r="K304" s="7" t="s">
        <v>1880</v>
      </c>
      <c r="L304" s="8">
        <v>1906658</v>
      </c>
      <c r="M304" s="8">
        <v>1906658</v>
      </c>
      <c r="N304" s="14">
        <f t="shared" si="4"/>
        <v>1</v>
      </c>
    </row>
    <row r="305" spans="1:14" x14ac:dyDescent="0.2">
      <c r="A305" s="6" t="s">
        <v>316</v>
      </c>
      <c r="B305" s="5">
        <v>45448</v>
      </c>
      <c r="C305" s="6" t="s">
        <v>571</v>
      </c>
      <c r="D305" s="4">
        <v>53136212</v>
      </c>
      <c r="E305" s="4" t="s">
        <v>742</v>
      </c>
      <c r="F305" s="6" t="s">
        <v>1007</v>
      </c>
      <c r="G305" s="4" t="s">
        <v>1010</v>
      </c>
      <c r="H305" s="4" t="s">
        <v>1331</v>
      </c>
      <c r="I305" s="5">
        <v>45448</v>
      </c>
      <c r="J305" s="5">
        <v>45687</v>
      </c>
      <c r="K305" s="7" t="s">
        <v>1881</v>
      </c>
      <c r="L305" s="8">
        <v>53016346</v>
      </c>
      <c r="M305" s="8">
        <v>39537626</v>
      </c>
      <c r="N305" s="14">
        <f t="shared" si="4"/>
        <v>0.74576293884908629</v>
      </c>
    </row>
    <row r="306" spans="1:14" x14ac:dyDescent="0.2">
      <c r="A306" s="6" t="s">
        <v>317</v>
      </c>
      <c r="B306" s="5">
        <v>45448</v>
      </c>
      <c r="C306" s="6" t="s">
        <v>572</v>
      </c>
      <c r="D306" s="4">
        <v>891700037</v>
      </c>
      <c r="E306" s="4" t="s">
        <v>817</v>
      </c>
      <c r="F306" s="6" t="s">
        <v>1009</v>
      </c>
      <c r="G306" s="4" t="s">
        <v>1010</v>
      </c>
      <c r="H306" s="4" t="s">
        <v>1332</v>
      </c>
      <c r="I306" s="5">
        <v>45449</v>
      </c>
      <c r="J306" s="5">
        <v>45782</v>
      </c>
      <c r="K306" s="7" t="s">
        <v>1882</v>
      </c>
      <c r="L306" s="8">
        <v>709814217</v>
      </c>
      <c r="M306" s="8">
        <v>707314217</v>
      </c>
      <c r="N306" s="14">
        <f t="shared" si="4"/>
        <v>0.99647795163843556</v>
      </c>
    </row>
    <row r="307" spans="1:14" x14ac:dyDescent="0.2">
      <c r="A307" s="6" t="s">
        <v>318</v>
      </c>
      <c r="B307" s="5">
        <v>45448</v>
      </c>
      <c r="C307" s="6" t="s">
        <v>571</v>
      </c>
      <c r="D307" s="4">
        <v>1018514285</v>
      </c>
      <c r="E307" s="4" t="s">
        <v>818</v>
      </c>
      <c r="F307" s="6" t="s">
        <v>1006</v>
      </c>
      <c r="G307" s="4" t="s">
        <v>1010</v>
      </c>
      <c r="H307" s="4" t="s">
        <v>1333</v>
      </c>
      <c r="I307" s="5">
        <v>45449</v>
      </c>
      <c r="J307" s="5">
        <v>45509</v>
      </c>
      <c r="K307" s="7" t="s">
        <v>1883</v>
      </c>
      <c r="L307" s="8">
        <v>4600000</v>
      </c>
      <c r="M307" s="8">
        <v>4600000</v>
      </c>
      <c r="N307" s="14">
        <f t="shared" si="4"/>
        <v>1</v>
      </c>
    </row>
    <row r="308" spans="1:14" x14ac:dyDescent="0.2">
      <c r="A308" s="6" t="s">
        <v>319</v>
      </c>
      <c r="B308" s="5">
        <v>45449</v>
      </c>
      <c r="C308" s="6" t="s">
        <v>571</v>
      </c>
      <c r="D308" s="4">
        <v>1143152719</v>
      </c>
      <c r="E308" s="4" t="s">
        <v>706</v>
      </c>
      <c r="F308" s="6" t="s">
        <v>1007</v>
      </c>
      <c r="G308" s="4" t="s">
        <v>1010</v>
      </c>
      <c r="H308" s="4" t="s">
        <v>1334</v>
      </c>
      <c r="I308" s="5">
        <v>45450</v>
      </c>
      <c r="J308" s="5">
        <v>45627</v>
      </c>
      <c r="K308" s="7" t="s">
        <v>1884</v>
      </c>
      <c r="L308" s="8">
        <v>32760000</v>
      </c>
      <c r="M308" s="8">
        <v>24360000</v>
      </c>
      <c r="N308" s="14">
        <f t="shared" si="4"/>
        <v>0.74358974358974361</v>
      </c>
    </row>
    <row r="309" spans="1:14" x14ac:dyDescent="0.2">
      <c r="A309" s="6" t="s">
        <v>320</v>
      </c>
      <c r="B309" s="5">
        <v>45454</v>
      </c>
      <c r="C309" s="6" t="s">
        <v>571</v>
      </c>
      <c r="D309" s="4">
        <v>1019059939</v>
      </c>
      <c r="E309" s="4" t="s">
        <v>600</v>
      </c>
      <c r="F309" s="6" t="s">
        <v>1006</v>
      </c>
      <c r="G309" s="4" t="s">
        <v>1010</v>
      </c>
      <c r="H309" s="4" t="s">
        <v>1335</v>
      </c>
      <c r="I309" s="5">
        <v>45454</v>
      </c>
      <c r="J309" s="5">
        <v>45545</v>
      </c>
      <c r="K309" s="7" t="s">
        <v>1885</v>
      </c>
      <c r="L309" s="8">
        <v>9900000</v>
      </c>
      <c r="M309" s="8">
        <v>9900000</v>
      </c>
      <c r="N309" s="14">
        <f t="shared" si="4"/>
        <v>1</v>
      </c>
    </row>
    <row r="310" spans="1:14" x14ac:dyDescent="0.2">
      <c r="A310" s="6" t="s">
        <v>321</v>
      </c>
      <c r="B310" s="5">
        <v>45455</v>
      </c>
      <c r="C310" s="6" t="s">
        <v>571</v>
      </c>
      <c r="D310" s="4">
        <v>53061064</v>
      </c>
      <c r="E310" s="4" t="s">
        <v>592</v>
      </c>
      <c r="F310" s="6" t="s">
        <v>1007</v>
      </c>
      <c r="G310" s="4" t="s">
        <v>1010</v>
      </c>
      <c r="H310" s="4" t="s">
        <v>1336</v>
      </c>
      <c r="I310" s="5">
        <v>45456</v>
      </c>
      <c r="J310" s="5">
        <v>45516</v>
      </c>
      <c r="K310" s="7" t="s">
        <v>1886</v>
      </c>
      <c r="L310" s="8">
        <v>16170000</v>
      </c>
      <c r="M310" s="8">
        <v>16170000</v>
      </c>
      <c r="N310" s="14">
        <f t="shared" si="4"/>
        <v>1</v>
      </c>
    </row>
    <row r="311" spans="1:14" x14ac:dyDescent="0.2">
      <c r="A311" s="6" t="s">
        <v>322</v>
      </c>
      <c r="B311" s="5">
        <v>45455</v>
      </c>
      <c r="C311" s="6" t="s">
        <v>572</v>
      </c>
      <c r="D311" s="4">
        <v>900057931</v>
      </c>
      <c r="E311" s="4" t="s">
        <v>819</v>
      </c>
      <c r="F311" s="6" t="s">
        <v>1009</v>
      </c>
      <c r="G311" s="4" t="s">
        <v>1010</v>
      </c>
      <c r="H311" s="4" t="s">
        <v>1337</v>
      </c>
      <c r="I311" s="5">
        <v>45484</v>
      </c>
      <c r="J311" s="5">
        <v>45848</v>
      </c>
      <c r="K311" s="7" t="s">
        <v>1887</v>
      </c>
      <c r="L311" s="8">
        <v>8816796</v>
      </c>
      <c r="M311" s="8">
        <v>3673665</v>
      </c>
      <c r="N311" s="14">
        <f t="shared" si="4"/>
        <v>0.41666666666666669</v>
      </c>
    </row>
    <row r="312" spans="1:14" x14ac:dyDescent="0.2">
      <c r="A312" s="6" t="s">
        <v>323</v>
      </c>
      <c r="B312" s="5">
        <v>45456</v>
      </c>
      <c r="C312" s="6" t="s">
        <v>571</v>
      </c>
      <c r="D312" s="4">
        <v>79746246</v>
      </c>
      <c r="E312" s="4" t="s">
        <v>820</v>
      </c>
      <c r="F312" s="6" t="s">
        <v>1006</v>
      </c>
      <c r="G312" s="4" t="s">
        <v>1010</v>
      </c>
      <c r="H312" s="4" t="s">
        <v>1338</v>
      </c>
      <c r="I312" s="5">
        <v>45457</v>
      </c>
      <c r="J312" s="5">
        <v>45626</v>
      </c>
      <c r="K312" s="7" t="s">
        <v>1888</v>
      </c>
      <c r="L312" s="8">
        <v>33549994</v>
      </c>
      <c r="M312" s="8">
        <v>30616661</v>
      </c>
      <c r="N312" s="14">
        <f t="shared" si="4"/>
        <v>0.91256830031027725</v>
      </c>
    </row>
    <row r="313" spans="1:14" x14ac:dyDescent="0.2">
      <c r="A313" s="6" t="s">
        <v>324</v>
      </c>
      <c r="B313" s="5">
        <v>45469</v>
      </c>
      <c r="C313" s="6" t="s">
        <v>571</v>
      </c>
      <c r="D313" s="4">
        <v>1013109218</v>
      </c>
      <c r="E313" s="4" t="s">
        <v>821</v>
      </c>
      <c r="F313" s="6" t="s">
        <v>1007</v>
      </c>
      <c r="G313" s="4" t="s">
        <v>1010</v>
      </c>
      <c r="H313" s="4" t="s">
        <v>1339</v>
      </c>
      <c r="I313" s="5">
        <v>45470</v>
      </c>
      <c r="J313" s="5">
        <v>45652</v>
      </c>
      <c r="K313" s="7" t="s">
        <v>1889</v>
      </c>
      <c r="L313" s="8">
        <v>12000000</v>
      </c>
      <c r="M313" s="8">
        <v>12000000</v>
      </c>
      <c r="N313" s="14">
        <f t="shared" si="4"/>
        <v>1</v>
      </c>
    </row>
    <row r="314" spans="1:14" x14ac:dyDescent="0.2">
      <c r="A314" s="6" t="s">
        <v>325</v>
      </c>
      <c r="B314" s="5">
        <v>45462</v>
      </c>
      <c r="C314" s="6" t="s">
        <v>571</v>
      </c>
      <c r="D314" s="4">
        <v>1032461639</v>
      </c>
      <c r="E314" s="4" t="s">
        <v>822</v>
      </c>
      <c r="F314" s="6" t="s">
        <v>1007</v>
      </c>
      <c r="G314" s="4" t="s">
        <v>1010</v>
      </c>
      <c r="H314" s="4" t="s">
        <v>1340</v>
      </c>
      <c r="I314" s="5">
        <v>45463</v>
      </c>
      <c r="J314" s="5">
        <v>45641</v>
      </c>
      <c r="K314" s="7" t="s">
        <v>1890</v>
      </c>
      <c r="L314" s="8">
        <v>35016663</v>
      </c>
      <c r="M314" s="8">
        <v>35016663</v>
      </c>
      <c r="N314" s="14">
        <f t="shared" si="4"/>
        <v>1</v>
      </c>
    </row>
    <row r="315" spans="1:14" x14ac:dyDescent="0.2">
      <c r="A315" s="6" t="s">
        <v>326</v>
      </c>
      <c r="B315" s="5">
        <v>45462</v>
      </c>
      <c r="C315" s="6" t="s">
        <v>571</v>
      </c>
      <c r="D315" s="4">
        <v>1018422435</v>
      </c>
      <c r="E315" s="4" t="s">
        <v>823</v>
      </c>
      <c r="F315" s="6" t="s">
        <v>1007</v>
      </c>
      <c r="G315" s="4" t="s">
        <v>1010</v>
      </c>
      <c r="H315" s="4" t="s">
        <v>1341</v>
      </c>
      <c r="I315" s="5">
        <v>45464</v>
      </c>
      <c r="J315" s="5">
        <v>45641</v>
      </c>
      <c r="K315" s="7" t="s">
        <v>1891</v>
      </c>
      <c r="L315" s="8">
        <v>38349982</v>
      </c>
      <c r="M315" s="8">
        <v>34666640</v>
      </c>
      <c r="N315" s="14">
        <f t="shared" si="4"/>
        <v>0.90395453119117497</v>
      </c>
    </row>
    <row r="316" spans="1:14" x14ac:dyDescent="0.2">
      <c r="A316" s="6" t="s">
        <v>327</v>
      </c>
      <c r="B316" s="5">
        <v>45468</v>
      </c>
      <c r="C316" s="6" t="s">
        <v>572</v>
      </c>
      <c r="D316" s="4">
        <v>860014923</v>
      </c>
      <c r="E316" s="4" t="s">
        <v>824</v>
      </c>
      <c r="F316" s="6" t="s">
        <v>1009</v>
      </c>
      <c r="G316" s="4" t="s">
        <v>1010</v>
      </c>
      <c r="H316" s="4" t="s">
        <v>1342</v>
      </c>
      <c r="I316" s="5">
        <v>45469</v>
      </c>
      <c r="J316" s="5">
        <v>45657</v>
      </c>
      <c r="K316" s="7" t="s">
        <v>1892</v>
      </c>
      <c r="L316" s="8">
        <v>525000000</v>
      </c>
      <c r="M316" s="8">
        <v>287878053</v>
      </c>
      <c r="N316" s="14">
        <f t="shared" si="4"/>
        <v>0.54833914857142863</v>
      </c>
    </row>
    <row r="317" spans="1:14" x14ac:dyDescent="0.2">
      <c r="A317" s="6" t="s">
        <v>328</v>
      </c>
      <c r="B317" s="5">
        <v>45468</v>
      </c>
      <c r="C317" s="6" t="s">
        <v>571</v>
      </c>
      <c r="D317" s="4">
        <v>52964372</v>
      </c>
      <c r="E317" s="4" t="s">
        <v>825</v>
      </c>
      <c r="F317" s="6" t="s">
        <v>1007</v>
      </c>
      <c r="G317" s="4" t="s">
        <v>1010</v>
      </c>
      <c r="H317" s="4" t="s">
        <v>1343</v>
      </c>
      <c r="I317" s="5">
        <v>45469</v>
      </c>
      <c r="J317" s="5">
        <v>45682</v>
      </c>
      <c r="K317" s="7" t="s">
        <v>1893</v>
      </c>
      <c r="L317" s="8">
        <v>42000000</v>
      </c>
      <c r="M317" s="8">
        <v>37000000</v>
      </c>
      <c r="N317" s="14">
        <f t="shared" si="4"/>
        <v>0.88095238095238093</v>
      </c>
    </row>
    <row r="318" spans="1:14" x14ac:dyDescent="0.2">
      <c r="A318" s="6" t="s">
        <v>329</v>
      </c>
      <c r="B318" s="5">
        <v>45469</v>
      </c>
      <c r="C318" s="6" t="s">
        <v>574</v>
      </c>
      <c r="D318" s="4">
        <v>1026562785</v>
      </c>
      <c r="E318" s="4" t="s">
        <v>826</v>
      </c>
      <c r="F318" s="6" t="s">
        <v>1007</v>
      </c>
      <c r="G318" s="4" t="s">
        <v>1010</v>
      </c>
      <c r="H318" s="4" t="s">
        <v>1344</v>
      </c>
      <c r="I318" s="5">
        <v>45504</v>
      </c>
      <c r="J318" s="5">
        <v>45868</v>
      </c>
      <c r="K318" s="7" t="s">
        <v>1894</v>
      </c>
      <c r="L318" s="8">
        <v>72000000</v>
      </c>
      <c r="M318" s="8">
        <v>58080900</v>
      </c>
      <c r="N318" s="14">
        <f t="shared" si="4"/>
        <v>0.80667916666666661</v>
      </c>
    </row>
    <row r="319" spans="1:14" x14ac:dyDescent="0.2">
      <c r="A319" s="6" t="s">
        <v>330</v>
      </c>
      <c r="B319" s="5">
        <v>45462</v>
      </c>
      <c r="C319" s="6" t="s">
        <v>571</v>
      </c>
      <c r="D319" s="4">
        <v>1016063994</v>
      </c>
      <c r="E319" s="4" t="s">
        <v>827</v>
      </c>
      <c r="F319" s="6" t="s">
        <v>1007</v>
      </c>
      <c r="G319" s="4" t="s">
        <v>1010</v>
      </c>
      <c r="H319" s="4" t="s">
        <v>1345</v>
      </c>
      <c r="I319" s="5">
        <v>45463</v>
      </c>
      <c r="J319" s="5">
        <v>45492</v>
      </c>
      <c r="K319" s="7" t="s">
        <v>1895</v>
      </c>
      <c r="L319" s="8">
        <v>5710320</v>
      </c>
      <c r="M319" s="8">
        <v>5710320</v>
      </c>
      <c r="N319" s="14">
        <f t="shared" si="4"/>
        <v>1</v>
      </c>
    </row>
    <row r="320" spans="1:14" x14ac:dyDescent="0.2">
      <c r="A320" s="6" t="s">
        <v>331</v>
      </c>
      <c r="B320" s="5">
        <v>45464</v>
      </c>
      <c r="C320" s="6" t="s">
        <v>571</v>
      </c>
      <c r="D320" s="4">
        <v>8980500</v>
      </c>
      <c r="E320" s="4" t="s">
        <v>747</v>
      </c>
      <c r="F320" s="6" t="s">
        <v>1006</v>
      </c>
      <c r="G320" s="4" t="s">
        <v>1010</v>
      </c>
      <c r="H320" s="4" t="s">
        <v>1346</v>
      </c>
      <c r="I320" s="5">
        <v>45465</v>
      </c>
      <c r="J320" s="5">
        <v>45634</v>
      </c>
      <c r="K320" s="7" t="s">
        <v>1896</v>
      </c>
      <c r="L320" s="8">
        <v>45259989</v>
      </c>
      <c r="M320" s="8">
        <v>32859994</v>
      </c>
      <c r="N320" s="14">
        <f t="shared" si="4"/>
        <v>0.72602744114674889</v>
      </c>
    </row>
    <row r="321" spans="1:14" x14ac:dyDescent="0.2">
      <c r="A321" s="6" t="s">
        <v>332</v>
      </c>
      <c r="B321" s="5">
        <v>45468</v>
      </c>
      <c r="C321" s="6" t="s">
        <v>571</v>
      </c>
      <c r="D321" s="4">
        <v>1001301167</v>
      </c>
      <c r="E321" s="4" t="s">
        <v>828</v>
      </c>
      <c r="F321" s="6" t="s">
        <v>1007</v>
      </c>
      <c r="G321" s="4" t="s">
        <v>1010</v>
      </c>
      <c r="H321" s="4" t="s">
        <v>1347</v>
      </c>
      <c r="I321" s="5">
        <v>45470</v>
      </c>
      <c r="J321" s="5">
        <v>45561</v>
      </c>
      <c r="K321" s="7" t="s">
        <v>1897</v>
      </c>
      <c r="L321" s="8">
        <v>6900000</v>
      </c>
      <c r="M321" s="8">
        <v>6900000</v>
      </c>
      <c r="N321" s="14">
        <f t="shared" si="4"/>
        <v>1</v>
      </c>
    </row>
    <row r="322" spans="1:14" x14ac:dyDescent="0.2">
      <c r="A322" s="6" t="s">
        <v>333</v>
      </c>
      <c r="B322" s="5">
        <v>45470</v>
      </c>
      <c r="C322" s="6" t="s">
        <v>572</v>
      </c>
      <c r="D322" s="4">
        <v>901017183</v>
      </c>
      <c r="E322" s="4" t="s">
        <v>829</v>
      </c>
      <c r="F322" s="6" t="s">
        <v>1009</v>
      </c>
      <c r="G322" s="4" t="s">
        <v>1010</v>
      </c>
      <c r="H322" s="4" t="s">
        <v>1348</v>
      </c>
      <c r="I322" s="5">
        <v>45477</v>
      </c>
      <c r="J322" s="5">
        <v>45657</v>
      </c>
      <c r="K322" s="7" t="s">
        <v>1898</v>
      </c>
      <c r="L322" s="8">
        <v>37500000</v>
      </c>
      <c r="M322" s="8">
        <v>20230000</v>
      </c>
      <c r="N322" s="14">
        <f t="shared" si="4"/>
        <v>0.53946666666666665</v>
      </c>
    </row>
    <row r="323" spans="1:14" x14ac:dyDescent="0.2">
      <c r="A323" s="6" t="s">
        <v>334</v>
      </c>
      <c r="B323" s="5">
        <v>45471</v>
      </c>
      <c r="C323" s="6" t="s">
        <v>571</v>
      </c>
      <c r="D323" s="4">
        <v>1020792460</v>
      </c>
      <c r="E323" s="4" t="s">
        <v>830</v>
      </c>
      <c r="F323" s="6" t="s">
        <v>1007</v>
      </c>
      <c r="G323" s="4" t="s">
        <v>1010</v>
      </c>
      <c r="H323" s="4" t="s">
        <v>1349</v>
      </c>
      <c r="I323" s="5">
        <v>45475</v>
      </c>
      <c r="J323" s="5">
        <v>45505</v>
      </c>
      <c r="K323" s="7" t="s">
        <v>1899</v>
      </c>
      <c r="L323" s="8">
        <v>3528960</v>
      </c>
      <c r="M323" s="8">
        <v>3528960</v>
      </c>
      <c r="N323" s="14">
        <f t="shared" ref="N323:N385" si="5">M323/L323</f>
        <v>1</v>
      </c>
    </row>
    <row r="324" spans="1:14" x14ac:dyDescent="0.2">
      <c r="A324" s="6" t="s">
        <v>335</v>
      </c>
      <c r="B324" s="5">
        <v>45471</v>
      </c>
      <c r="C324" s="6" t="s">
        <v>571</v>
      </c>
      <c r="D324" s="4">
        <v>1018466306</v>
      </c>
      <c r="E324" s="4" t="s">
        <v>831</v>
      </c>
      <c r="F324" s="6" t="s">
        <v>1007</v>
      </c>
      <c r="G324" s="4" t="s">
        <v>1010</v>
      </c>
      <c r="H324" s="4" t="s">
        <v>1350</v>
      </c>
      <c r="I324" s="5">
        <v>45471</v>
      </c>
      <c r="J324" s="5">
        <v>45500</v>
      </c>
      <c r="K324" s="7" t="s">
        <v>1900</v>
      </c>
      <c r="L324" s="8">
        <v>2647920</v>
      </c>
      <c r="M324" s="8">
        <v>2647920</v>
      </c>
      <c r="N324" s="14">
        <f t="shared" si="5"/>
        <v>1</v>
      </c>
    </row>
    <row r="325" spans="1:14" x14ac:dyDescent="0.2">
      <c r="A325" s="6" t="s">
        <v>336</v>
      </c>
      <c r="B325" s="5">
        <v>45471</v>
      </c>
      <c r="C325" s="6" t="s">
        <v>572</v>
      </c>
      <c r="D325" s="4">
        <v>860007590</v>
      </c>
      <c r="E325" s="4" t="s">
        <v>832</v>
      </c>
      <c r="F325" s="6" t="s">
        <v>1009</v>
      </c>
      <c r="G325" s="4" t="s">
        <v>1010</v>
      </c>
      <c r="H325" s="4" t="s">
        <v>1351</v>
      </c>
      <c r="I325" s="5">
        <v>45475</v>
      </c>
      <c r="J325" s="5">
        <v>45657</v>
      </c>
      <c r="K325" s="7" t="s">
        <v>1901</v>
      </c>
      <c r="L325" s="8">
        <v>210000000</v>
      </c>
      <c r="M325" s="8">
        <v>184134875</v>
      </c>
      <c r="N325" s="14">
        <f t="shared" si="5"/>
        <v>0.8768327380952381</v>
      </c>
    </row>
    <row r="326" spans="1:14" x14ac:dyDescent="0.2">
      <c r="A326" s="6" t="s">
        <v>337</v>
      </c>
      <c r="B326" s="5">
        <v>45470</v>
      </c>
      <c r="C326" s="6" t="s">
        <v>571</v>
      </c>
      <c r="D326" s="4">
        <v>1033698100</v>
      </c>
      <c r="E326" s="4" t="s">
        <v>599</v>
      </c>
      <c r="F326" s="6" t="s">
        <v>1007</v>
      </c>
      <c r="G326" s="4" t="s">
        <v>1010</v>
      </c>
      <c r="H326" s="4" t="s">
        <v>1352</v>
      </c>
      <c r="I326" s="5">
        <v>45471</v>
      </c>
      <c r="J326" s="5">
        <v>45562</v>
      </c>
      <c r="K326" s="7" t="s">
        <v>1902</v>
      </c>
      <c r="L326" s="8">
        <v>12210000</v>
      </c>
      <c r="M326" s="8">
        <v>12209980</v>
      </c>
      <c r="N326" s="14">
        <f t="shared" si="5"/>
        <v>0.99999836199836201</v>
      </c>
    </row>
    <row r="327" spans="1:14" x14ac:dyDescent="0.2">
      <c r="A327" s="6" t="s">
        <v>338</v>
      </c>
      <c r="B327" s="5">
        <v>45470</v>
      </c>
      <c r="C327" s="6" t="s">
        <v>571</v>
      </c>
      <c r="D327" s="4">
        <v>1032461272</v>
      </c>
      <c r="E327" s="4" t="s">
        <v>833</v>
      </c>
      <c r="F327" s="6" t="s">
        <v>1007</v>
      </c>
      <c r="G327" s="4" t="s">
        <v>1010</v>
      </c>
      <c r="H327" s="4" t="s">
        <v>1353</v>
      </c>
      <c r="I327" s="5">
        <v>45475</v>
      </c>
      <c r="J327" s="5">
        <v>45566</v>
      </c>
      <c r="K327" s="7" t="s">
        <v>1903</v>
      </c>
      <c r="L327" s="8">
        <v>21000000</v>
      </c>
      <c r="M327" s="8">
        <v>20999990</v>
      </c>
      <c r="N327" s="14">
        <f t="shared" si="5"/>
        <v>0.99999952380952384</v>
      </c>
    </row>
    <row r="328" spans="1:14" x14ac:dyDescent="0.2">
      <c r="A328" s="6" t="s">
        <v>339</v>
      </c>
      <c r="B328" s="5">
        <v>45478</v>
      </c>
      <c r="C328" s="6" t="s">
        <v>572</v>
      </c>
      <c r="D328" s="4">
        <v>901410723</v>
      </c>
      <c r="E328" s="4" t="s">
        <v>834</v>
      </c>
      <c r="F328" s="6" t="s">
        <v>1009</v>
      </c>
      <c r="G328" s="4" t="s">
        <v>1021</v>
      </c>
      <c r="H328" s="4" t="s">
        <v>1354</v>
      </c>
      <c r="I328" s="5">
        <v>45482</v>
      </c>
      <c r="J328" s="5">
        <v>45543</v>
      </c>
      <c r="K328" s="7" t="s">
        <v>1904</v>
      </c>
      <c r="L328" s="8">
        <v>5471008</v>
      </c>
      <c r="M328" s="8">
        <v>5471008</v>
      </c>
      <c r="N328" s="14">
        <f t="shared" si="5"/>
        <v>1</v>
      </c>
    </row>
    <row r="329" spans="1:14" x14ac:dyDescent="0.2">
      <c r="A329" s="6" t="s">
        <v>340</v>
      </c>
      <c r="B329" s="5">
        <v>45471</v>
      </c>
      <c r="C329" s="6" t="s">
        <v>572</v>
      </c>
      <c r="D329" s="4">
        <v>800023746</v>
      </c>
      <c r="E329" s="4" t="s">
        <v>835</v>
      </c>
      <c r="F329" s="6" t="s">
        <v>1009</v>
      </c>
      <c r="G329" s="4" t="s">
        <v>1022</v>
      </c>
      <c r="H329" s="4" t="s">
        <v>1355</v>
      </c>
      <c r="I329" s="5">
        <v>45471</v>
      </c>
      <c r="J329" s="5">
        <v>45534</v>
      </c>
      <c r="K329" s="7" t="s">
        <v>1905</v>
      </c>
      <c r="L329" s="8">
        <v>17850000</v>
      </c>
      <c r="M329" s="8">
        <v>17850000</v>
      </c>
      <c r="N329" s="14">
        <f t="shared" si="5"/>
        <v>1</v>
      </c>
    </row>
    <row r="330" spans="1:14" x14ac:dyDescent="0.2">
      <c r="A330" s="6" t="s">
        <v>341</v>
      </c>
      <c r="B330" s="5">
        <v>45477</v>
      </c>
      <c r="C330" s="6" t="s">
        <v>572</v>
      </c>
      <c r="D330" s="4">
        <v>900448609</v>
      </c>
      <c r="E330" s="4" t="s">
        <v>836</v>
      </c>
      <c r="F330" s="6" t="s">
        <v>1009</v>
      </c>
      <c r="G330" s="4" t="s">
        <v>1010</v>
      </c>
      <c r="H330" s="4" t="s">
        <v>1356</v>
      </c>
      <c r="I330" s="5">
        <v>45480</v>
      </c>
      <c r="J330" s="5">
        <v>45722</v>
      </c>
      <c r="K330" s="7" t="s">
        <v>1906</v>
      </c>
      <c r="L330" s="8">
        <v>411152518</v>
      </c>
      <c r="M330" s="8">
        <v>251154424</v>
      </c>
      <c r="N330" s="14">
        <f t="shared" si="5"/>
        <v>0.61085464153718261</v>
      </c>
    </row>
    <row r="331" spans="1:14" x14ac:dyDescent="0.2">
      <c r="A331" s="6" t="s">
        <v>342</v>
      </c>
      <c r="B331" s="5">
        <v>45442</v>
      </c>
      <c r="C331" s="6" t="s">
        <v>571</v>
      </c>
      <c r="D331" s="4">
        <v>79519443</v>
      </c>
      <c r="E331" s="4" t="s">
        <v>837</v>
      </c>
      <c r="F331" s="6" t="s">
        <v>1006</v>
      </c>
      <c r="G331" s="4" t="s">
        <v>1020</v>
      </c>
      <c r="H331" s="4" t="s">
        <v>1357</v>
      </c>
      <c r="I331" s="5">
        <v>45456</v>
      </c>
      <c r="J331" s="5">
        <v>45626</v>
      </c>
      <c r="K331" s="7" t="s">
        <v>1907</v>
      </c>
      <c r="L331" s="8">
        <v>35499998</v>
      </c>
      <c r="M331" s="8">
        <v>24499982</v>
      </c>
      <c r="N331" s="14">
        <f t="shared" si="5"/>
        <v>0.69014037690931695</v>
      </c>
    </row>
    <row r="332" spans="1:14" x14ac:dyDescent="0.2">
      <c r="A332" s="6" t="s">
        <v>343</v>
      </c>
      <c r="B332" s="5">
        <v>45477</v>
      </c>
      <c r="C332" s="6" t="s">
        <v>571</v>
      </c>
      <c r="D332" s="4">
        <v>1014251502</v>
      </c>
      <c r="E332" s="4" t="s">
        <v>838</v>
      </c>
      <c r="F332" s="6" t="s">
        <v>1006</v>
      </c>
      <c r="G332" s="4" t="s">
        <v>1010</v>
      </c>
      <c r="H332" s="4" t="s">
        <v>1358</v>
      </c>
      <c r="I332" s="5">
        <v>45478</v>
      </c>
      <c r="J332" s="5">
        <v>45508</v>
      </c>
      <c r="K332" s="7" t="s">
        <v>1908</v>
      </c>
      <c r="L332" s="8">
        <v>3176070</v>
      </c>
      <c r="M332" s="8">
        <v>3176070</v>
      </c>
      <c r="N332" s="14">
        <f t="shared" si="5"/>
        <v>1</v>
      </c>
    </row>
    <row r="333" spans="1:14" x14ac:dyDescent="0.2">
      <c r="A333" s="6" t="s">
        <v>344</v>
      </c>
      <c r="B333" s="5">
        <v>45477</v>
      </c>
      <c r="C333" s="6" t="s">
        <v>571</v>
      </c>
      <c r="D333" s="4">
        <v>1019102808</v>
      </c>
      <c r="E333" s="4" t="s">
        <v>839</v>
      </c>
      <c r="F333" s="6" t="s">
        <v>1006</v>
      </c>
      <c r="G333" s="4" t="s">
        <v>1010</v>
      </c>
      <c r="H333" s="4" t="s">
        <v>1359</v>
      </c>
      <c r="I333" s="5">
        <v>45481</v>
      </c>
      <c r="J333" s="5">
        <v>45641</v>
      </c>
      <c r="K333" s="7" t="s">
        <v>1909</v>
      </c>
      <c r="L333" s="8">
        <v>29516663</v>
      </c>
      <c r="M333" s="8">
        <v>28966659</v>
      </c>
      <c r="N333" s="14">
        <f t="shared" si="5"/>
        <v>0.98136632179592931</v>
      </c>
    </row>
    <row r="334" spans="1:14" x14ac:dyDescent="0.2">
      <c r="A334" s="6" t="s">
        <v>345</v>
      </c>
      <c r="B334" s="5">
        <v>45478</v>
      </c>
      <c r="C334" s="6" t="s">
        <v>572</v>
      </c>
      <c r="D334" s="4">
        <v>800088357</v>
      </c>
      <c r="E334" s="4" t="s">
        <v>840</v>
      </c>
      <c r="F334" s="6" t="s">
        <v>1009</v>
      </c>
      <c r="G334" s="4" t="s">
        <v>1010</v>
      </c>
      <c r="H334" s="4" t="s">
        <v>1360</v>
      </c>
      <c r="I334" s="5">
        <v>45484</v>
      </c>
      <c r="J334" s="5">
        <v>45818</v>
      </c>
      <c r="K334" s="7" t="s">
        <v>1910</v>
      </c>
      <c r="L334" s="8">
        <v>41705004</v>
      </c>
      <c r="M334" s="8">
        <v>18487966</v>
      </c>
      <c r="N334" s="14">
        <f t="shared" si="5"/>
        <v>0.4433033024046707</v>
      </c>
    </row>
    <row r="335" spans="1:14" x14ac:dyDescent="0.2">
      <c r="A335" s="6" t="s">
        <v>346</v>
      </c>
      <c r="B335" s="5">
        <v>45484</v>
      </c>
      <c r="C335" s="6" t="s">
        <v>571</v>
      </c>
      <c r="D335" s="4">
        <v>52916322</v>
      </c>
      <c r="E335" s="4" t="s">
        <v>710</v>
      </c>
      <c r="F335" s="6" t="s">
        <v>1007</v>
      </c>
      <c r="G335" s="4" t="s">
        <v>1010</v>
      </c>
      <c r="H335" s="4" t="s">
        <v>1361</v>
      </c>
      <c r="I335" s="5">
        <v>45489</v>
      </c>
      <c r="J335" s="5">
        <v>45694</v>
      </c>
      <c r="K335" s="7" t="s">
        <v>1911</v>
      </c>
      <c r="L335" s="8">
        <v>45378398</v>
      </c>
      <c r="M335" s="8">
        <v>37066515</v>
      </c>
      <c r="N335" s="14">
        <f t="shared" si="5"/>
        <v>0.81683172244203073</v>
      </c>
    </row>
    <row r="336" spans="1:14" x14ac:dyDescent="0.2">
      <c r="A336" s="6" t="s">
        <v>347</v>
      </c>
      <c r="B336" s="5">
        <v>45484</v>
      </c>
      <c r="C336" s="6" t="s">
        <v>571</v>
      </c>
      <c r="D336" s="4">
        <v>1032409279</v>
      </c>
      <c r="E336" s="4" t="s">
        <v>705</v>
      </c>
      <c r="F336" s="6" t="s">
        <v>1007</v>
      </c>
      <c r="G336" s="4" t="s">
        <v>1010</v>
      </c>
      <c r="H336" s="4" t="s">
        <v>1362</v>
      </c>
      <c r="I336" s="5">
        <v>45486</v>
      </c>
      <c r="J336" s="5">
        <v>45692</v>
      </c>
      <c r="K336" s="7" t="s">
        <v>1912</v>
      </c>
      <c r="L336" s="8">
        <v>45603043</v>
      </c>
      <c r="M336" s="8">
        <v>31001082</v>
      </c>
      <c r="N336" s="14">
        <f t="shared" si="5"/>
        <v>0.67980292455483726</v>
      </c>
    </row>
    <row r="337" spans="1:14" x14ac:dyDescent="0.2">
      <c r="A337" s="6" t="s">
        <v>348</v>
      </c>
      <c r="B337" s="5">
        <v>45485</v>
      </c>
      <c r="C337" s="6" t="s">
        <v>572</v>
      </c>
      <c r="D337" s="4">
        <v>9005258978</v>
      </c>
      <c r="E337" s="4" t="s">
        <v>841</v>
      </c>
      <c r="F337" s="6" t="s">
        <v>1009</v>
      </c>
      <c r="G337" s="4" t="s">
        <v>1022</v>
      </c>
      <c r="H337" s="4" t="s">
        <v>1363</v>
      </c>
      <c r="I337" s="5">
        <v>45491</v>
      </c>
      <c r="J337" s="5">
        <v>45643</v>
      </c>
      <c r="K337" s="7" t="s">
        <v>1913</v>
      </c>
      <c r="L337" s="8">
        <v>1009000000</v>
      </c>
      <c r="M337" s="8">
        <v>1009000000</v>
      </c>
      <c r="N337" s="14">
        <f t="shared" si="5"/>
        <v>1</v>
      </c>
    </row>
    <row r="338" spans="1:14" x14ac:dyDescent="0.2">
      <c r="A338" s="6" t="s">
        <v>349</v>
      </c>
      <c r="B338" s="5">
        <v>45485</v>
      </c>
      <c r="C338" s="6" t="s">
        <v>572</v>
      </c>
      <c r="D338" s="4">
        <v>9004292960</v>
      </c>
      <c r="E338" s="4" t="s">
        <v>842</v>
      </c>
      <c r="F338" s="6" t="s">
        <v>1009</v>
      </c>
      <c r="G338" s="4" t="s">
        <v>1010</v>
      </c>
      <c r="H338" s="4" t="s">
        <v>1364</v>
      </c>
      <c r="I338" s="5">
        <v>45491</v>
      </c>
      <c r="J338" s="5">
        <v>45643</v>
      </c>
      <c r="K338" s="7" t="s">
        <v>1913</v>
      </c>
      <c r="L338" s="8">
        <v>426000000</v>
      </c>
      <c r="M338" s="8">
        <v>426000000</v>
      </c>
      <c r="N338" s="14">
        <f t="shared" si="5"/>
        <v>1</v>
      </c>
    </row>
    <row r="339" spans="1:14" x14ac:dyDescent="0.2">
      <c r="A339" s="6" t="s">
        <v>350</v>
      </c>
      <c r="B339" s="5">
        <v>45484</v>
      </c>
      <c r="C339" s="6" t="s">
        <v>571</v>
      </c>
      <c r="D339" s="4">
        <v>1013647960</v>
      </c>
      <c r="E339" s="4" t="s">
        <v>715</v>
      </c>
      <c r="F339" s="6" t="s">
        <v>1006</v>
      </c>
      <c r="G339" s="4" t="s">
        <v>1010</v>
      </c>
      <c r="H339" s="4" t="s">
        <v>1365</v>
      </c>
      <c r="I339" s="5">
        <v>45485</v>
      </c>
      <c r="J339" s="5">
        <v>45641</v>
      </c>
      <c r="K339" s="7" t="s">
        <v>1914</v>
      </c>
      <c r="L339" s="8">
        <v>30513332</v>
      </c>
      <c r="M339" s="8">
        <v>21313333</v>
      </c>
      <c r="N339" s="14">
        <f t="shared" si="5"/>
        <v>0.6984924819092192</v>
      </c>
    </row>
    <row r="340" spans="1:14" x14ac:dyDescent="0.2">
      <c r="A340" s="6" t="s">
        <v>351</v>
      </c>
      <c r="B340" s="5">
        <v>45491</v>
      </c>
      <c r="C340" s="6" t="s">
        <v>571</v>
      </c>
      <c r="D340" s="4">
        <v>1031121036</v>
      </c>
      <c r="E340" s="4" t="s">
        <v>843</v>
      </c>
      <c r="F340" s="6" t="s">
        <v>1006</v>
      </c>
      <c r="G340" s="4" t="s">
        <v>1010</v>
      </c>
      <c r="H340" s="4" t="s">
        <v>1366</v>
      </c>
      <c r="I340" s="5">
        <v>45491</v>
      </c>
      <c r="J340" s="5">
        <v>45689</v>
      </c>
      <c r="K340" s="7" t="s">
        <v>1915</v>
      </c>
      <c r="L340" s="8">
        <v>43805892</v>
      </c>
      <c r="M340" s="8">
        <v>29877857</v>
      </c>
      <c r="N340" s="14">
        <f t="shared" si="5"/>
        <v>0.68205110399304281</v>
      </c>
    </row>
    <row r="341" spans="1:14" x14ac:dyDescent="0.2">
      <c r="A341" s="6" t="s">
        <v>352</v>
      </c>
      <c r="B341" s="5">
        <v>45489</v>
      </c>
      <c r="C341" s="6" t="s">
        <v>572</v>
      </c>
      <c r="D341" s="4">
        <v>830067053</v>
      </c>
      <c r="E341" s="4" t="s">
        <v>844</v>
      </c>
      <c r="F341" s="6" t="s">
        <v>1009</v>
      </c>
      <c r="G341" s="4" t="s">
        <v>1019</v>
      </c>
      <c r="H341" s="4" t="s">
        <v>1367</v>
      </c>
      <c r="I341" s="5">
        <v>45490</v>
      </c>
      <c r="J341" s="5">
        <v>46219</v>
      </c>
      <c r="K341" s="7" t="s">
        <v>1916</v>
      </c>
      <c r="L341" s="8">
        <v>75000000</v>
      </c>
      <c r="M341" s="8">
        <v>75000000</v>
      </c>
      <c r="N341" s="14">
        <f t="shared" si="5"/>
        <v>1</v>
      </c>
    </row>
    <row r="342" spans="1:14" x14ac:dyDescent="0.2">
      <c r="A342" s="6" t="s">
        <v>353</v>
      </c>
      <c r="B342" s="5">
        <v>45489</v>
      </c>
      <c r="C342" s="6" t="s">
        <v>571</v>
      </c>
      <c r="D342" s="4">
        <v>52831268</v>
      </c>
      <c r="E342" s="4" t="s">
        <v>575</v>
      </c>
      <c r="F342" s="6" t="s">
        <v>1007</v>
      </c>
      <c r="G342" s="4" t="s">
        <v>1010</v>
      </c>
      <c r="H342" s="4" t="s">
        <v>1368</v>
      </c>
      <c r="I342" s="5">
        <v>45490</v>
      </c>
      <c r="J342" s="5">
        <v>45657</v>
      </c>
      <c r="K342" s="7" t="s">
        <v>1917</v>
      </c>
      <c r="L342" s="8">
        <v>14475346</v>
      </c>
      <c r="M342" s="8">
        <v>14475346</v>
      </c>
      <c r="N342" s="14">
        <f t="shared" si="5"/>
        <v>1</v>
      </c>
    </row>
    <row r="343" spans="1:14" x14ac:dyDescent="0.2">
      <c r="A343" s="6" t="s">
        <v>354</v>
      </c>
      <c r="B343" s="5">
        <v>45492</v>
      </c>
      <c r="C343" s="6" t="s">
        <v>571</v>
      </c>
      <c r="D343" s="4">
        <v>53120915</v>
      </c>
      <c r="E343" s="4" t="s">
        <v>845</v>
      </c>
      <c r="F343" s="6" t="s">
        <v>1006</v>
      </c>
      <c r="G343" s="4" t="s">
        <v>1010</v>
      </c>
      <c r="H343" s="4" t="s">
        <v>1369</v>
      </c>
      <c r="I343" s="5">
        <v>45493</v>
      </c>
      <c r="J343" s="5">
        <v>45641</v>
      </c>
      <c r="K343" s="7" t="s">
        <v>1918</v>
      </c>
      <c r="L343" s="8">
        <v>16299360</v>
      </c>
      <c r="M343" s="8">
        <v>16188480</v>
      </c>
      <c r="N343" s="14">
        <f t="shared" si="5"/>
        <v>0.99319727891156462</v>
      </c>
    </row>
    <row r="344" spans="1:14" x14ac:dyDescent="0.2">
      <c r="A344" s="6" t="s">
        <v>355</v>
      </c>
      <c r="B344" s="5">
        <v>45492</v>
      </c>
      <c r="C344" s="6" t="s">
        <v>571</v>
      </c>
      <c r="D344" s="4">
        <v>1013639871</v>
      </c>
      <c r="E344" s="4" t="s">
        <v>765</v>
      </c>
      <c r="F344" s="6" t="s">
        <v>1006</v>
      </c>
      <c r="G344" s="4" t="s">
        <v>1010</v>
      </c>
      <c r="H344" s="4" t="s">
        <v>1370</v>
      </c>
      <c r="I344" s="5">
        <v>45495</v>
      </c>
      <c r="J344" s="5">
        <v>45644</v>
      </c>
      <c r="K344" s="7" t="s">
        <v>1919</v>
      </c>
      <c r="L344" s="8">
        <v>29609982</v>
      </c>
      <c r="M344" s="8">
        <v>20209994</v>
      </c>
      <c r="N344" s="14">
        <f t="shared" si="5"/>
        <v>0.68253989482330657</v>
      </c>
    </row>
    <row r="345" spans="1:14" x14ac:dyDescent="0.2">
      <c r="A345" s="6" t="s">
        <v>356</v>
      </c>
      <c r="B345" s="5">
        <v>45492</v>
      </c>
      <c r="C345" s="6" t="s">
        <v>571</v>
      </c>
      <c r="D345" s="4">
        <v>1023943303</v>
      </c>
      <c r="E345" s="4" t="s">
        <v>614</v>
      </c>
      <c r="F345" s="6" t="s">
        <v>1007</v>
      </c>
      <c r="G345" s="4" t="s">
        <v>1010</v>
      </c>
      <c r="H345" s="4" t="s">
        <v>1371</v>
      </c>
      <c r="I345" s="5">
        <v>45493</v>
      </c>
      <c r="J345" s="5">
        <v>45626</v>
      </c>
      <c r="K345" s="7" t="s">
        <v>1920</v>
      </c>
      <c r="L345" s="8">
        <v>25466663</v>
      </c>
      <c r="M345" s="8">
        <v>17466663</v>
      </c>
      <c r="N345" s="14">
        <f t="shared" si="5"/>
        <v>0.68586382911651989</v>
      </c>
    </row>
    <row r="346" spans="1:14" x14ac:dyDescent="0.2">
      <c r="A346" s="6" t="s">
        <v>357</v>
      </c>
      <c r="B346" s="5">
        <v>45492</v>
      </c>
      <c r="C346" s="6" t="s">
        <v>571</v>
      </c>
      <c r="D346" s="4">
        <v>1000148704</v>
      </c>
      <c r="E346" s="4" t="s">
        <v>846</v>
      </c>
      <c r="F346" s="6" t="s">
        <v>1007</v>
      </c>
      <c r="G346" s="4" t="s">
        <v>1010</v>
      </c>
      <c r="H346" s="4" t="s">
        <v>1372</v>
      </c>
      <c r="I346" s="5">
        <v>45492</v>
      </c>
      <c r="J346" s="5">
        <v>45675</v>
      </c>
      <c r="K346" s="7" t="s">
        <v>1921</v>
      </c>
      <c r="L346" s="8">
        <v>21000000</v>
      </c>
      <c r="M346" s="8">
        <v>18899992</v>
      </c>
      <c r="N346" s="14">
        <f t="shared" si="5"/>
        <v>0.89999961904761905</v>
      </c>
    </row>
    <row r="347" spans="1:14" x14ac:dyDescent="0.2">
      <c r="A347" s="6" t="s">
        <v>358</v>
      </c>
      <c r="B347" s="5">
        <v>45492</v>
      </c>
      <c r="C347" s="6" t="s">
        <v>571</v>
      </c>
      <c r="D347" s="4">
        <v>19440097</v>
      </c>
      <c r="E347" s="4" t="s">
        <v>847</v>
      </c>
      <c r="F347" s="6" t="s">
        <v>1006</v>
      </c>
      <c r="G347" s="4" t="s">
        <v>1010</v>
      </c>
      <c r="H347" s="4" t="s">
        <v>1373</v>
      </c>
      <c r="I347" s="5">
        <v>45495</v>
      </c>
      <c r="J347" s="5">
        <v>45678</v>
      </c>
      <c r="K347" s="7" t="s">
        <v>1922</v>
      </c>
      <c r="L347" s="8">
        <v>45000000</v>
      </c>
      <c r="M347" s="8">
        <v>39750000</v>
      </c>
      <c r="N347" s="14">
        <f t="shared" si="5"/>
        <v>0.8833333333333333</v>
      </c>
    </row>
    <row r="348" spans="1:14" x14ac:dyDescent="0.2">
      <c r="A348" s="6" t="s">
        <v>359</v>
      </c>
      <c r="B348" s="5">
        <v>45496</v>
      </c>
      <c r="C348" s="6" t="s">
        <v>571</v>
      </c>
      <c r="D348" s="4">
        <v>1018408738</v>
      </c>
      <c r="E348" s="4" t="s">
        <v>605</v>
      </c>
      <c r="F348" s="6" t="s">
        <v>1007</v>
      </c>
      <c r="G348" s="4" t="s">
        <v>1010</v>
      </c>
      <c r="H348" s="4" t="s">
        <v>1374</v>
      </c>
      <c r="I348" s="5">
        <v>45497</v>
      </c>
      <c r="J348" s="5">
        <v>45680</v>
      </c>
      <c r="K348" s="7" t="s">
        <v>1923</v>
      </c>
      <c r="L348" s="8">
        <v>24000000</v>
      </c>
      <c r="M348" s="8">
        <v>20933331</v>
      </c>
      <c r="N348" s="14">
        <f t="shared" si="5"/>
        <v>0.87222212499999996</v>
      </c>
    </row>
    <row r="349" spans="1:14" x14ac:dyDescent="0.2">
      <c r="A349" s="6" t="s">
        <v>360</v>
      </c>
      <c r="B349" s="5">
        <v>45496</v>
      </c>
      <c r="C349" s="6" t="s">
        <v>571</v>
      </c>
      <c r="D349" s="4">
        <v>1003530889</v>
      </c>
      <c r="E349" s="4" t="s">
        <v>848</v>
      </c>
      <c r="F349" s="6" t="s">
        <v>1007</v>
      </c>
      <c r="G349" s="4" t="s">
        <v>1010</v>
      </c>
      <c r="H349" s="4" t="s">
        <v>1375</v>
      </c>
      <c r="I349" s="5">
        <v>45497</v>
      </c>
      <c r="J349" s="5">
        <v>45622</v>
      </c>
      <c r="K349" s="7" t="s">
        <v>1924</v>
      </c>
      <c r="L349" s="8">
        <v>16152372</v>
      </c>
      <c r="M349" s="8">
        <v>13857498</v>
      </c>
      <c r="N349" s="14">
        <f t="shared" si="5"/>
        <v>0.8579234059245292</v>
      </c>
    </row>
    <row r="350" spans="1:14" x14ac:dyDescent="0.2">
      <c r="A350" s="6" t="s">
        <v>361</v>
      </c>
      <c r="B350" s="5">
        <v>45496</v>
      </c>
      <c r="C350" s="6" t="s">
        <v>571</v>
      </c>
      <c r="D350" s="4">
        <v>1030599541</v>
      </c>
      <c r="E350" s="4" t="s">
        <v>849</v>
      </c>
      <c r="F350" s="6" t="s">
        <v>1007</v>
      </c>
      <c r="G350" s="4" t="s">
        <v>1010</v>
      </c>
      <c r="H350" s="4" t="s">
        <v>1376</v>
      </c>
      <c r="I350" s="5">
        <v>45497</v>
      </c>
      <c r="J350" s="5">
        <v>45649</v>
      </c>
      <c r="K350" s="7" t="s">
        <v>1925</v>
      </c>
      <c r="L350" s="8">
        <v>11611288</v>
      </c>
      <c r="M350" s="8">
        <v>11611288</v>
      </c>
      <c r="N350" s="14">
        <f t="shared" si="5"/>
        <v>1</v>
      </c>
    </row>
    <row r="351" spans="1:14" x14ac:dyDescent="0.2">
      <c r="A351" s="6" t="s">
        <v>362</v>
      </c>
      <c r="B351" s="5">
        <v>45497</v>
      </c>
      <c r="C351" s="6" t="s">
        <v>571</v>
      </c>
      <c r="D351" s="4">
        <v>1016063994</v>
      </c>
      <c r="E351" s="4" t="s">
        <v>827</v>
      </c>
      <c r="F351" s="6" t="s">
        <v>1007</v>
      </c>
      <c r="G351" s="4" t="s">
        <v>1010</v>
      </c>
      <c r="H351" s="4" t="s">
        <v>1377</v>
      </c>
      <c r="I351" s="5">
        <v>45499</v>
      </c>
      <c r="J351" s="5">
        <v>45626</v>
      </c>
      <c r="K351" s="7" t="s">
        <v>1926</v>
      </c>
      <c r="L351" s="8">
        <v>11420640</v>
      </c>
      <c r="M351" s="8">
        <v>11420640</v>
      </c>
      <c r="N351" s="14">
        <f t="shared" si="5"/>
        <v>1</v>
      </c>
    </row>
    <row r="352" spans="1:14" x14ac:dyDescent="0.2">
      <c r="A352" s="6" t="s">
        <v>363</v>
      </c>
      <c r="B352" s="5">
        <v>45497</v>
      </c>
      <c r="C352" s="6" t="s">
        <v>571</v>
      </c>
      <c r="D352" s="4">
        <v>1000021148</v>
      </c>
      <c r="E352" s="4" t="s">
        <v>850</v>
      </c>
      <c r="F352" s="6" t="s">
        <v>1007</v>
      </c>
      <c r="G352" s="4" t="s">
        <v>1010</v>
      </c>
      <c r="H352" s="4" t="s">
        <v>1378</v>
      </c>
      <c r="I352" s="5">
        <v>45498</v>
      </c>
      <c r="J352" s="5">
        <v>45650</v>
      </c>
      <c r="K352" s="7" t="s">
        <v>1927</v>
      </c>
      <c r="L352" s="8">
        <v>12500000</v>
      </c>
      <c r="M352" s="8">
        <v>10499998</v>
      </c>
      <c r="N352" s="14">
        <f t="shared" si="5"/>
        <v>0.83999984000000005</v>
      </c>
    </row>
    <row r="353" spans="1:14" x14ac:dyDescent="0.2">
      <c r="A353" s="6" t="s">
        <v>364</v>
      </c>
      <c r="B353" s="5">
        <v>45497</v>
      </c>
      <c r="C353" s="6" t="s">
        <v>571</v>
      </c>
      <c r="D353" s="4">
        <v>1030686360</v>
      </c>
      <c r="E353" s="4" t="s">
        <v>851</v>
      </c>
      <c r="F353" s="6" t="s">
        <v>1007</v>
      </c>
      <c r="G353" s="4" t="s">
        <v>1010</v>
      </c>
      <c r="H353" s="4" t="s">
        <v>1379</v>
      </c>
      <c r="I353" s="5">
        <v>45503</v>
      </c>
      <c r="J353" s="5">
        <v>45657</v>
      </c>
      <c r="K353" s="7" t="s">
        <v>1928</v>
      </c>
      <c r="L353" s="8">
        <v>37750000</v>
      </c>
      <c r="M353" s="8">
        <v>30250000</v>
      </c>
      <c r="N353" s="14">
        <f t="shared" si="5"/>
        <v>0.80132450331125826</v>
      </c>
    </row>
    <row r="354" spans="1:14" x14ac:dyDescent="0.2">
      <c r="A354" s="6" t="s">
        <v>365</v>
      </c>
      <c r="B354" s="5">
        <v>45499</v>
      </c>
      <c r="C354" s="6" t="s">
        <v>571</v>
      </c>
      <c r="D354" s="4">
        <v>1022946697</v>
      </c>
      <c r="E354" s="4" t="s">
        <v>768</v>
      </c>
      <c r="F354" s="6" t="s">
        <v>1007</v>
      </c>
      <c r="G354" s="4" t="s">
        <v>1010</v>
      </c>
      <c r="H354" s="4" t="s">
        <v>1380</v>
      </c>
      <c r="I354" s="5">
        <v>45499</v>
      </c>
      <c r="J354" s="5">
        <v>45682</v>
      </c>
      <c r="K354" s="7" t="s">
        <v>1929</v>
      </c>
      <c r="L354" s="8">
        <v>24000000</v>
      </c>
      <c r="M354" s="8">
        <v>20666667</v>
      </c>
      <c r="N354" s="14">
        <f t="shared" si="5"/>
        <v>0.86111112499999998</v>
      </c>
    </row>
    <row r="355" spans="1:14" x14ac:dyDescent="0.2">
      <c r="A355" s="6" t="s">
        <v>366</v>
      </c>
      <c r="B355" s="5">
        <v>45499</v>
      </c>
      <c r="C355" s="6" t="s">
        <v>571</v>
      </c>
      <c r="D355" s="4">
        <v>53131618</v>
      </c>
      <c r="E355" s="4" t="s">
        <v>852</v>
      </c>
      <c r="F355" s="6" t="s">
        <v>1007</v>
      </c>
      <c r="G355" s="4" t="s">
        <v>1010</v>
      </c>
      <c r="H355" s="4" t="s">
        <v>1381</v>
      </c>
      <c r="I355" s="5">
        <v>45503</v>
      </c>
      <c r="J355" s="5">
        <v>45655</v>
      </c>
      <c r="K355" s="7" t="s">
        <v>1930</v>
      </c>
      <c r="L355" s="8">
        <v>46200000</v>
      </c>
      <c r="M355" s="8">
        <v>38500000</v>
      </c>
      <c r="N355" s="14">
        <f t="shared" si="5"/>
        <v>0.83333333333333337</v>
      </c>
    </row>
    <row r="356" spans="1:14" x14ac:dyDescent="0.2">
      <c r="A356" s="6" t="s">
        <v>367</v>
      </c>
      <c r="B356" s="5">
        <v>45499</v>
      </c>
      <c r="C356" s="6" t="s">
        <v>571</v>
      </c>
      <c r="D356" s="4">
        <v>1030532600</v>
      </c>
      <c r="E356" s="4" t="s">
        <v>767</v>
      </c>
      <c r="F356" s="6" t="s">
        <v>1007</v>
      </c>
      <c r="G356" s="4" t="s">
        <v>1010</v>
      </c>
      <c r="H356" s="4" t="s">
        <v>1382</v>
      </c>
      <c r="I356" s="5">
        <v>45502</v>
      </c>
      <c r="J356" s="5">
        <v>45593</v>
      </c>
      <c r="K356" s="7" t="s">
        <v>1931</v>
      </c>
      <c r="L356" s="8">
        <v>21000000</v>
      </c>
      <c r="M356" s="8">
        <v>20999999</v>
      </c>
      <c r="N356" s="14">
        <f t="shared" si="5"/>
        <v>0.99999995238095241</v>
      </c>
    </row>
    <row r="357" spans="1:14" x14ac:dyDescent="0.2">
      <c r="A357" s="6" t="s">
        <v>368</v>
      </c>
      <c r="B357" s="5">
        <v>45505</v>
      </c>
      <c r="C357" s="6" t="s">
        <v>571</v>
      </c>
      <c r="D357" s="4">
        <v>80859380</v>
      </c>
      <c r="E357" s="4" t="s">
        <v>853</v>
      </c>
      <c r="F357" s="6" t="s">
        <v>1006</v>
      </c>
      <c r="G357" s="4" t="s">
        <v>1010</v>
      </c>
      <c r="H357" s="4" t="s">
        <v>1383</v>
      </c>
      <c r="I357" s="5">
        <v>45506</v>
      </c>
      <c r="J357" s="5">
        <v>45689</v>
      </c>
      <c r="K357" s="7" t="s">
        <v>1932</v>
      </c>
      <c r="L357" s="8">
        <v>25250000</v>
      </c>
      <c r="M357" s="8">
        <v>25250000</v>
      </c>
      <c r="N357" s="14">
        <f t="shared" si="5"/>
        <v>1</v>
      </c>
    </row>
    <row r="358" spans="1:14" x14ac:dyDescent="0.2">
      <c r="A358" s="6" t="s">
        <v>369</v>
      </c>
      <c r="B358" s="5">
        <v>45505</v>
      </c>
      <c r="C358" s="6" t="s">
        <v>571</v>
      </c>
      <c r="D358" s="4">
        <v>52261117</v>
      </c>
      <c r="E358" s="4" t="s">
        <v>854</v>
      </c>
      <c r="F358" s="6" t="s">
        <v>1007</v>
      </c>
      <c r="G358" s="4" t="s">
        <v>1010</v>
      </c>
      <c r="H358" s="4" t="s">
        <v>1384</v>
      </c>
      <c r="I358" s="5">
        <v>45506</v>
      </c>
      <c r="J358" s="5">
        <v>45626</v>
      </c>
      <c r="K358" s="7" t="s">
        <v>1933</v>
      </c>
      <c r="L358" s="8">
        <v>32345530</v>
      </c>
      <c r="M358" s="8">
        <v>32345530</v>
      </c>
      <c r="N358" s="14">
        <f t="shared" si="5"/>
        <v>1</v>
      </c>
    </row>
    <row r="359" spans="1:14" x14ac:dyDescent="0.2">
      <c r="A359" s="6" t="s">
        <v>370</v>
      </c>
      <c r="B359" s="5">
        <v>45504</v>
      </c>
      <c r="C359" s="6" t="s">
        <v>571</v>
      </c>
      <c r="D359" s="4">
        <v>1018466306</v>
      </c>
      <c r="E359" s="4" t="s">
        <v>831</v>
      </c>
      <c r="F359" s="6" t="s">
        <v>1007</v>
      </c>
      <c r="G359" s="4" t="s">
        <v>1010</v>
      </c>
      <c r="H359" s="4" t="s">
        <v>1385</v>
      </c>
      <c r="I359" s="5">
        <v>45505</v>
      </c>
      <c r="J359" s="5">
        <v>45657</v>
      </c>
      <c r="K359" s="7" t="s">
        <v>1934</v>
      </c>
      <c r="L359" s="8">
        <v>13239650</v>
      </c>
      <c r="M359" s="8">
        <v>13239650</v>
      </c>
      <c r="N359" s="14">
        <f t="shared" si="5"/>
        <v>1</v>
      </c>
    </row>
    <row r="360" spans="1:14" x14ac:dyDescent="0.2">
      <c r="A360" s="6" t="s">
        <v>371</v>
      </c>
      <c r="B360" s="5">
        <v>45504</v>
      </c>
      <c r="C360" s="6" t="s">
        <v>572</v>
      </c>
      <c r="D360" s="4">
        <v>899999082</v>
      </c>
      <c r="E360" s="4" t="s">
        <v>855</v>
      </c>
      <c r="F360" s="6" t="s">
        <v>1009</v>
      </c>
      <c r="G360" s="4" t="s">
        <v>1023</v>
      </c>
      <c r="H360" s="4" t="s">
        <v>1386</v>
      </c>
      <c r="I360" s="5">
        <v>45504</v>
      </c>
      <c r="J360" s="5">
        <v>45746</v>
      </c>
      <c r="K360" s="7" t="s">
        <v>1935</v>
      </c>
      <c r="L360" s="8">
        <v>1028452744</v>
      </c>
      <c r="M360" s="8">
        <v>642782965</v>
      </c>
      <c r="N360" s="14">
        <f t="shared" si="5"/>
        <v>0.625</v>
      </c>
    </row>
    <row r="361" spans="1:14" x14ac:dyDescent="0.2">
      <c r="A361" s="6" t="s">
        <v>372</v>
      </c>
      <c r="B361" s="5">
        <v>45504</v>
      </c>
      <c r="C361" s="6" t="s">
        <v>571</v>
      </c>
      <c r="D361" s="4">
        <v>79627542</v>
      </c>
      <c r="E361" s="4" t="s">
        <v>856</v>
      </c>
      <c r="F361" s="6" t="s">
        <v>1006</v>
      </c>
      <c r="G361" s="4" t="s">
        <v>1010</v>
      </c>
      <c r="H361" s="4" t="s">
        <v>1387</v>
      </c>
      <c r="I361" s="5">
        <v>45506</v>
      </c>
      <c r="J361" s="5">
        <v>45627</v>
      </c>
      <c r="K361" s="7" t="s">
        <v>1936</v>
      </c>
      <c r="L361" s="8">
        <v>47881250</v>
      </c>
      <c r="M361" s="8">
        <v>47881250</v>
      </c>
      <c r="N361" s="14">
        <f t="shared" si="5"/>
        <v>1</v>
      </c>
    </row>
    <row r="362" spans="1:14" x14ac:dyDescent="0.2">
      <c r="A362" s="6" t="s">
        <v>373</v>
      </c>
      <c r="B362" s="5">
        <v>45505</v>
      </c>
      <c r="C362" s="6" t="s">
        <v>572</v>
      </c>
      <c r="D362" s="4">
        <v>900525880</v>
      </c>
      <c r="E362" s="4" t="s">
        <v>857</v>
      </c>
      <c r="F362" s="6" t="s">
        <v>1009</v>
      </c>
      <c r="G362" s="4" t="s">
        <v>1024</v>
      </c>
      <c r="H362" s="4" t="s">
        <v>1388</v>
      </c>
      <c r="I362" s="5">
        <v>45505</v>
      </c>
      <c r="J362" s="5">
        <v>45991</v>
      </c>
      <c r="K362" s="7" t="s">
        <v>1937</v>
      </c>
      <c r="L362" s="8">
        <v>100000000</v>
      </c>
      <c r="M362" s="8">
        <v>100000000</v>
      </c>
      <c r="N362" s="14">
        <f t="shared" si="5"/>
        <v>1</v>
      </c>
    </row>
    <row r="363" spans="1:14" x14ac:dyDescent="0.2">
      <c r="A363" s="6" t="s">
        <v>374</v>
      </c>
      <c r="B363" s="5">
        <v>45505</v>
      </c>
      <c r="C363" s="6" t="s">
        <v>572</v>
      </c>
      <c r="D363" s="4">
        <v>900525880</v>
      </c>
      <c r="E363" s="4" t="s">
        <v>857</v>
      </c>
      <c r="F363" s="6" t="s">
        <v>1009</v>
      </c>
      <c r="G363" s="4" t="s">
        <v>1010</v>
      </c>
      <c r="H363" s="4" t="s">
        <v>1389</v>
      </c>
      <c r="I363" s="5">
        <v>45506</v>
      </c>
      <c r="J363" s="5">
        <v>45566</v>
      </c>
      <c r="K363" s="7" t="s">
        <v>1938</v>
      </c>
      <c r="L363" s="8">
        <v>100000000</v>
      </c>
      <c r="M363" s="8">
        <v>100000000</v>
      </c>
      <c r="N363" s="14">
        <f t="shared" si="5"/>
        <v>1</v>
      </c>
    </row>
    <row r="364" spans="1:14" x14ac:dyDescent="0.2">
      <c r="A364" s="6" t="s">
        <v>375</v>
      </c>
      <c r="B364" s="5">
        <v>45506</v>
      </c>
      <c r="C364" s="6" t="s">
        <v>571</v>
      </c>
      <c r="D364" s="4">
        <v>52966383</v>
      </c>
      <c r="E364" s="4" t="s">
        <v>858</v>
      </c>
      <c r="F364" s="6" t="s">
        <v>1007</v>
      </c>
      <c r="G364" s="4" t="s">
        <v>1010</v>
      </c>
      <c r="H364" s="4" t="s">
        <v>1390</v>
      </c>
      <c r="I364" s="5">
        <v>45507</v>
      </c>
      <c r="J364" s="5">
        <v>45635</v>
      </c>
      <c r="K364" s="7" t="s">
        <v>1939</v>
      </c>
      <c r="L364" s="8">
        <v>47881250</v>
      </c>
      <c r="M364" s="8">
        <v>37919375</v>
      </c>
      <c r="N364" s="14">
        <f t="shared" si="5"/>
        <v>0.79194622111995827</v>
      </c>
    </row>
    <row r="365" spans="1:14" x14ac:dyDescent="0.2">
      <c r="A365" s="6" t="s">
        <v>376</v>
      </c>
      <c r="B365" s="5">
        <v>45506</v>
      </c>
      <c r="C365" s="6" t="s">
        <v>571</v>
      </c>
      <c r="D365" s="4">
        <v>1020792460</v>
      </c>
      <c r="E365" s="4" t="s">
        <v>830</v>
      </c>
      <c r="F365" s="6" t="s">
        <v>1007</v>
      </c>
      <c r="G365" s="4" t="s">
        <v>1010</v>
      </c>
      <c r="H365" s="4" t="s">
        <v>1391</v>
      </c>
      <c r="I365" s="5">
        <v>45507</v>
      </c>
      <c r="J365" s="5">
        <v>45598</v>
      </c>
      <c r="K365" s="7" t="s">
        <v>1940</v>
      </c>
      <c r="L365" s="8">
        <v>20820936</v>
      </c>
      <c r="M365" s="8">
        <v>13880630</v>
      </c>
      <c r="N365" s="14">
        <f t="shared" si="5"/>
        <v>0.66666695483814942</v>
      </c>
    </row>
    <row r="366" spans="1:14" x14ac:dyDescent="0.2">
      <c r="A366" s="6" t="s">
        <v>377</v>
      </c>
      <c r="B366" s="5">
        <v>45506</v>
      </c>
      <c r="C366" s="6" t="s">
        <v>571</v>
      </c>
      <c r="D366" s="4">
        <v>1010236662</v>
      </c>
      <c r="E366" s="4" t="s">
        <v>859</v>
      </c>
      <c r="F366" s="6" t="s">
        <v>1006</v>
      </c>
      <c r="G366" s="4" t="s">
        <v>1010</v>
      </c>
      <c r="H366" s="4" t="s">
        <v>1392</v>
      </c>
      <c r="I366" s="5">
        <v>45509</v>
      </c>
      <c r="J366" s="5">
        <v>45600</v>
      </c>
      <c r="K366" s="7" t="s">
        <v>1941</v>
      </c>
      <c r="L366" s="8">
        <v>10587150</v>
      </c>
      <c r="M366" s="8">
        <v>10587150</v>
      </c>
      <c r="N366" s="14">
        <f t="shared" si="5"/>
        <v>1</v>
      </c>
    </row>
    <row r="367" spans="1:14" x14ac:dyDescent="0.2">
      <c r="A367" s="6" t="s">
        <v>378</v>
      </c>
      <c r="B367" s="5">
        <v>45506</v>
      </c>
      <c r="C367" s="6" t="s">
        <v>571</v>
      </c>
      <c r="D367" s="4">
        <v>52903084</v>
      </c>
      <c r="E367" s="4" t="s">
        <v>632</v>
      </c>
      <c r="F367" s="6" t="s">
        <v>1007</v>
      </c>
      <c r="G367" s="4" t="s">
        <v>1010</v>
      </c>
      <c r="H367" s="4" t="s">
        <v>1393</v>
      </c>
      <c r="I367" s="5">
        <v>45509</v>
      </c>
      <c r="J367" s="5">
        <v>45600</v>
      </c>
      <c r="K367" s="7" t="s">
        <v>1942</v>
      </c>
      <c r="L367" s="8">
        <v>25299360</v>
      </c>
      <c r="M367" s="8">
        <v>25299360</v>
      </c>
      <c r="N367" s="14">
        <f t="shared" si="5"/>
        <v>1</v>
      </c>
    </row>
    <row r="368" spans="1:14" x14ac:dyDescent="0.2">
      <c r="A368" s="6" t="s">
        <v>379</v>
      </c>
      <c r="B368" s="5">
        <v>45506</v>
      </c>
      <c r="C368" s="6" t="s">
        <v>571</v>
      </c>
      <c r="D368" s="4">
        <v>52264292</v>
      </c>
      <c r="E368" s="4" t="s">
        <v>638</v>
      </c>
      <c r="F368" s="6" t="s">
        <v>1007</v>
      </c>
      <c r="G368" s="4" t="s">
        <v>1010</v>
      </c>
      <c r="H368" s="4" t="s">
        <v>1394</v>
      </c>
      <c r="I368" s="5">
        <v>45509</v>
      </c>
      <c r="J368" s="5">
        <v>45600</v>
      </c>
      <c r="K368" s="7" t="s">
        <v>1943</v>
      </c>
      <c r="L368" s="8">
        <v>25299360</v>
      </c>
      <c r="M368" s="8">
        <v>25299360</v>
      </c>
      <c r="N368" s="14">
        <f t="shared" si="5"/>
        <v>1</v>
      </c>
    </row>
    <row r="369" spans="1:14" x14ac:dyDescent="0.2">
      <c r="A369" s="6" t="s">
        <v>380</v>
      </c>
      <c r="B369" s="5">
        <v>45516</v>
      </c>
      <c r="C369" s="6" t="s">
        <v>571</v>
      </c>
      <c r="D369" s="4">
        <v>1014209630</v>
      </c>
      <c r="E369" s="4" t="s">
        <v>860</v>
      </c>
      <c r="F369" s="6" t="s">
        <v>1006</v>
      </c>
      <c r="G369" s="4" t="s">
        <v>1010</v>
      </c>
      <c r="H369" s="4" t="s">
        <v>1395</v>
      </c>
      <c r="I369" s="5">
        <v>45516</v>
      </c>
      <c r="J369" s="5">
        <v>45668</v>
      </c>
      <c r="K369" s="7" t="s">
        <v>1944</v>
      </c>
      <c r="L369" s="8">
        <v>20000000</v>
      </c>
      <c r="M369" s="8">
        <v>18533327</v>
      </c>
      <c r="N369" s="14">
        <f t="shared" si="5"/>
        <v>0.92666634999999997</v>
      </c>
    </row>
    <row r="370" spans="1:14" x14ac:dyDescent="0.2">
      <c r="A370" s="6" t="s">
        <v>381</v>
      </c>
      <c r="B370" s="5">
        <v>45506</v>
      </c>
      <c r="C370" s="6" t="s">
        <v>571</v>
      </c>
      <c r="D370" s="4">
        <v>1032395296</v>
      </c>
      <c r="E370" s="4" t="s">
        <v>637</v>
      </c>
      <c r="F370" s="6" t="s">
        <v>1007</v>
      </c>
      <c r="G370" s="4" t="s">
        <v>1010</v>
      </c>
      <c r="H370" s="4" t="s">
        <v>1396</v>
      </c>
      <c r="I370" s="5">
        <v>45509</v>
      </c>
      <c r="J370" s="5">
        <v>45600</v>
      </c>
      <c r="K370" s="7" t="s">
        <v>1945</v>
      </c>
      <c r="L370" s="8">
        <v>25299360</v>
      </c>
      <c r="M370" s="8">
        <v>25299360</v>
      </c>
      <c r="N370" s="14">
        <f t="shared" si="5"/>
        <v>1</v>
      </c>
    </row>
    <row r="371" spans="1:14" x14ac:dyDescent="0.2">
      <c r="A371" s="6" t="s">
        <v>382</v>
      </c>
      <c r="B371" s="5">
        <v>45509</v>
      </c>
      <c r="C371" s="6" t="s">
        <v>571</v>
      </c>
      <c r="D371" s="4">
        <v>52231558</v>
      </c>
      <c r="E371" s="4" t="s">
        <v>772</v>
      </c>
      <c r="F371" s="6" t="s">
        <v>1007</v>
      </c>
      <c r="G371" s="4" t="s">
        <v>1010</v>
      </c>
      <c r="H371" s="4" t="s">
        <v>1397</v>
      </c>
      <c r="I371" s="5">
        <v>45510</v>
      </c>
      <c r="J371" s="5">
        <v>45601</v>
      </c>
      <c r="K371" s="7" t="s">
        <v>1946</v>
      </c>
      <c r="L371" s="8">
        <v>34728750</v>
      </c>
      <c r="M371" s="8">
        <v>32799375</v>
      </c>
      <c r="N371" s="14">
        <f t="shared" si="5"/>
        <v>0.94444444444444442</v>
      </c>
    </row>
    <row r="372" spans="1:14" x14ac:dyDescent="0.2">
      <c r="A372" s="6" t="s">
        <v>383</v>
      </c>
      <c r="B372" s="5">
        <v>45509</v>
      </c>
      <c r="C372" s="6" t="s">
        <v>571</v>
      </c>
      <c r="D372" s="4">
        <v>80156033</v>
      </c>
      <c r="E372" s="4" t="s">
        <v>642</v>
      </c>
      <c r="F372" s="6" t="s">
        <v>1006</v>
      </c>
      <c r="G372" s="4" t="s">
        <v>1010</v>
      </c>
      <c r="H372" s="4" t="s">
        <v>1398</v>
      </c>
      <c r="I372" s="5">
        <v>45509</v>
      </c>
      <c r="J372" s="5">
        <v>45600</v>
      </c>
      <c r="K372" s="7" t="s">
        <v>1947</v>
      </c>
      <c r="L372" s="8">
        <v>30878820</v>
      </c>
      <c r="M372" s="8">
        <v>30878820</v>
      </c>
      <c r="N372" s="14">
        <f t="shared" si="5"/>
        <v>1</v>
      </c>
    </row>
    <row r="373" spans="1:14" x14ac:dyDescent="0.2">
      <c r="A373" s="6" t="s">
        <v>384</v>
      </c>
      <c r="B373" s="5">
        <v>45509</v>
      </c>
      <c r="C373" s="6" t="s">
        <v>571</v>
      </c>
      <c r="D373" s="4">
        <v>10299336</v>
      </c>
      <c r="E373" s="4" t="s">
        <v>861</v>
      </c>
      <c r="F373" s="6" t="s">
        <v>1006</v>
      </c>
      <c r="G373" s="4" t="s">
        <v>1010</v>
      </c>
      <c r="H373" s="4" t="s">
        <v>1399</v>
      </c>
      <c r="I373" s="5">
        <v>45510</v>
      </c>
      <c r="J373" s="5">
        <v>45626</v>
      </c>
      <c r="K373" s="7" t="s">
        <v>1948</v>
      </c>
      <c r="L373" s="8">
        <v>33310200</v>
      </c>
      <c r="M373" s="8">
        <v>21889560</v>
      </c>
      <c r="N373" s="14">
        <f t="shared" si="5"/>
        <v>0.65714285714285714</v>
      </c>
    </row>
    <row r="374" spans="1:14" x14ac:dyDescent="0.2">
      <c r="A374" s="6" t="s">
        <v>385</v>
      </c>
      <c r="B374" s="5">
        <v>45509</v>
      </c>
      <c r="C374" s="6" t="s">
        <v>571</v>
      </c>
      <c r="D374" s="4">
        <v>52865885</v>
      </c>
      <c r="E374" s="4" t="s">
        <v>626</v>
      </c>
      <c r="F374" s="6" t="s">
        <v>1007</v>
      </c>
      <c r="G374" s="4" t="s">
        <v>1010</v>
      </c>
      <c r="H374" s="4" t="s">
        <v>1400</v>
      </c>
      <c r="I374" s="5">
        <v>45512</v>
      </c>
      <c r="J374" s="5">
        <v>45633</v>
      </c>
      <c r="K374" s="7" t="s">
        <v>1949</v>
      </c>
      <c r="L374" s="8">
        <v>41132906</v>
      </c>
      <c r="M374" s="8">
        <v>36312644</v>
      </c>
      <c r="N374" s="14">
        <f t="shared" si="5"/>
        <v>0.88281251025638696</v>
      </c>
    </row>
    <row r="375" spans="1:14" x14ac:dyDescent="0.2">
      <c r="A375" s="6" t="s">
        <v>386</v>
      </c>
      <c r="B375" s="5">
        <v>45509</v>
      </c>
      <c r="C375" s="6" t="s">
        <v>571</v>
      </c>
      <c r="D375" s="4">
        <v>51935112</v>
      </c>
      <c r="E375" s="4" t="s">
        <v>862</v>
      </c>
      <c r="F375" s="6" t="s">
        <v>1007</v>
      </c>
      <c r="G375" s="4" t="s">
        <v>1010</v>
      </c>
      <c r="H375" s="4" t="s">
        <v>1401</v>
      </c>
      <c r="I375" s="5">
        <v>45512</v>
      </c>
      <c r="J375" s="5">
        <v>45633</v>
      </c>
      <c r="K375" s="7" t="s">
        <v>1950</v>
      </c>
      <c r="L375" s="8">
        <v>135828000</v>
      </c>
      <c r="M375" s="8">
        <v>87706080</v>
      </c>
      <c r="N375" s="14">
        <f t="shared" si="5"/>
        <v>0.64571428571428569</v>
      </c>
    </row>
    <row r="376" spans="1:14" x14ac:dyDescent="0.2">
      <c r="A376" s="6" t="s">
        <v>387</v>
      </c>
      <c r="B376" s="5">
        <v>45509</v>
      </c>
      <c r="C376" s="6" t="s">
        <v>571</v>
      </c>
      <c r="D376" s="4">
        <v>1014251502</v>
      </c>
      <c r="E376" s="4" t="s">
        <v>838</v>
      </c>
      <c r="F376" s="6" t="s">
        <v>1006</v>
      </c>
      <c r="G376" s="4" t="s">
        <v>1010</v>
      </c>
      <c r="H376" s="4" t="s">
        <v>1402</v>
      </c>
      <c r="I376" s="5">
        <v>45510</v>
      </c>
      <c r="J376" s="5">
        <v>45631</v>
      </c>
      <c r="K376" s="4" t="s">
        <v>1951</v>
      </c>
      <c r="L376" s="8">
        <v>18527125</v>
      </c>
      <c r="M376" s="8">
        <v>12174965</v>
      </c>
      <c r="N376" s="14">
        <f t="shared" si="5"/>
        <v>0.65714270292881383</v>
      </c>
    </row>
    <row r="377" spans="1:14" x14ac:dyDescent="0.2">
      <c r="A377" s="6" t="s">
        <v>388</v>
      </c>
      <c r="B377" s="5">
        <v>45510</v>
      </c>
      <c r="C377" s="6" t="s">
        <v>571</v>
      </c>
      <c r="D377" s="4">
        <v>52716219</v>
      </c>
      <c r="E377" s="4" t="s">
        <v>620</v>
      </c>
      <c r="F377" s="6" t="s">
        <v>1007</v>
      </c>
      <c r="G377" s="4" t="s">
        <v>1010</v>
      </c>
      <c r="H377" s="4" t="s">
        <v>1403</v>
      </c>
      <c r="I377" s="5">
        <v>45512</v>
      </c>
      <c r="J377" s="5">
        <v>45640</v>
      </c>
      <c r="K377" s="7" t="s">
        <v>1952</v>
      </c>
      <c r="L377" s="8">
        <v>70334880</v>
      </c>
      <c r="M377" s="8">
        <v>45941280</v>
      </c>
      <c r="N377" s="14">
        <f t="shared" si="5"/>
        <v>0.65317919075144504</v>
      </c>
    </row>
    <row r="378" spans="1:14" x14ac:dyDescent="0.2">
      <c r="A378" s="6" t="s">
        <v>389</v>
      </c>
      <c r="B378" s="5">
        <v>45518</v>
      </c>
      <c r="C378" s="6" t="s">
        <v>571</v>
      </c>
      <c r="D378" s="4">
        <v>1013589551</v>
      </c>
      <c r="E378" s="4" t="s">
        <v>773</v>
      </c>
      <c r="F378" s="6" t="s">
        <v>1006</v>
      </c>
      <c r="G378" s="4" t="s">
        <v>1010</v>
      </c>
      <c r="H378" s="4" t="s">
        <v>1404</v>
      </c>
      <c r="I378" s="5">
        <v>45518</v>
      </c>
      <c r="J378" s="5">
        <v>45670</v>
      </c>
      <c r="K378" s="7" t="s">
        <v>1953</v>
      </c>
      <c r="L378" s="8">
        <v>15015000</v>
      </c>
      <c r="M378" s="8">
        <v>10710700</v>
      </c>
      <c r="N378" s="14">
        <f t="shared" si="5"/>
        <v>0.71333333333333337</v>
      </c>
    </row>
    <row r="379" spans="1:14" x14ac:dyDescent="0.2">
      <c r="A379" s="6" t="s">
        <v>390</v>
      </c>
      <c r="B379" s="5">
        <v>45518</v>
      </c>
      <c r="C379" s="6" t="s">
        <v>572</v>
      </c>
      <c r="D379" s="4">
        <v>900714130</v>
      </c>
      <c r="E379" s="4" t="s">
        <v>863</v>
      </c>
      <c r="F379" s="6" t="s">
        <v>1009</v>
      </c>
      <c r="G379" s="4" t="s">
        <v>1025</v>
      </c>
      <c r="H379" s="4" t="s">
        <v>1405</v>
      </c>
      <c r="I379" s="5">
        <v>45520</v>
      </c>
      <c r="J379" s="5">
        <v>45641</v>
      </c>
      <c r="K379" s="7" t="s">
        <v>1954</v>
      </c>
      <c r="L379" s="8">
        <v>200000000</v>
      </c>
      <c r="M379" s="8">
        <v>200000000</v>
      </c>
      <c r="N379" s="14">
        <f t="shared" si="5"/>
        <v>1</v>
      </c>
    </row>
    <row r="380" spans="1:14" x14ac:dyDescent="0.2">
      <c r="A380" s="6" t="s">
        <v>391</v>
      </c>
      <c r="B380" s="5">
        <v>45518</v>
      </c>
      <c r="C380" s="6" t="s">
        <v>572</v>
      </c>
      <c r="D380" s="4">
        <v>901680861</v>
      </c>
      <c r="E380" s="4" t="s">
        <v>864</v>
      </c>
      <c r="F380" s="6" t="s">
        <v>1009</v>
      </c>
      <c r="G380" s="4" t="s">
        <v>1025</v>
      </c>
      <c r="H380" s="4" t="s">
        <v>1406</v>
      </c>
      <c r="I380" s="5">
        <v>45520</v>
      </c>
      <c r="J380" s="5">
        <v>45641</v>
      </c>
      <c r="K380" s="7" t="s">
        <v>1955</v>
      </c>
      <c r="L380" s="8">
        <v>150100000</v>
      </c>
      <c r="M380" s="8">
        <v>150100000</v>
      </c>
      <c r="N380" s="14">
        <f t="shared" si="5"/>
        <v>1</v>
      </c>
    </row>
    <row r="381" spans="1:14" x14ac:dyDescent="0.2">
      <c r="A381" s="6" t="s">
        <v>392</v>
      </c>
      <c r="B381" s="5">
        <v>45519</v>
      </c>
      <c r="C381" s="6" t="s">
        <v>571</v>
      </c>
      <c r="D381" s="4">
        <v>80374441</v>
      </c>
      <c r="E381" s="4" t="s">
        <v>865</v>
      </c>
      <c r="F381" s="6" t="s">
        <v>1006</v>
      </c>
      <c r="G381" s="4" t="s">
        <v>1010</v>
      </c>
      <c r="H381" s="4" t="s">
        <v>1407</v>
      </c>
      <c r="I381" s="5">
        <v>45524</v>
      </c>
      <c r="J381" s="5">
        <v>45676</v>
      </c>
      <c r="K381" s="7" t="s">
        <v>1956</v>
      </c>
      <c r="L381" s="8">
        <v>35000000</v>
      </c>
      <c r="M381" s="8">
        <v>30566667</v>
      </c>
      <c r="N381" s="14">
        <f t="shared" si="5"/>
        <v>0.87333334285714281</v>
      </c>
    </row>
    <row r="382" spans="1:14" x14ac:dyDescent="0.2">
      <c r="A382" s="6" t="s">
        <v>393</v>
      </c>
      <c r="B382" s="5">
        <v>45519</v>
      </c>
      <c r="C382" s="6" t="s">
        <v>571</v>
      </c>
      <c r="D382" s="4">
        <v>1018514285</v>
      </c>
      <c r="E382" s="4" t="s">
        <v>818</v>
      </c>
      <c r="F382" s="6" t="s">
        <v>1006</v>
      </c>
      <c r="G382" s="4" t="s">
        <v>1010</v>
      </c>
      <c r="H382" s="4" t="s">
        <v>1408</v>
      </c>
      <c r="I382" s="5">
        <v>45519</v>
      </c>
      <c r="J382" s="5">
        <v>45658</v>
      </c>
      <c r="K382" s="7" t="s">
        <v>1957</v>
      </c>
      <c r="L382" s="8">
        <v>10580000</v>
      </c>
      <c r="M382" s="8">
        <v>10426666</v>
      </c>
      <c r="N382" s="14">
        <f t="shared" si="5"/>
        <v>0.98550718336483933</v>
      </c>
    </row>
    <row r="383" spans="1:14" x14ac:dyDescent="0.2">
      <c r="A383" s="6" t="s">
        <v>394</v>
      </c>
      <c r="B383" s="5">
        <v>45519</v>
      </c>
      <c r="C383" s="6" t="s">
        <v>571</v>
      </c>
      <c r="D383" s="4">
        <v>1019124188</v>
      </c>
      <c r="E383" s="4" t="s">
        <v>866</v>
      </c>
      <c r="F383" s="6" t="s">
        <v>1007</v>
      </c>
      <c r="G383" s="4" t="s">
        <v>1010</v>
      </c>
      <c r="H383" s="4" t="s">
        <v>1409</v>
      </c>
      <c r="I383" s="5">
        <v>45520</v>
      </c>
      <c r="J383" s="5">
        <v>45641</v>
      </c>
      <c r="K383" s="7" t="s">
        <v>1958</v>
      </c>
      <c r="L383" s="8">
        <v>11915685</v>
      </c>
      <c r="M383" s="8">
        <v>11915685</v>
      </c>
      <c r="N383" s="14">
        <f t="shared" si="5"/>
        <v>1</v>
      </c>
    </row>
    <row r="384" spans="1:14" x14ac:dyDescent="0.2">
      <c r="A384" s="6" t="s">
        <v>395</v>
      </c>
      <c r="B384" s="5">
        <v>45519</v>
      </c>
      <c r="C384" s="6" t="s">
        <v>571</v>
      </c>
      <c r="D384" s="4">
        <v>6497287</v>
      </c>
      <c r="E384" s="4" t="s">
        <v>867</v>
      </c>
      <c r="F384" s="6" t="s">
        <v>1006</v>
      </c>
      <c r="G384" s="4" t="s">
        <v>1010</v>
      </c>
      <c r="H384" s="4" t="s">
        <v>1410</v>
      </c>
      <c r="I384" s="5">
        <v>45520</v>
      </c>
      <c r="J384" s="5">
        <v>45641</v>
      </c>
      <c r="K384" s="7" t="s">
        <v>1959</v>
      </c>
      <c r="L384" s="8">
        <v>16951725</v>
      </c>
      <c r="M384" s="8">
        <v>10787462</v>
      </c>
      <c r="N384" s="14">
        <f t="shared" si="5"/>
        <v>0.63636367390339332</v>
      </c>
    </row>
    <row r="385" spans="1:14" x14ac:dyDescent="0.2">
      <c r="A385" s="6" t="s">
        <v>396</v>
      </c>
      <c r="B385" s="5">
        <v>45524</v>
      </c>
      <c r="C385" s="6" t="s">
        <v>571</v>
      </c>
      <c r="D385" s="4">
        <v>52033593</v>
      </c>
      <c r="E385" s="4" t="s">
        <v>868</v>
      </c>
      <c r="F385" s="6" t="s">
        <v>1007</v>
      </c>
      <c r="G385" s="4" t="s">
        <v>1010</v>
      </c>
      <c r="H385" s="4" t="s">
        <v>1411</v>
      </c>
      <c r="I385" s="5">
        <v>45524</v>
      </c>
      <c r="J385" s="5">
        <v>45645</v>
      </c>
      <c r="K385" s="7" t="s">
        <v>1960</v>
      </c>
      <c r="L385" s="8">
        <v>20000000</v>
      </c>
      <c r="M385" s="8">
        <v>20000000</v>
      </c>
      <c r="N385" s="14">
        <f t="shared" si="5"/>
        <v>1</v>
      </c>
    </row>
    <row r="386" spans="1:14" x14ac:dyDescent="0.2">
      <c r="A386" s="6" t="s">
        <v>397</v>
      </c>
      <c r="B386" s="5">
        <v>45531</v>
      </c>
      <c r="C386" s="6" t="s">
        <v>572</v>
      </c>
      <c r="D386" s="4">
        <v>901172907</v>
      </c>
      <c r="E386" s="4" t="s">
        <v>869</v>
      </c>
      <c r="F386" s="6" t="s">
        <v>1009</v>
      </c>
      <c r="G386" s="4" t="s">
        <v>1020</v>
      </c>
      <c r="H386" s="4" t="s">
        <v>1412</v>
      </c>
      <c r="I386" s="5">
        <v>45532</v>
      </c>
      <c r="J386" s="5">
        <v>45592</v>
      </c>
      <c r="K386" s="7" t="s">
        <v>1961</v>
      </c>
      <c r="L386" s="8">
        <v>2475200</v>
      </c>
      <c r="M386" s="8">
        <v>2475200</v>
      </c>
      <c r="N386" s="14">
        <f t="shared" ref="N386:N449" si="6">M386/L386</f>
        <v>1</v>
      </c>
    </row>
    <row r="387" spans="1:14" x14ac:dyDescent="0.2">
      <c r="A387" s="6" t="s">
        <v>398</v>
      </c>
      <c r="B387" s="5">
        <v>45531</v>
      </c>
      <c r="C387" s="6" t="s">
        <v>571</v>
      </c>
      <c r="D387" s="4">
        <v>79938506</v>
      </c>
      <c r="E387" s="4" t="s">
        <v>870</v>
      </c>
      <c r="F387" s="6" t="s">
        <v>1006</v>
      </c>
      <c r="G387" s="4" t="s">
        <v>1010</v>
      </c>
      <c r="H387" s="4" t="s">
        <v>1413</v>
      </c>
      <c r="I387" s="5">
        <v>45531</v>
      </c>
      <c r="J387" s="5">
        <v>45645</v>
      </c>
      <c r="K387" s="7" t="s">
        <v>1962</v>
      </c>
      <c r="L387" s="8">
        <v>28416659</v>
      </c>
      <c r="M387" s="8">
        <v>17233332</v>
      </c>
      <c r="N387" s="14">
        <f t="shared" si="6"/>
        <v>0.60645172959988014</v>
      </c>
    </row>
    <row r="388" spans="1:14" x14ac:dyDescent="0.2">
      <c r="A388" s="6" t="s">
        <v>399</v>
      </c>
      <c r="B388" s="5">
        <v>45531</v>
      </c>
      <c r="C388" s="6" t="s">
        <v>571</v>
      </c>
      <c r="D388" s="4">
        <v>67017484</v>
      </c>
      <c r="E388" s="4" t="s">
        <v>871</v>
      </c>
      <c r="F388" s="6" t="s">
        <v>1007</v>
      </c>
      <c r="G388" s="4" t="s">
        <v>1010</v>
      </c>
      <c r="H388" s="4" t="s">
        <v>1414</v>
      </c>
      <c r="I388" s="5">
        <v>45531</v>
      </c>
      <c r="J388" s="5">
        <v>45561</v>
      </c>
      <c r="K388" s="4" t="s">
        <v>1963</v>
      </c>
      <c r="L388" s="8">
        <v>9000000</v>
      </c>
      <c r="M388" s="8">
        <v>9000000</v>
      </c>
      <c r="N388" s="14">
        <f t="shared" si="6"/>
        <v>1</v>
      </c>
    </row>
    <row r="389" spans="1:14" x14ac:dyDescent="0.2">
      <c r="A389" s="6" t="s">
        <v>400</v>
      </c>
      <c r="B389" s="5">
        <v>45532</v>
      </c>
      <c r="C389" s="6" t="s">
        <v>571</v>
      </c>
      <c r="D389" s="4">
        <v>1000520554</v>
      </c>
      <c r="E389" s="4" t="s">
        <v>872</v>
      </c>
      <c r="F389" s="6" t="s">
        <v>1007</v>
      </c>
      <c r="G389" s="4" t="s">
        <v>1010</v>
      </c>
      <c r="H389" s="4" t="s">
        <v>1415</v>
      </c>
      <c r="I389" s="5">
        <v>45534</v>
      </c>
      <c r="J389" s="5">
        <v>45655</v>
      </c>
      <c r="K389" s="7" t="s">
        <v>1964</v>
      </c>
      <c r="L389" s="8">
        <v>8000000</v>
      </c>
      <c r="M389" s="8">
        <v>8000000</v>
      </c>
      <c r="N389" s="14">
        <f t="shared" si="6"/>
        <v>1</v>
      </c>
    </row>
    <row r="390" spans="1:14" x14ac:dyDescent="0.2">
      <c r="A390" s="6" t="s">
        <v>401</v>
      </c>
      <c r="B390" s="5">
        <v>45532</v>
      </c>
      <c r="C390" s="6" t="s">
        <v>571</v>
      </c>
      <c r="D390" s="4">
        <v>79946077</v>
      </c>
      <c r="E390" s="4" t="s">
        <v>696</v>
      </c>
      <c r="F390" s="6" t="s">
        <v>1006</v>
      </c>
      <c r="G390" s="4" t="s">
        <v>1010</v>
      </c>
      <c r="H390" s="4" t="s">
        <v>1416</v>
      </c>
      <c r="I390" s="5">
        <v>45534</v>
      </c>
      <c r="J390" s="5">
        <v>45641</v>
      </c>
      <c r="K390" s="7" t="s">
        <v>1965</v>
      </c>
      <c r="L390" s="8">
        <v>66733333</v>
      </c>
      <c r="M390" s="8">
        <v>52433333</v>
      </c>
      <c r="N390" s="14">
        <f t="shared" si="6"/>
        <v>0.78571428464392745</v>
      </c>
    </row>
    <row r="391" spans="1:14" x14ac:dyDescent="0.2">
      <c r="A391" s="6" t="s">
        <v>402</v>
      </c>
      <c r="B391" s="5">
        <v>45532</v>
      </c>
      <c r="C391" s="6" t="s">
        <v>571</v>
      </c>
      <c r="D391" s="4">
        <v>1030671006</v>
      </c>
      <c r="E391" s="4" t="s">
        <v>641</v>
      </c>
      <c r="F391" s="6" t="s">
        <v>1006</v>
      </c>
      <c r="G391" s="4" t="s">
        <v>1010</v>
      </c>
      <c r="H391" s="4" t="s">
        <v>1417</v>
      </c>
      <c r="I391" s="5">
        <v>45533</v>
      </c>
      <c r="J391" s="5">
        <v>45685</v>
      </c>
      <c r="K391" s="7" t="s">
        <v>1966</v>
      </c>
      <c r="L391" s="8">
        <v>16500000</v>
      </c>
      <c r="M391" s="8">
        <v>10120000</v>
      </c>
      <c r="N391" s="14">
        <f t="shared" si="6"/>
        <v>0.61333333333333329</v>
      </c>
    </row>
    <row r="392" spans="1:14" x14ac:dyDescent="0.2">
      <c r="A392" s="6" t="s">
        <v>403</v>
      </c>
      <c r="B392" s="5">
        <v>45532</v>
      </c>
      <c r="C392" s="6" t="s">
        <v>571</v>
      </c>
      <c r="D392" s="4">
        <v>1065604412</v>
      </c>
      <c r="E392" s="4" t="s">
        <v>873</v>
      </c>
      <c r="F392" s="6" t="s">
        <v>1007</v>
      </c>
      <c r="G392" s="4" t="s">
        <v>1010</v>
      </c>
      <c r="H392" s="4" t="s">
        <v>1418</v>
      </c>
      <c r="I392" s="5">
        <v>45533</v>
      </c>
      <c r="J392" s="5">
        <v>45643</v>
      </c>
      <c r="K392" s="7" t="s">
        <v>1967</v>
      </c>
      <c r="L392" s="8">
        <v>31920000</v>
      </c>
      <c r="M392" s="8">
        <v>19320000</v>
      </c>
      <c r="N392" s="14">
        <f t="shared" si="6"/>
        <v>0.60526315789473684</v>
      </c>
    </row>
    <row r="393" spans="1:14" x14ac:dyDescent="0.2">
      <c r="A393" s="6" t="s">
        <v>404</v>
      </c>
      <c r="B393" s="5">
        <v>45533</v>
      </c>
      <c r="C393" s="6" t="s">
        <v>571</v>
      </c>
      <c r="D393" s="4">
        <v>80756380</v>
      </c>
      <c r="E393" s="4" t="s">
        <v>806</v>
      </c>
      <c r="F393" s="6" t="s">
        <v>1006</v>
      </c>
      <c r="G393" s="4" t="s">
        <v>1010</v>
      </c>
      <c r="H393" s="4" t="s">
        <v>1419</v>
      </c>
      <c r="I393" s="5">
        <v>45534</v>
      </c>
      <c r="J393" s="5">
        <v>45686</v>
      </c>
      <c r="K393" s="7" t="s">
        <v>1968</v>
      </c>
      <c r="L393" s="8">
        <v>65000000</v>
      </c>
      <c r="M393" s="8">
        <v>39433333</v>
      </c>
      <c r="N393" s="14">
        <f t="shared" si="6"/>
        <v>0.60666666153846149</v>
      </c>
    </row>
    <row r="394" spans="1:14" x14ac:dyDescent="0.2">
      <c r="A394" s="6" t="s">
        <v>405</v>
      </c>
      <c r="B394" s="5">
        <v>45534</v>
      </c>
      <c r="C394" s="6" t="s">
        <v>571</v>
      </c>
      <c r="D394" s="4">
        <v>1018450062</v>
      </c>
      <c r="E394" s="4" t="s">
        <v>636</v>
      </c>
      <c r="F394" s="6" t="s">
        <v>1007</v>
      </c>
      <c r="G394" s="4" t="s">
        <v>1010</v>
      </c>
      <c r="H394" s="4" t="s">
        <v>1420</v>
      </c>
      <c r="I394" s="5">
        <v>45537</v>
      </c>
      <c r="J394" s="5">
        <v>45627</v>
      </c>
      <c r="K394" s="7" t="s">
        <v>1969</v>
      </c>
      <c r="L394" s="8">
        <v>25299360</v>
      </c>
      <c r="M394" s="8">
        <v>25299360</v>
      </c>
      <c r="N394" s="14">
        <f t="shared" si="6"/>
        <v>1</v>
      </c>
    </row>
    <row r="395" spans="1:14" x14ac:dyDescent="0.2">
      <c r="A395" s="6" t="s">
        <v>406</v>
      </c>
      <c r="B395" s="5">
        <v>45539</v>
      </c>
      <c r="C395" s="6" t="s">
        <v>571</v>
      </c>
      <c r="D395" s="4">
        <v>1023965078</v>
      </c>
      <c r="E395" s="4" t="s">
        <v>874</v>
      </c>
      <c r="F395" s="6" t="s">
        <v>1007</v>
      </c>
      <c r="G395" s="4" t="s">
        <v>1010</v>
      </c>
      <c r="H395" s="4" t="s">
        <v>1421</v>
      </c>
      <c r="I395" s="5">
        <v>45539</v>
      </c>
      <c r="J395" s="5">
        <v>45660</v>
      </c>
      <c r="K395" s="7" t="s">
        <v>1970</v>
      </c>
      <c r="L395" s="8">
        <v>12000000</v>
      </c>
      <c r="M395" s="8">
        <v>11700000</v>
      </c>
      <c r="N395" s="14">
        <f t="shared" si="6"/>
        <v>0.97499999999999998</v>
      </c>
    </row>
    <row r="396" spans="1:14" x14ac:dyDescent="0.2">
      <c r="A396" s="6" t="s">
        <v>407</v>
      </c>
      <c r="B396" s="5">
        <v>45538</v>
      </c>
      <c r="C396" s="6" t="s">
        <v>571</v>
      </c>
      <c r="D396" s="4">
        <v>1013649810</v>
      </c>
      <c r="E396" s="4" t="s">
        <v>671</v>
      </c>
      <c r="F396" s="6" t="s">
        <v>1006</v>
      </c>
      <c r="G396" s="4" t="s">
        <v>1010</v>
      </c>
      <c r="H396" s="4" t="s">
        <v>1422</v>
      </c>
      <c r="I396" s="5">
        <v>45539</v>
      </c>
      <c r="J396" s="5">
        <v>45643</v>
      </c>
      <c r="K396" s="7" t="s">
        <v>1971</v>
      </c>
      <c r="L396" s="8">
        <v>18130000</v>
      </c>
      <c r="M396" s="8">
        <v>14430000</v>
      </c>
      <c r="N396" s="14">
        <f t="shared" si="6"/>
        <v>0.79591836734693877</v>
      </c>
    </row>
    <row r="397" spans="1:14" x14ac:dyDescent="0.2">
      <c r="A397" s="6" t="s">
        <v>408</v>
      </c>
      <c r="B397" s="5">
        <v>45541</v>
      </c>
      <c r="C397" s="6" t="s">
        <v>571</v>
      </c>
      <c r="D397" s="4">
        <v>1013619322</v>
      </c>
      <c r="E397" s="4" t="s">
        <v>579</v>
      </c>
      <c r="F397" s="6" t="s">
        <v>1007</v>
      </c>
      <c r="G397" s="4" t="s">
        <v>1010</v>
      </c>
      <c r="H397" s="4" t="s">
        <v>1423</v>
      </c>
      <c r="I397" s="5">
        <v>45541</v>
      </c>
      <c r="J397" s="5">
        <v>45673</v>
      </c>
      <c r="K397" s="7" t="s">
        <v>1972</v>
      </c>
      <c r="L397" s="8">
        <v>12008326</v>
      </c>
      <c r="M397" s="8">
        <v>10541650</v>
      </c>
      <c r="N397" s="14">
        <f t="shared" si="6"/>
        <v>0.87786174359356994</v>
      </c>
    </row>
    <row r="398" spans="1:14" x14ac:dyDescent="0.2">
      <c r="A398" s="6" t="s">
        <v>409</v>
      </c>
      <c r="B398" s="5">
        <v>45539</v>
      </c>
      <c r="C398" s="6" t="s">
        <v>571</v>
      </c>
      <c r="D398" s="4">
        <v>52998469</v>
      </c>
      <c r="E398" s="4" t="s">
        <v>583</v>
      </c>
      <c r="F398" s="6" t="s">
        <v>1007</v>
      </c>
      <c r="G398" s="4" t="s">
        <v>1010</v>
      </c>
      <c r="H398" s="4" t="s">
        <v>1424</v>
      </c>
      <c r="I398" s="5">
        <v>45540</v>
      </c>
      <c r="J398" s="5">
        <v>45656</v>
      </c>
      <c r="K398" s="7" t="s">
        <v>1973</v>
      </c>
      <c r="L398" s="8">
        <v>13610658</v>
      </c>
      <c r="M398" s="8">
        <v>13610658</v>
      </c>
      <c r="N398" s="14">
        <f t="shared" si="6"/>
        <v>1</v>
      </c>
    </row>
    <row r="399" spans="1:14" x14ac:dyDescent="0.2">
      <c r="A399" s="6" t="s">
        <v>410</v>
      </c>
      <c r="B399" s="5">
        <v>45541</v>
      </c>
      <c r="C399" s="6" t="s">
        <v>571</v>
      </c>
      <c r="D399" s="4">
        <v>52261117</v>
      </c>
      <c r="E399" s="4" t="s">
        <v>854</v>
      </c>
      <c r="F399" s="6" t="s">
        <v>1007</v>
      </c>
      <c r="G399" s="4" t="s">
        <v>1010</v>
      </c>
      <c r="H399" s="4" t="s">
        <v>1425</v>
      </c>
      <c r="I399" s="5">
        <v>45541</v>
      </c>
      <c r="J399" s="5">
        <v>45641</v>
      </c>
      <c r="K399" s="7" t="s">
        <v>1974</v>
      </c>
      <c r="L399" s="8">
        <v>47160960</v>
      </c>
      <c r="M399" s="8">
        <v>34557600</v>
      </c>
      <c r="N399" s="14">
        <f t="shared" si="6"/>
        <v>0.73275862068965514</v>
      </c>
    </row>
    <row r="400" spans="1:14" x14ac:dyDescent="0.2">
      <c r="A400" s="6" t="s">
        <v>411</v>
      </c>
      <c r="B400" s="5">
        <v>45541</v>
      </c>
      <c r="C400" s="6" t="s">
        <v>571</v>
      </c>
      <c r="D400" s="4">
        <v>1018467839</v>
      </c>
      <c r="E400" s="4" t="s">
        <v>815</v>
      </c>
      <c r="F400" s="6" t="s">
        <v>1006</v>
      </c>
      <c r="G400" s="4" t="s">
        <v>1010</v>
      </c>
      <c r="H400" s="4" t="s">
        <v>1426</v>
      </c>
      <c r="I400" s="5">
        <v>45541</v>
      </c>
      <c r="J400" s="5">
        <v>45673</v>
      </c>
      <c r="K400" s="7" t="s">
        <v>1975</v>
      </c>
      <c r="L400" s="8">
        <v>30566663</v>
      </c>
      <c r="M400" s="8">
        <v>19833325</v>
      </c>
      <c r="N400" s="14">
        <f t="shared" si="6"/>
        <v>0.64885476703819456</v>
      </c>
    </row>
    <row r="401" spans="1:14" x14ac:dyDescent="0.2">
      <c r="A401" s="6" t="s">
        <v>412</v>
      </c>
      <c r="B401" s="5">
        <v>45540</v>
      </c>
      <c r="C401" s="6" t="s">
        <v>571</v>
      </c>
      <c r="D401" s="4">
        <v>52856351</v>
      </c>
      <c r="E401" s="4" t="s">
        <v>585</v>
      </c>
      <c r="F401" s="6" t="s">
        <v>1007</v>
      </c>
      <c r="G401" s="4" t="s">
        <v>1010</v>
      </c>
      <c r="H401" s="4" t="s">
        <v>1427</v>
      </c>
      <c r="I401" s="5">
        <v>45543</v>
      </c>
      <c r="J401" s="5">
        <v>45675</v>
      </c>
      <c r="K401" s="7" t="s">
        <v>1976</v>
      </c>
      <c r="L401" s="8">
        <v>21833326</v>
      </c>
      <c r="M401" s="8">
        <v>14166650</v>
      </c>
      <c r="N401" s="14">
        <f t="shared" si="6"/>
        <v>0.64885441640911701</v>
      </c>
    </row>
    <row r="402" spans="1:14" x14ac:dyDescent="0.2">
      <c r="A402" s="6" t="s">
        <v>413</v>
      </c>
      <c r="B402" s="5">
        <v>45541</v>
      </c>
      <c r="C402" s="6" t="s">
        <v>571</v>
      </c>
      <c r="D402" s="4">
        <v>1033798227</v>
      </c>
      <c r="E402" s="4" t="s">
        <v>743</v>
      </c>
      <c r="F402" s="6" t="s">
        <v>1007</v>
      </c>
      <c r="G402" s="4" t="s">
        <v>1010</v>
      </c>
      <c r="H402" s="4" t="s">
        <v>1428</v>
      </c>
      <c r="I402" s="5">
        <v>45450</v>
      </c>
      <c r="J402" s="5">
        <v>45567</v>
      </c>
      <c r="K402" s="7" t="s">
        <v>1977</v>
      </c>
      <c r="L402" s="8">
        <v>10238654</v>
      </c>
      <c r="M402" s="8">
        <v>7414196</v>
      </c>
      <c r="N402" s="14">
        <f t="shared" si="6"/>
        <v>0.72413776263950325</v>
      </c>
    </row>
    <row r="403" spans="1:14" x14ac:dyDescent="0.2">
      <c r="A403" s="6" t="s">
        <v>414</v>
      </c>
      <c r="B403" s="5">
        <v>45545</v>
      </c>
      <c r="C403" s="6" t="s">
        <v>572</v>
      </c>
      <c r="D403" s="4">
        <v>800136835</v>
      </c>
      <c r="E403" s="4" t="s">
        <v>875</v>
      </c>
      <c r="F403" s="6" t="s">
        <v>1009</v>
      </c>
      <c r="G403" s="4" t="s">
        <v>1010</v>
      </c>
      <c r="H403" s="4" t="s">
        <v>1429</v>
      </c>
      <c r="I403" s="5">
        <v>45562</v>
      </c>
      <c r="J403" s="5">
        <v>45742</v>
      </c>
      <c r="K403" s="7" t="s">
        <v>1978</v>
      </c>
      <c r="L403" s="8">
        <v>13923000</v>
      </c>
      <c r="M403" s="8">
        <v>0</v>
      </c>
      <c r="N403" s="14">
        <f t="shared" si="6"/>
        <v>0</v>
      </c>
    </row>
    <row r="404" spans="1:14" x14ac:dyDescent="0.2">
      <c r="A404" s="6" t="s">
        <v>415</v>
      </c>
      <c r="B404" s="5">
        <v>45545</v>
      </c>
      <c r="C404" s="6" t="s">
        <v>571</v>
      </c>
      <c r="D404" s="4">
        <v>1014273240</v>
      </c>
      <c r="E404" s="4" t="s">
        <v>876</v>
      </c>
      <c r="F404" s="6" t="s">
        <v>1006</v>
      </c>
      <c r="G404" s="4" t="s">
        <v>1010</v>
      </c>
      <c r="H404" s="4" t="s">
        <v>1430</v>
      </c>
      <c r="I404" s="5">
        <v>45546</v>
      </c>
      <c r="J404" s="5">
        <v>45656</v>
      </c>
      <c r="K404" s="7" t="s">
        <v>1979</v>
      </c>
      <c r="L404" s="8">
        <v>18400000</v>
      </c>
      <c r="M404" s="8">
        <v>10666667</v>
      </c>
      <c r="N404" s="14">
        <f t="shared" si="6"/>
        <v>0.57971016304347822</v>
      </c>
    </row>
    <row r="405" spans="1:14" x14ac:dyDescent="0.2">
      <c r="A405" s="6" t="s">
        <v>416</v>
      </c>
      <c r="B405" s="5">
        <v>45545</v>
      </c>
      <c r="C405" s="6" t="s">
        <v>571</v>
      </c>
      <c r="D405" s="4">
        <v>52479108</v>
      </c>
      <c r="E405" s="4" t="s">
        <v>877</v>
      </c>
      <c r="F405" s="6" t="s">
        <v>1007</v>
      </c>
      <c r="G405" s="4" t="s">
        <v>1010</v>
      </c>
      <c r="H405" s="4" t="s">
        <v>1431</v>
      </c>
      <c r="I405" s="5">
        <v>45546</v>
      </c>
      <c r="J405" s="5">
        <v>45667</v>
      </c>
      <c r="K405" s="7" t="s">
        <v>1980</v>
      </c>
      <c r="L405" s="8">
        <v>13478736</v>
      </c>
      <c r="M405" s="8">
        <v>12355508</v>
      </c>
      <c r="N405" s="14">
        <f t="shared" si="6"/>
        <v>0.91666666666666663</v>
      </c>
    </row>
    <row r="406" spans="1:14" x14ac:dyDescent="0.2">
      <c r="A406" s="6" t="s">
        <v>417</v>
      </c>
      <c r="B406" s="5">
        <v>45546</v>
      </c>
      <c r="C406" s="6" t="s">
        <v>571</v>
      </c>
      <c r="D406" s="4">
        <v>1019059939</v>
      </c>
      <c r="E406" s="4" t="s">
        <v>600</v>
      </c>
      <c r="F406" s="6" t="s">
        <v>1006</v>
      </c>
      <c r="G406" s="4" t="s">
        <v>1010</v>
      </c>
      <c r="H406" s="4" t="s">
        <v>1432</v>
      </c>
      <c r="I406" s="5">
        <v>45547</v>
      </c>
      <c r="J406" s="5">
        <v>45637</v>
      </c>
      <c r="K406" s="7" t="s">
        <v>1981</v>
      </c>
      <c r="L406" s="8">
        <v>11990000</v>
      </c>
      <c r="M406" s="8">
        <v>11990000</v>
      </c>
      <c r="N406" s="14">
        <f t="shared" si="6"/>
        <v>1</v>
      </c>
    </row>
    <row r="407" spans="1:14" x14ac:dyDescent="0.2">
      <c r="A407" s="6" t="s">
        <v>418</v>
      </c>
      <c r="B407" s="5">
        <v>45546</v>
      </c>
      <c r="C407" s="6" t="s">
        <v>571</v>
      </c>
      <c r="D407" s="4">
        <v>52424413</v>
      </c>
      <c r="E407" s="4" t="s">
        <v>878</v>
      </c>
      <c r="F407" s="6" t="s">
        <v>1007</v>
      </c>
      <c r="G407" s="4" t="s">
        <v>1010</v>
      </c>
      <c r="H407" s="4" t="s">
        <v>1433</v>
      </c>
      <c r="I407" s="5">
        <v>45547</v>
      </c>
      <c r="J407" s="5">
        <v>45641</v>
      </c>
      <c r="K407" s="7" t="s">
        <v>1982</v>
      </c>
      <c r="L407" s="8">
        <v>43321667</v>
      </c>
      <c r="M407" s="8">
        <v>24621667</v>
      </c>
      <c r="N407" s="14">
        <f t="shared" si="6"/>
        <v>0.56834532706232199</v>
      </c>
    </row>
    <row r="408" spans="1:14" x14ac:dyDescent="0.2">
      <c r="A408" s="6" t="s">
        <v>419</v>
      </c>
      <c r="B408" s="5">
        <v>45547</v>
      </c>
      <c r="C408" s="6" t="s">
        <v>571</v>
      </c>
      <c r="D408" s="4">
        <v>1010192686</v>
      </c>
      <c r="E408" s="4" t="s">
        <v>588</v>
      </c>
      <c r="F408" s="6" t="s">
        <v>1007</v>
      </c>
      <c r="G408" s="4" t="s">
        <v>1010</v>
      </c>
      <c r="H408" s="4" t="s">
        <v>1434</v>
      </c>
      <c r="I408" s="5">
        <v>45548</v>
      </c>
      <c r="J408" s="5">
        <v>45677</v>
      </c>
      <c r="K408" s="7" t="s">
        <v>1983</v>
      </c>
      <c r="L408" s="8">
        <v>29866664</v>
      </c>
      <c r="M408" s="8">
        <v>18199994</v>
      </c>
      <c r="N408" s="14">
        <f t="shared" si="6"/>
        <v>0.60937485351561194</v>
      </c>
    </row>
    <row r="409" spans="1:14" x14ac:dyDescent="0.2">
      <c r="A409" s="6" t="s">
        <v>420</v>
      </c>
      <c r="B409" s="5">
        <v>45547</v>
      </c>
      <c r="C409" s="6" t="s">
        <v>571</v>
      </c>
      <c r="D409" s="4">
        <v>1026299312</v>
      </c>
      <c r="E409" s="4" t="s">
        <v>879</v>
      </c>
      <c r="F409" s="6" t="s">
        <v>1007</v>
      </c>
      <c r="G409" s="4" t="s">
        <v>1010</v>
      </c>
      <c r="H409" s="4" t="s">
        <v>1435</v>
      </c>
      <c r="I409" s="5">
        <v>45548</v>
      </c>
      <c r="J409" s="5">
        <v>45643</v>
      </c>
      <c r="K409" s="7" t="s">
        <v>1984</v>
      </c>
      <c r="L409" s="8">
        <v>15370278</v>
      </c>
      <c r="M409" s="8">
        <v>12619808</v>
      </c>
      <c r="N409" s="14">
        <f t="shared" si="6"/>
        <v>0.82105268362745298</v>
      </c>
    </row>
    <row r="410" spans="1:14" x14ac:dyDescent="0.2">
      <c r="A410" s="6" t="s">
        <v>421</v>
      </c>
      <c r="B410" s="5">
        <v>45548</v>
      </c>
      <c r="C410" s="6" t="s">
        <v>572</v>
      </c>
      <c r="D410" s="4">
        <v>900346479</v>
      </c>
      <c r="E410" s="4" t="s">
        <v>813</v>
      </c>
      <c r="F410" s="6" t="s">
        <v>1009</v>
      </c>
      <c r="G410" s="4" t="s">
        <v>1010</v>
      </c>
      <c r="H410" s="4" t="s">
        <v>1436</v>
      </c>
      <c r="I410" s="5">
        <v>45554</v>
      </c>
      <c r="J410" s="5">
        <v>45614</v>
      </c>
      <c r="K410" s="7" t="s">
        <v>1984</v>
      </c>
      <c r="L410" s="8">
        <v>13544580</v>
      </c>
      <c r="M410" s="8">
        <v>13544580</v>
      </c>
      <c r="N410" s="14">
        <f t="shared" si="6"/>
        <v>1</v>
      </c>
    </row>
    <row r="411" spans="1:14" x14ac:dyDescent="0.2">
      <c r="A411" s="6" t="s">
        <v>422</v>
      </c>
      <c r="B411" s="5">
        <v>45548</v>
      </c>
      <c r="C411" s="6" t="s">
        <v>571</v>
      </c>
      <c r="D411" s="4">
        <v>1023939921</v>
      </c>
      <c r="E411" s="4" t="s">
        <v>880</v>
      </c>
      <c r="F411" s="6" t="s">
        <v>1006</v>
      </c>
      <c r="G411" s="4" t="s">
        <v>1010</v>
      </c>
      <c r="H411" s="4" t="s">
        <v>1437</v>
      </c>
      <c r="I411" s="5">
        <v>45551</v>
      </c>
      <c r="J411" s="5">
        <v>45656</v>
      </c>
      <c r="K411" s="7" t="s">
        <v>1985</v>
      </c>
      <c r="L411" s="8">
        <v>19249995</v>
      </c>
      <c r="M411" s="8">
        <v>13749995</v>
      </c>
      <c r="N411" s="14">
        <f t="shared" si="6"/>
        <v>0.71428564007419226</v>
      </c>
    </row>
    <row r="412" spans="1:14" x14ac:dyDescent="0.2">
      <c r="A412" s="6" t="s">
        <v>423</v>
      </c>
      <c r="B412" s="5">
        <v>45548</v>
      </c>
      <c r="C412" s="6" t="s">
        <v>571</v>
      </c>
      <c r="D412" s="4">
        <v>52620704</v>
      </c>
      <c r="E412" s="4" t="s">
        <v>581</v>
      </c>
      <c r="F412" s="6" t="s">
        <v>1007</v>
      </c>
      <c r="G412" s="4" t="s">
        <v>1010</v>
      </c>
      <c r="H412" s="4" t="s">
        <v>1438</v>
      </c>
      <c r="I412" s="5">
        <v>45551</v>
      </c>
      <c r="J412" s="5">
        <v>45656</v>
      </c>
      <c r="K412" s="7" t="s">
        <v>1986</v>
      </c>
      <c r="L412" s="8">
        <v>24101310</v>
      </c>
      <c r="M412" s="8">
        <v>24101310</v>
      </c>
      <c r="N412" s="14">
        <f t="shared" si="6"/>
        <v>1</v>
      </c>
    </row>
    <row r="413" spans="1:14" x14ac:dyDescent="0.2">
      <c r="A413" s="6" t="s">
        <v>424</v>
      </c>
      <c r="B413" s="5">
        <v>45551</v>
      </c>
      <c r="C413" s="6" t="s">
        <v>571</v>
      </c>
      <c r="D413" s="4">
        <v>53103541</v>
      </c>
      <c r="E413" s="4" t="s">
        <v>881</v>
      </c>
      <c r="F413" s="6" t="s">
        <v>1007</v>
      </c>
      <c r="G413" s="4" t="s">
        <v>1010</v>
      </c>
      <c r="H413" s="4" t="s">
        <v>1439</v>
      </c>
      <c r="I413" s="5">
        <v>45552</v>
      </c>
      <c r="J413" s="5">
        <v>45656</v>
      </c>
      <c r="K413" s="7" t="s">
        <v>1987</v>
      </c>
      <c r="L413" s="8">
        <v>19249995</v>
      </c>
      <c r="M413" s="8">
        <v>13566667</v>
      </c>
      <c r="N413" s="14">
        <f t="shared" si="6"/>
        <v>0.70476210513301429</v>
      </c>
    </row>
    <row r="414" spans="1:14" x14ac:dyDescent="0.2">
      <c r="A414" s="6" t="s">
        <v>425</v>
      </c>
      <c r="B414" s="5">
        <v>45551</v>
      </c>
      <c r="C414" s="6" t="s">
        <v>571</v>
      </c>
      <c r="D414" s="4">
        <v>1032431168</v>
      </c>
      <c r="E414" s="4" t="s">
        <v>882</v>
      </c>
      <c r="F414" s="6" t="s">
        <v>1007</v>
      </c>
      <c r="G414" s="4" t="s">
        <v>1010</v>
      </c>
      <c r="H414" s="4" t="s">
        <v>1440</v>
      </c>
      <c r="I414" s="5">
        <v>45552</v>
      </c>
      <c r="J414" s="5">
        <v>45642</v>
      </c>
      <c r="K414" s="7" t="s">
        <v>1988</v>
      </c>
      <c r="L414" s="8">
        <v>44666667</v>
      </c>
      <c r="M414" s="8">
        <v>24666666</v>
      </c>
      <c r="N414" s="14">
        <f t="shared" si="6"/>
        <v>0.55223878692359119</v>
      </c>
    </row>
    <row r="415" spans="1:14" x14ac:dyDescent="0.2">
      <c r="A415" s="6" t="s">
        <v>426</v>
      </c>
      <c r="B415" s="5">
        <v>45552</v>
      </c>
      <c r="C415" s="6" t="s">
        <v>571</v>
      </c>
      <c r="D415" s="4">
        <v>900720564</v>
      </c>
      <c r="E415" s="4" t="s">
        <v>883</v>
      </c>
      <c r="F415" s="6" t="s">
        <v>1009</v>
      </c>
      <c r="G415" s="4" t="s">
        <v>1010</v>
      </c>
      <c r="H415" s="4" t="s">
        <v>1441</v>
      </c>
      <c r="I415" s="5">
        <v>45552</v>
      </c>
      <c r="J415" s="5">
        <v>45704</v>
      </c>
      <c r="K415" s="7" t="s">
        <v>1989</v>
      </c>
      <c r="L415" s="8">
        <v>7725000</v>
      </c>
      <c r="M415" s="8">
        <v>6180000</v>
      </c>
      <c r="N415" s="14">
        <f t="shared" si="6"/>
        <v>0.8</v>
      </c>
    </row>
    <row r="416" spans="1:14" x14ac:dyDescent="0.2">
      <c r="A416" s="6" t="s">
        <v>427</v>
      </c>
      <c r="B416" s="5">
        <v>45552</v>
      </c>
      <c r="C416" s="6" t="s">
        <v>571</v>
      </c>
      <c r="D416" s="4">
        <v>79592677</v>
      </c>
      <c r="E416" s="4" t="s">
        <v>884</v>
      </c>
      <c r="F416" s="6" t="s">
        <v>1006</v>
      </c>
      <c r="G416" s="4" t="s">
        <v>1010</v>
      </c>
      <c r="H416" s="4" t="s">
        <v>1442</v>
      </c>
      <c r="I416" s="5">
        <v>45554</v>
      </c>
      <c r="J416" s="5">
        <v>45675</v>
      </c>
      <c r="K416" s="7" t="s">
        <v>1990</v>
      </c>
      <c r="L416" s="8">
        <v>40000000</v>
      </c>
      <c r="M416" s="8">
        <v>24000000</v>
      </c>
      <c r="N416" s="14">
        <f t="shared" si="6"/>
        <v>0.6</v>
      </c>
    </row>
    <row r="417" spans="1:14" x14ac:dyDescent="0.2">
      <c r="A417" s="6" t="s">
        <v>428</v>
      </c>
      <c r="B417" s="5">
        <v>45553</v>
      </c>
      <c r="C417" s="6" t="s">
        <v>571</v>
      </c>
      <c r="D417" s="4">
        <v>900095247</v>
      </c>
      <c r="E417" s="4" t="s">
        <v>885</v>
      </c>
      <c r="F417" s="6" t="s">
        <v>1009</v>
      </c>
      <c r="G417" s="4" t="s">
        <v>1010</v>
      </c>
      <c r="H417" s="4" t="s">
        <v>1443</v>
      </c>
      <c r="I417" s="5">
        <v>45554</v>
      </c>
      <c r="J417" s="5">
        <v>45706</v>
      </c>
      <c r="K417" s="7" t="s">
        <v>1991</v>
      </c>
      <c r="L417" s="8">
        <v>120766093</v>
      </c>
      <c r="M417" s="8">
        <v>47082886</v>
      </c>
      <c r="N417" s="14">
        <f t="shared" si="6"/>
        <v>0.38986842109730252</v>
      </c>
    </row>
    <row r="418" spans="1:14" x14ac:dyDescent="0.2">
      <c r="A418" s="6" t="s">
        <v>429</v>
      </c>
      <c r="B418" s="5">
        <v>45554</v>
      </c>
      <c r="C418" s="6" t="s">
        <v>572</v>
      </c>
      <c r="D418" s="4">
        <v>900141068</v>
      </c>
      <c r="E418" s="4" t="s">
        <v>886</v>
      </c>
      <c r="F418" s="6" t="s">
        <v>1009</v>
      </c>
      <c r="G418" s="4" t="s">
        <v>1010</v>
      </c>
      <c r="H418" s="4" t="s">
        <v>1444</v>
      </c>
      <c r="I418" s="5">
        <v>45558</v>
      </c>
      <c r="J418" s="5">
        <v>45657</v>
      </c>
      <c r="K418" s="7" t="s">
        <v>1992</v>
      </c>
      <c r="L418" s="8">
        <v>150000000</v>
      </c>
      <c r="M418" s="8">
        <v>129486183</v>
      </c>
      <c r="N418" s="14">
        <f t="shared" si="6"/>
        <v>0.86324122000000003</v>
      </c>
    </row>
    <row r="419" spans="1:14" x14ac:dyDescent="0.2">
      <c r="A419" s="6" t="s">
        <v>430</v>
      </c>
      <c r="B419" s="5">
        <v>45555</v>
      </c>
      <c r="C419" s="6" t="s">
        <v>571</v>
      </c>
      <c r="D419" s="4">
        <v>1020761216</v>
      </c>
      <c r="E419" s="4" t="s">
        <v>591</v>
      </c>
      <c r="F419" s="6" t="s">
        <v>1007</v>
      </c>
      <c r="G419" s="4" t="s">
        <v>1010</v>
      </c>
      <c r="H419" s="4" t="s">
        <v>1445</v>
      </c>
      <c r="I419" s="5">
        <v>45558</v>
      </c>
      <c r="J419" s="5">
        <v>45629</v>
      </c>
      <c r="K419" s="7" t="s">
        <v>1993</v>
      </c>
      <c r="L419" s="8">
        <v>6266767</v>
      </c>
      <c r="M419" s="8">
        <v>6266767</v>
      </c>
      <c r="N419" s="14">
        <f t="shared" si="6"/>
        <v>1</v>
      </c>
    </row>
    <row r="420" spans="1:14" x14ac:dyDescent="0.2">
      <c r="A420" s="6" t="s">
        <v>431</v>
      </c>
      <c r="B420" s="5">
        <v>45555</v>
      </c>
      <c r="C420" s="6" t="s">
        <v>571</v>
      </c>
      <c r="D420" s="4">
        <v>16599049</v>
      </c>
      <c r="E420" s="4" t="s">
        <v>607</v>
      </c>
      <c r="F420" s="6" t="s">
        <v>1006</v>
      </c>
      <c r="G420" s="4" t="s">
        <v>1010</v>
      </c>
      <c r="H420" s="4" t="s">
        <v>1446</v>
      </c>
      <c r="I420" s="5">
        <v>45558</v>
      </c>
      <c r="J420" s="5">
        <v>45641</v>
      </c>
      <c r="K420" s="7" t="s">
        <v>1994</v>
      </c>
      <c r="L420" s="8">
        <v>34641072</v>
      </c>
      <c r="M420" s="8">
        <v>18403068</v>
      </c>
      <c r="N420" s="14">
        <f t="shared" si="6"/>
        <v>0.5312499566987996</v>
      </c>
    </row>
    <row r="421" spans="1:14" x14ac:dyDescent="0.2">
      <c r="A421" s="6" t="s">
        <v>432</v>
      </c>
      <c r="B421" s="5">
        <v>45558</v>
      </c>
      <c r="C421" s="6" t="s">
        <v>571</v>
      </c>
      <c r="D421" s="4">
        <v>1020713243</v>
      </c>
      <c r="E421" s="4" t="s">
        <v>655</v>
      </c>
      <c r="F421" s="6" t="s">
        <v>1007</v>
      </c>
      <c r="G421" s="4" t="s">
        <v>1010</v>
      </c>
      <c r="H421" s="4" t="s">
        <v>1447</v>
      </c>
      <c r="I421" s="5">
        <v>45559</v>
      </c>
      <c r="J421" s="5">
        <v>45641</v>
      </c>
      <c r="K421" s="7" t="s">
        <v>1995</v>
      </c>
      <c r="L421" s="8">
        <v>24600000</v>
      </c>
      <c r="M421" s="8">
        <v>13400000</v>
      </c>
      <c r="N421" s="14">
        <f t="shared" si="6"/>
        <v>0.54471544715447151</v>
      </c>
    </row>
    <row r="422" spans="1:14" x14ac:dyDescent="0.2">
      <c r="A422" s="6" t="s">
        <v>433</v>
      </c>
      <c r="B422" s="5">
        <v>45559</v>
      </c>
      <c r="C422" s="6" t="s">
        <v>571</v>
      </c>
      <c r="D422" s="4">
        <v>1030599541</v>
      </c>
      <c r="E422" s="4" t="s">
        <v>613</v>
      </c>
      <c r="F422" s="6" t="s">
        <v>1007</v>
      </c>
      <c r="G422" s="4" t="s">
        <v>1010</v>
      </c>
      <c r="H422" s="4" t="s">
        <v>1448</v>
      </c>
      <c r="I422" s="5">
        <v>45560</v>
      </c>
      <c r="J422" s="5">
        <v>45686</v>
      </c>
      <c r="K422" s="7" t="s">
        <v>1996</v>
      </c>
      <c r="L422" s="8">
        <v>29166665</v>
      </c>
      <c r="M422" s="8">
        <v>15399998</v>
      </c>
      <c r="N422" s="14">
        <f t="shared" si="6"/>
        <v>0.52799996159999785</v>
      </c>
    </row>
    <row r="423" spans="1:14" x14ac:dyDescent="0.2">
      <c r="A423" s="6" t="s">
        <v>434</v>
      </c>
      <c r="B423" s="5">
        <v>45561</v>
      </c>
      <c r="C423" s="6" t="s">
        <v>571</v>
      </c>
      <c r="D423" s="4">
        <v>53015601</v>
      </c>
      <c r="E423" s="4" t="s">
        <v>732</v>
      </c>
      <c r="F423" s="6" t="s">
        <v>1007</v>
      </c>
      <c r="G423" s="4" t="s">
        <v>1010</v>
      </c>
      <c r="H423" s="4" t="s">
        <v>1449</v>
      </c>
      <c r="I423" s="5">
        <v>45562</v>
      </c>
      <c r="J423" s="5">
        <v>45667</v>
      </c>
      <c r="K423" s="7" t="s">
        <v>1997</v>
      </c>
      <c r="L423" s="8">
        <v>24500000</v>
      </c>
      <c r="M423" s="8">
        <v>14933332</v>
      </c>
      <c r="N423" s="14">
        <f t="shared" si="6"/>
        <v>0.60952375510204082</v>
      </c>
    </row>
    <row r="424" spans="1:14" x14ac:dyDescent="0.2">
      <c r="A424" s="6" t="s">
        <v>435</v>
      </c>
      <c r="B424" s="5">
        <v>45559</v>
      </c>
      <c r="C424" s="6" t="s">
        <v>571</v>
      </c>
      <c r="D424" s="4">
        <v>1022329322</v>
      </c>
      <c r="E424" s="4" t="s">
        <v>887</v>
      </c>
      <c r="F424" s="6" t="s">
        <v>1007</v>
      </c>
      <c r="G424" s="4" t="s">
        <v>1010</v>
      </c>
      <c r="H424" s="4" t="s">
        <v>1450</v>
      </c>
      <c r="I424" s="5">
        <v>45560</v>
      </c>
      <c r="J424" s="5">
        <v>45656</v>
      </c>
      <c r="K424" s="7" t="s">
        <v>1998</v>
      </c>
      <c r="L424" s="8">
        <v>22399998</v>
      </c>
      <c r="M424" s="8">
        <v>15399998</v>
      </c>
      <c r="N424" s="14">
        <f t="shared" si="6"/>
        <v>0.68749997209821179</v>
      </c>
    </row>
    <row r="425" spans="1:14" x14ac:dyDescent="0.2">
      <c r="A425" s="6" t="s">
        <v>436</v>
      </c>
      <c r="B425" s="5">
        <v>45561</v>
      </c>
      <c r="C425" s="6" t="s">
        <v>571</v>
      </c>
      <c r="D425" s="4">
        <v>67017484</v>
      </c>
      <c r="E425" s="4" t="s">
        <v>888</v>
      </c>
      <c r="F425" s="6" t="s">
        <v>1007</v>
      </c>
      <c r="G425" s="4" t="s">
        <v>1010</v>
      </c>
      <c r="H425" s="4" t="s">
        <v>1451</v>
      </c>
      <c r="I425" s="5">
        <v>45566</v>
      </c>
      <c r="J425" s="5">
        <v>45657</v>
      </c>
      <c r="K425" s="7" t="s">
        <v>1999</v>
      </c>
      <c r="L425" s="8">
        <v>30600000</v>
      </c>
      <c r="M425" s="8">
        <v>18000000</v>
      </c>
      <c r="N425" s="14">
        <f t="shared" si="6"/>
        <v>0.58823529411764708</v>
      </c>
    </row>
    <row r="426" spans="1:14" x14ac:dyDescent="0.2">
      <c r="A426" s="6" t="s">
        <v>437</v>
      </c>
      <c r="B426" s="5">
        <v>45562</v>
      </c>
      <c r="C426" s="6" t="s">
        <v>571</v>
      </c>
      <c r="D426" s="4">
        <v>80730018</v>
      </c>
      <c r="E426" s="4" t="s">
        <v>889</v>
      </c>
      <c r="F426" s="6" t="s">
        <v>1006</v>
      </c>
      <c r="G426" s="4" t="s">
        <v>1010</v>
      </c>
      <c r="H426" s="4" t="s">
        <v>1452</v>
      </c>
      <c r="I426" s="5">
        <v>45566</v>
      </c>
      <c r="J426" s="5">
        <v>45688</v>
      </c>
      <c r="K426" s="7" t="s">
        <v>2000</v>
      </c>
      <c r="L426" s="8">
        <v>28000000</v>
      </c>
      <c r="M426" s="8">
        <v>14000000</v>
      </c>
      <c r="N426" s="14">
        <f t="shared" si="6"/>
        <v>0.5</v>
      </c>
    </row>
    <row r="427" spans="1:14" x14ac:dyDescent="0.2">
      <c r="A427" s="6" t="s">
        <v>438</v>
      </c>
      <c r="B427" s="5">
        <v>45562</v>
      </c>
      <c r="C427" s="6" t="s">
        <v>571</v>
      </c>
      <c r="D427" s="4">
        <v>1031149907</v>
      </c>
      <c r="E427" s="4" t="s">
        <v>890</v>
      </c>
      <c r="F427" s="6" t="s">
        <v>1007</v>
      </c>
      <c r="G427" s="4" t="s">
        <v>1010</v>
      </c>
      <c r="H427" s="4" t="s">
        <v>1453</v>
      </c>
      <c r="I427" s="5">
        <v>45565</v>
      </c>
      <c r="J427" s="5">
        <v>45656</v>
      </c>
      <c r="K427" s="7" t="s">
        <v>2001</v>
      </c>
      <c r="L427" s="8">
        <v>10704566</v>
      </c>
      <c r="M427" s="8">
        <v>7175588</v>
      </c>
      <c r="N427" s="14">
        <f t="shared" si="6"/>
        <v>0.67032965185136884</v>
      </c>
    </row>
    <row r="428" spans="1:14" x14ac:dyDescent="0.2">
      <c r="A428" s="6" t="s">
        <v>439</v>
      </c>
      <c r="B428" s="5">
        <v>45562</v>
      </c>
      <c r="C428" s="6" t="s">
        <v>571</v>
      </c>
      <c r="D428" s="4">
        <v>1013586980</v>
      </c>
      <c r="E428" s="4" t="s">
        <v>891</v>
      </c>
      <c r="F428" s="6" t="s">
        <v>1007</v>
      </c>
      <c r="G428" s="4" t="s">
        <v>1010</v>
      </c>
      <c r="H428" s="4" t="s">
        <v>1454</v>
      </c>
      <c r="I428" s="5">
        <v>45567</v>
      </c>
      <c r="J428" s="5">
        <v>45672</v>
      </c>
      <c r="K428" s="7" t="s">
        <v>2002</v>
      </c>
      <c r="L428" s="8">
        <v>14533327</v>
      </c>
      <c r="M428" s="8">
        <v>11866667</v>
      </c>
      <c r="N428" s="14">
        <f t="shared" si="6"/>
        <v>0.81651414022405189</v>
      </c>
    </row>
    <row r="429" spans="1:14" x14ac:dyDescent="0.2">
      <c r="A429" s="6" t="s">
        <v>440</v>
      </c>
      <c r="B429" s="5">
        <v>45562</v>
      </c>
      <c r="C429" s="6" t="s">
        <v>571</v>
      </c>
      <c r="D429" s="4">
        <v>1104068547</v>
      </c>
      <c r="E429" s="4" t="s">
        <v>892</v>
      </c>
      <c r="F429" s="6" t="s">
        <v>1006</v>
      </c>
      <c r="G429" s="4" t="s">
        <v>1010</v>
      </c>
      <c r="H429" s="4" t="s">
        <v>1455</v>
      </c>
      <c r="I429" s="5">
        <v>45565</v>
      </c>
      <c r="J429" s="5">
        <v>45655</v>
      </c>
      <c r="K429" s="7" t="s">
        <v>2003</v>
      </c>
      <c r="L429" s="8">
        <v>21000000</v>
      </c>
      <c r="M429" s="8">
        <v>14233333</v>
      </c>
      <c r="N429" s="14">
        <f t="shared" si="6"/>
        <v>0.67777776190476191</v>
      </c>
    </row>
    <row r="430" spans="1:14" x14ac:dyDescent="0.2">
      <c r="A430" s="6" t="s">
        <v>441</v>
      </c>
      <c r="B430" s="5">
        <v>45561</v>
      </c>
      <c r="C430" s="6" t="s">
        <v>572</v>
      </c>
      <c r="D430" s="4">
        <v>901312112</v>
      </c>
      <c r="E430" s="4" t="s">
        <v>893</v>
      </c>
      <c r="F430" s="6" t="s">
        <v>1009</v>
      </c>
      <c r="G430" s="4" t="s">
        <v>1017</v>
      </c>
      <c r="H430" s="4"/>
      <c r="I430" s="5">
        <v>45561</v>
      </c>
      <c r="J430" s="5">
        <v>45561</v>
      </c>
      <c r="K430" s="7"/>
      <c r="L430" s="8">
        <v>464100</v>
      </c>
      <c r="M430" s="8">
        <v>464100</v>
      </c>
      <c r="N430" s="14">
        <f t="shared" si="6"/>
        <v>1</v>
      </c>
    </row>
    <row r="431" spans="1:14" x14ac:dyDescent="0.2">
      <c r="A431" s="6" t="s">
        <v>442</v>
      </c>
      <c r="B431" s="5">
        <v>45566</v>
      </c>
      <c r="C431" s="6" t="s">
        <v>571</v>
      </c>
      <c r="D431" s="4">
        <v>1032402733</v>
      </c>
      <c r="E431" s="4" t="s">
        <v>894</v>
      </c>
      <c r="F431" s="6" t="s">
        <v>1006</v>
      </c>
      <c r="G431" s="4" t="s">
        <v>1010</v>
      </c>
      <c r="H431" s="4" t="s">
        <v>1456</v>
      </c>
      <c r="I431" s="5">
        <v>45567</v>
      </c>
      <c r="J431" s="5">
        <v>45657</v>
      </c>
      <c r="K431" s="7" t="s">
        <v>2004</v>
      </c>
      <c r="L431" s="8">
        <v>15000000</v>
      </c>
      <c r="M431" s="8">
        <v>9833333</v>
      </c>
      <c r="N431" s="14">
        <f t="shared" si="6"/>
        <v>0.65555553333333338</v>
      </c>
    </row>
    <row r="432" spans="1:14" x14ac:dyDescent="0.2">
      <c r="A432" s="6" t="s">
        <v>443</v>
      </c>
      <c r="B432" s="5">
        <v>45566</v>
      </c>
      <c r="C432" s="6" t="s">
        <v>571</v>
      </c>
      <c r="D432" s="4">
        <v>1001301167</v>
      </c>
      <c r="E432" s="4" t="s">
        <v>895</v>
      </c>
      <c r="F432" s="6" t="s">
        <v>1007</v>
      </c>
      <c r="G432" s="4" t="s">
        <v>1010</v>
      </c>
      <c r="H432" s="4" t="s">
        <v>1457</v>
      </c>
      <c r="I432" s="5">
        <v>45567</v>
      </c>
      <c r="J432" s="5">
        <v>45657</v>
      </c>
      <c r="K432" s="7" t="s">
        <v>2005</v>
      </c>
      <c r="L432" s="8">
        <v>6900000</v>
      </c>
      <c r="M432" s="8">
        <v>6823333</v>
      </c>
      <c r="N432" s="14">
        <f t="shared" si="6"/>
        <v>0.98888884057971016</v>
      </c>
    </row>
    <row r="433" spans="1:14" x14ac:dyDescent="0.2">
      <c r="A433" s="6" t="s">
        <v>444</v>
      </c>
      <c r="B433" s="5">
        <v>45565</v>
      </c>
      <c r="C433" s="6" t="s">
        <v>571</v>
      </c>
      <c r="D433" s="4">
        <v>52429254</v>
      </c>
      <c r="E433" s="4" t="s">
        <v>896</v>
      </c>
      <c r="F433" s="6" t="s">
        <v>1007</v>
      </c>
      <c r="G433" s="4" t="s">
        <v>1010</v>
      </c>
      <c r="H433" s="4" t="s">
        <v>1458</v>
      </c>
      <c r="I433" s="5">
        <v>45566</v>
      </c>
      <c r="J433" s="5">
        <v>45657</v>
      </c>
      <c r="K433" s="7" t="s">
        <v>2006</v>
      </c>
      <c r="L433" s="8">
        <v>24000000</v>
      </c>
      <c r="M433" s="8">
        <v>16000000</v>
      </c>
      <c r="N433" s="14">
        <f t="shared" si="6"/>
        <v>0.66666666666666663</v>
      </c>
    </row>
    <row r="434" spans="1:14" x14ac:dyDescent="0.2">
      <c r="A434" s="6" t="s">
        <v>445</v>
      </c>
      <c r="B434" s="5">
        <v>45567</v>
      </c>
      <c r="C434" s="6" t="s">
        <v>571</v>
      </c>
      <c r="D434" s="4">
        <v>1014264458</v>
      </c>
      <c r="E434" s="4" t="s">
        <v>897</v>
      </c>
      <c r="F434" s="6" t="s">
        <v>1007</v>
      </c>
      <c r="G434" s="4" t="s">
        <v>1010</v>
      </c>
      <c r="H434" s="4" t="s">
        <v>1459</v>
      </c>
      <c r="I434" s="5">
        <v>45568</v>
      </c>
      <c r="J434" s="5">
        <v>45672</v>
      </c>
      <c r="K434" s="7" t="s">
        <v>2007</v>
      </c>
      <c r="L434" s="8">
        <v>17130960</v>
      </c>
      <c r="M434" s="8">
        <v>9646560</v>
      </c>
      <c r="N434" s="14">
        <f t="shared" si="6"/>
        <v>0.56310679611650483</v>
      </c>
    </row>
    <row r="435" spans="1:14" x14ac:dyDescent="0.2">
      <c r="A435" s="6" t="s">
        <v>446</v>
      </c>
      <c r="B435" s="5">
        <v>45572</v>
      </c>
      <c r="C435" s="6" t="s">
        <v>571</v>
      </c>
      <c r="D435" s="4">
        <v>1033698100</v>
      </c>
      <c r="E435" s="4" t="s">
        <v>898</v>
      </c>
      <c r="F435" s="6" t="s">
        <v>1007</v>
      </c>
      <c r="G435" s="4" t="s">
        <v>1010</v>
      </c>
      <c r="H435" s="4" t="s">
        <v>1460</v>
      </c>
      <c r="I435" s="5">
        <v>45572</v>
      </c>
      <c r="J435" s="5">
        <v>45663</v>
      </c>
      <c r="K435" s="7" t="s">
        <v>2008</v>
      </c>
      <c r="L435" s="8">
        <v>12210000</v>
      </c>
      <c r="M435" s="8">
        <v>7326000</v>
      </c>
      <c r="N435" s="14">
        <f t="shared" si="6"/>
        <v>0.6</v>
      </c>
    </row>
    <row r="436" spans="1:14" x14ac:dyDescent="0.2">
      <c r="A436" s="6" t="s">
        <v>447</v>
      </c>
      <c r="B436" s="5">
        <v>45572</v>
      </c>
      <c r="C436" s="6" t="s">
        <v>571</v>
      </c>
      <c r="D436" s="4">
        <v>53009224</v>
      </c>
      <c r="E436" s="4" t="s">
        <v>899</v>
      </c>
      <c r="F436" s="6" t="s">
        <v>1007</v>
      </c>
      <c r="G436" s="4" t="s">
        <v>1010</v>
      </c>
      <c r="H436" s="4" t="s">
        <v>1461</v>
      </c>
      <c r="I436" s="5">
        <v>45572</v>
      </c>
      <c r="J436" s="5">
        <v>45678</v>
      </c>
      <c r="K436" s="7" t="s">
        <v>2009</v>
      </c>
      <c r="L436" s="8">
        <v>35000000</v>
      </c>
      <c r="M436" s="8">
        <v>18000000</v>
      </c>
      <c r="N436" s="14">
        <f t="shared" si="6"/>
        <v>0.51428571428571423</v>
      </c>
    </row>
    <row r="437" spans="1:14" x14ac:dyDescent="0.2">
      <c r="A437" s="6" t="s">
        <v>448</v>
      </c>
      <c r="B437" s="5">
        <v>45568</v>
      </c>
      <c r="C437" s="6" t="s">
        <v>571</v>
      </c>
      <c r="D437" s="4">
        <v>1125348026</v>
      </c>
      <c r="E437" s="4" t="s">
        <v>900</v>
      </c>
      <c r="F437" s="6" t="s">
        <v>1006</v>
      </c>
      <c r="G437" s="4" t="s">
        <v>1010</v>
      </c>
      <c r="H437" s="4" t="s">
        <v>1462</v>
      </c>
      <c r="I437" s="5">
        <v>45569</v>
      </c>
      <c r="J437" s="5">
        <v>45646</v>
      </c>
      <c r="K437" s="7" t="s">
        <v>2010</v>
      </c>
      <c r="L437" s="8">
        <v>10259542</v>
      </c>
      <c r="M437" s="8">
        <v>7594726</v>
      </c>
      <c r="N437" s="14">
        <f t="shared" si="6"/>
        <v>0.74025975038651826</v>
      </c>
    </row>
    <row r="438" spans="1:14" x14ac:dyDescent="0.2">
      <c r="A438" s="6" t="s">
        <v>449</v>
      </c>
      <c r="B438" s="5">
        <v>45568</v>
      </c>
      <c r="C438" s="6" t="s">
        <v>572</v>
      </c>
      <c r="D438" s="4">
        <v>8002270807</v>
      </c>
      <c r="E438" s="4" t="s">
        <v>901</v>
      </c>
      <c r="F438" s="6" t="s">
        <v>1009</v>
      </c>
      <c r="G438" s="4" t="s">
        <v>1010</v>
      </c>
      <c r="H438" s="4" t="s">
        <v>1463</v>
      </c>
      <c r="I438" s="5">
        <v>45572</v>
      </c>
      <c r="J438" s="5">
        <v>46118</v>
      </c>
      <c r="K438" s="7" t="s">
        <v>2011</v>
      </c>
      <c r="L438" s="8">
        <v>123201000</v>
      </c>
      <c r="M438" s="8">
        <v>123201000</v>
      </c>
      <c r="N438" s="14">
        <f t="shared" si="6"/>
        <v>1</v>
      </c>
    </row>
    <row r="439" spans="1:14" x14ac:dyDescent="0.2">
      <c r="A439" s="6" t="s">
        <v>450</v>
      </c>
      <c r="B439" s="5">
        <v>45572</v>
      </c>
      <c r="C439" s="6" t="s">
        <v>572</v>
      </c>
      <c r="D439" s="4">
        <v>8300297037</v>
      </c>
      <c r="E439" s="4" t="s">
        <v>902</v>
      </c>
      <c r="F439" s="6" t="s">
        <v>1009</v>
      </c>
      <c r="G439" s="4" t="s">
        <v>1026</v>
      </c>
      <c r="H439" s="4" t="s">
        <v>1464</v>
      </c>
      <c r="I439" s="5">
        <v>45575</v>
      </c>
      <c r="J439" s="5">
        <v>45939</v>
      </c>
      <c r="K439" s="7" t="s">
        <v>2012</v>
      </c>
      <c r="L439" s="8">
        <v>300000000</v>
      </c>
      <c r="M439" s="8">
        <v>298625930</v>
      </c>
      <c r="N439" s="14">
        <f t="shared" si="6"/>
        <v>0.99541976666666665</v>
      </c>
    </row>
    <row r="440" spans="1:14" x14ac:dyDescent="0.2">
      <c r="A440" s="6" t="s">
        <v>451</v>
      </c>
      <c r="B440" s="5">
        <v>45568</v>
      </c>
      <c r="C440" s="6" t="s">
        <v>572</v>
      </c>
      <c r="D440" s="4">
        <v>1733401</v>
      </c>
      <c r="E440" s="4" t="s">
        <v>903</v>
      </c>
      <c r="F440" s="6" t="s">
        <v>1009</v>
      </c>
      <c r="G440" s="4" t="s">
        <v>1019</v>
      </c>
      <c r="H440" s="4" t="s">
        <v>1465</v>
      </c>
      <c r="I440" s="5">
        <v>45568</v>
      </c>
      <c r="J440" s="5">
        <v>45932</v>
      </c>
      <c r="K440" s="7" t="s">
        <v>2013</v>
      </c>
      <c r="L440" s="8">
        <v>28000000</v>
      </c>
      <c r="M440" s="8">
        <v>22131129</v>
      </c>
      <c r="N440" s="14">
        <f t="shared" si="6"/>
        <v>0.79039746428571434</v>
      </c>
    </row>
    <row r="441" spans="1:14" x14ac:dyDescent="0.2">
      <c r="A441" s="6" t="s">
        <v>452</v>
      </c>
      <c r="B441" s="5">
        <v>45574</v>
      </c>
      <c r="C441" s="6" t="s">
        <v>571</v>
      </c>
      <c r="D441" s="4">
        <v>80205419</v>
      </c>
      <c r="E441" s="4" t="s">
        <v>904</v>
      </c>
      <c r="F441" s="6" t="s">
        <v>1006</v>
      </c>
      <c r="G441" s="4" t="s">
        <v>1010</v>
      </c>
      <c r="H441" s="4" t="s">
        <v>1466</v>
      </c>
      <c r="I441" s="5">
        <v>45574</v>
      </c>
      <c r="J441" s="5">
        <v>45680</v>
      </c>
      <c r="K441" s="7" t="s">
        <v>2014</v>
      </c>
      <c r="L441" s="8">
        <v>45500000</v>
      </c>
      <c r="M441" s="8">
        <v>22533333</v>
      </c>
      <c r="N441" s="14">
        <f t="shared" si="6"/>
        <v>0.4952380879120879</v>
      </c>
    </row>
    <row r="442" spans="1:14" x14ac:dyDescent="0.2">
      <c r="A442" s="6" t="s">
        <v>453</v>
      </c>
      <c r="B442" s="5">
        <v>45574</v>
      </c>
      <c r="C442" s="6" t="s">
        <v>571</v>
      </c>
      <c r="D442" s="4">
        <v>53072115</v>
      </c>
      <c r="E442" s="4" t="s">
        <v>905</v>
      </c>
      <c r="F442" s="6" t="s">
        <v>1007</v>
      </c>
      <c r="G442" s="4" t="s">
        <v>1010</v>
      </c>
      <c r="H442" s="4" t="s">
        <v>1467</v>
      </c>
      <c r="I442" s="5">
        <v>45574</v>
      </c>
      <c r="J442" s="5">
        <v>45665</v>
      </c>
      <c r="K442" s="7" t="s">
        <v>2015</v>
      </c>
      <c r="L442" s="8">
        <v>15000000</v>
      </c>
      <c r="M442" s="8">
        <v>13666667</v>
      </c>
      <c r="N442" s="14">
        <f t="shared" si="6"/>
        <v>0.91111113333333338</v>
      </c>
    </row>
    <row r="443" spans="1:14" x14ac:dyDescent="0.2">
      <c r="A443" s="6" t="s">
        <v>454</v>
      </c>
      <c r="B443" s="5">
        <v>45576</v>
      </c>
      <c r="C443" s="6" t="s">
        <v>571</v>
      </c>
      <c r="D443" s="4">
        <v>1020769797</v>
      </c>
      <c r="E443" s="4" t="s">
        <v>906</v>
      </c>
      <c r="F443" s="6" t="s">
        <v>1007</v>
      </c>
      <c r="G443" s="4" t="s">
        <v>1010</v>
      </c>
      <c r="H443" s="4" t="s">
        <v>1468</v>
      </c>
      <c r="I443" s="5">
        <v>45580</v>
      </c>
      <c r="J443" s="5">
        <v>45657</v>
      </c>
      <c r="K443" s="7" t="s">
        <v>2016</v>
      </c>
      <c r="L443" s="8">
        <v>10666666</v>
      </c>
      <c r="M443" s="8">
        <v>6133333</v>
      </c>
      <c r="N443" s="14">
        <f t="shared" si="6"/>
        <v>0.57500000468750034</v>
      </c>
    </row>
    <row r="444" spans="1:14" x14ac:dyDescent="0.2">
      <c r="A444" s="6" t="s">
        <v>455</v>
      </c>
      <c r="B444" s="5">
        <v>45576</v>
      </c>
      <c r="C444" s="6" t="s">
        <v>571</v>
      </c>
      <c r="D444" s="4">
        <v>1018412062</v>
      </c>
      <c r="E444" s="4" t="s">
        <v>907</v>
      </c>
      <c r="F444" s="6" t="s">
        <v>1007</v>
      </c>
      <c r="G444" s="4" t="s">
        <v>1010</v>
      </c>
      <c r="H444" s="4" t="s">
        <v>1469</v>
      </c>
      <c r="I444" s="5">
        <v>45580</v>
      </c>
      <c r="J444" s="5">
        <v>45640</v>
      </c>
      <c r="K444" s="7" t="s">
        <v>2017</v>
      </c>
      <c r="L444" s="8">
        <v>15200000</v>
      </c>
      <c r="M444" s="8">
        <v>9200000</v>
      </c>
      <c r="N444" s="14">
        <f t="shared" si="6"/>
        <v>0.60526315789473684</v>
      </c>
    </row>
    <row r="445" spans="1:14" x14ac:dyDescent="0.2">
      <c r="A445" s="6" t="s">
        <v>456</v>
      </c>
      <c r="B445" s="5">
        <v>45576</v>
      </c>
      <c r="C445" s="6" t="s">
        <v>571</v>
      </c>
      <c r="D445" s="4">
        <v>1032461272</v>
      </c>
      <c r="E445" s="4" t="s">
        <v>908</v>
      </c>
      <c r="F445" s="6" t="s">
        <v>1007</v>
      </c>
      <c r="G445" s="4" t="s">
        <v>1010</v>
      </c>
      <c r="H445" s="4" t="s">
        <v>1470</v>
      </c>
      <c r="I445" s="5">
        <v>45580</v>
      </c>
      <c r="J445" s="5">
        <v>45659</v>
      </c>
      <c r="K445" s="7" t="s">
        <v>2018</v>
      </c>
      <c r="L445" s="8">
        <v>18433327</v>
      </c>
      <c r="M445" s="8">
        <v>10733328</v>
      </c>
      <c r="N445" s="14">
        <f t="shared" si="6"/>
        <v>0.58227839174121954</v>
      </c>
    </row>
    <row r="446" spans="1:14" x14ac:dyDescent="0.2">
      <c r="A446" s="6" t="s">
        <v>457</v>
      </c>
      <c r="B446" s="5">
        <v>45576</v>
      </c>
      <c r="C446" s="6" t="s">
        <v>571</v>
      </c>
      <c r="D446" s="4">
        <v>1010161626</v>
      </c>
      <c r="E446" s="4" t="s">
        <v>909</v>
      </c>
      <c r="F446" s="6" t="s">
        <v>1006</v>
      </c>
      <c r="G446" s="4" t="s">
        <v>1010</v>
      </c>
      <c r="H446" s="4" t="s">
        <v>1471</v>
      </c>
      <c r="I446" s="5">
        <v>45580</v>
      </c>
      <c r="J446" s="5">
        <v>45689</v>
      </c>
      <c r="K446" s="7" t="s">
        <v>2019</v>
      </c>
      <c r="L446" s="8">
        <v>10810800</v>
      </c>
      <c r="M446" s="8">
        <v>7607600</v>
      </c>
      <c r="N446" s="14">
        <f t="shared" si="6"/>
        <v>0.70370370370370372</v>
      </c>
    </row>
    <row r="447" spans="1:14" x14ac:dyDescent="0.2">
      <c r="A447" s="6" t="s">
        <v>458</v>
      </c>
      <c r="B447" s="5">
        <v>45581</v>
      </c>
      <c r="C447" s="6" t="s">
        <v>571</v>
      </c>
      <c r="D447" s="4">
        <v>79941091</v>
      </c>
      <c r="E447" s="4" t="s">
        <v>910</v>
      </c>
      <c r="F447" s="6" t="s">
        <v>1006</v>
      </c>
      <c r="G447" s="4" t="s">
        <v>1010</v>
      </c>
      <c r="H447" s="4" t="s">
        <v>1472</v>
      </c>
      <c r="I447" s="5">
        <v>45582</v>
      </c>
      <c r="J447" s="5">
        <v>45673</v>
      </c>
      <c r="K447" s="7" t="s">
        <v>2020</v>
      </c>
      <c r="L447" s="8">
        <v>16500000</v>
      </c>
      <c r="M447" s="8">
        <v>8066667</v>
      </c>
      <c r="N447" s="14">
        <f t="shared" si="6"/>
        <v>0.4888889090909091</v>
      </c>
    </row>
    <row r="448" spans="1:14" x14ac:dyDescent="0.2">
      <c r="A448" s="6" t="s">
        <v>459</v>
      </c>
      <c r="B448" s="5">
        <v>45583</v>
      </c>
      <c r="C448" s="6" t="s">
        <v>572</v>
      </c>
      <c r="D448" s="4">
        <v>8300670531</v>
      </c>
      <c r="E448" s="4" t="s">
        <v>844</v>
      </c>
      <c r="F448" s="6" t="s">
        <v>1009</v>
      </c>
      <c r="G448" s="4" t="s">
        <v>1019</v>
      </c>
      <c r="H448" s="4" t="s">
        <v>1473</v>
      </c>
      <c r="I448" s="5">
        <v>45587</v>
      </c>
      <c r="J448" s="5">
        <v>46316</v>
      </c>
      <c r="K448" s="7" t="s">
        <v>2021</v>
      </c>
      <c r="L448" s="8">
        <v>22000000</v>
      </c>
      <c r="M448" s="8">
        <v>22000000</v>
      </c>
      <c r="N448" s="14">
        <f t="shared" si="6"/>
        <v>1</v>
      </c>
    </row>
    <row r="449" spans="1:14" x14ac:dyDescent="0.2">
      <c r="A449" s="6" t="s">
        <v>460</v>
      </c>
      <c r="B449" s="5">
        <v>45583</v>
      </c>
      <c r="C449" s="6" t="s">
        <v>572</v>
      </c>
      <c r="D449" s="4">
        <v>8110059023</v>
      </c>
      <c r="E449" s="4" t="s">
        <v>911</v>
      </c>
      <c r="F449" s="6" t="s">
        <v>1009</v>
      </c>
      <c r="G449" s="4" t="s">
        <v>1019</v>
      </c>
      <c r="H449" s="4" t="s">
        <v>1474</v>
      </c>
      <c r="I449" s="5">
        <v>45588</v>
      </c>
      <c r="J449" s="5">
        <v>45952</v>
      </c>
      <c r="K449" s="4" t="s">
        <v>2022</v>
      </c>
      <c r="L449" s="8">
        <v>25018137</v>
      </c>
      <c r="M449" s="8">
        <v>25018137</v>
      </c>
      <c r="N449" s="14">
        <f t="shared" si="6"/>
        <v>1</v>
      </c>
    </row>
    <row r="450" spans="1:14" x14ac:dyDescent="0.2">
      <c r="A450" s="6" t="s">
        <v>461</v>
      </c>
      <c r="B450" s="5">
        <v>45586</v>
      </c>
      <c r="C450" s="6" t="s">
        <v>571</v>
      </c>
      <c r="D450" s="4">
        <v>1022414739</v>
      </c>
      <c r="E450" s="4" t="s">
        <v>912</v>
      </c>
      <c r="F450" s="6" t="s">
        <v>1006</v>
      </c>
      <c r="G450" s="4" t="s">
        <v>1010</v>
      </c>
      <c r="H450" s="4" t="s">
        <v>1475</v>
      </c>
      <c r="I450" s="5">
        <v>45587</v>
      </c>
      <c r="J450" s="5">
        <v>45647</v>
      </c>
      <c r="K450" s="7" t="s">
        <v>2023</v>
      </c>
      <c r="L450" s="8">
        <v>10506988</v>
      </c>
      <c r="M450" s="8">
        <v>10506988</v>
      </c>
      <c r="N450" s="14">
        <f t="shared" ref="N450:N513" si="7">M450/L450</f>
        <v>1</v>
      </c>
    </row>
    <row r="451" spans="1:14" x14ac:dyDescent="0.2">
      <c r="A451" s="6" t="s">
        <v>462</v>
      </c>
      <c r="B451" s="5">
        <v>45588</v>
      </c>
      <c r="C451" s="6" t="s">
        <v>571</v>
      </c>
      <c r="D451" s="4">
        <v>79571206</v>
      </c>
      <c r="E451" s="4" t="s">
        <v>913</v>
      </c>
      <c r="F451" s="6" t="s">
        <v>1006</v>
      </c>
      <c r="G451" s="4" t="s">
        <v>1010</v>
      </c>
      <c r="H451" s="4" t="s">
        <v>1476</v>
      </c>
      <c r="I451" s="5">
        <v>45589</v>
      </c>
      <c r="J451" s="5">
        <v>45680</v>
      </c>
      <c r="K451" s="7" t="s">
        <v>2024</v>
      </c>
      <c r="L451" s="8">
        <v>10500000</v>
      </c>
      <c r="M451" s="8">
        <v>7816667</v>
      </c>
      <c r="N451" s="14">
        <f t="shared" si="7"/>
        <v>0.74444447619047616</v>
      </c>
    </row>
    <row r="452" spans="1:14" x14ac:dyDescent="0.2">
      <c r="A452" s="6" t="s">
        <v>463</v>
      </c>
      <c r="B452" s="5">
        <v>45589</v>
      </c>
      <c r="C452" s="6" t="s">
        <v>572</v>
      </c>
      <c r="D452" s="4">
        <v>9017100280</v>
      </c>
      <c r="E452" s="4" t="s">
        <v>914</v>
      </c>
      <c r="F452" s="6" t="s">
        <v>1009</v>
      </c>
      <c r="G452" s="4" t="s">
        <v>1010</v>
      </c>
      <c r="H452" s="4" t="s">
        <v>1477</v>
      </c>
      <c r="I452" s="5">
        <v>45595</v>
      </c>
      <c r="J452" s="5">
        <v>45655</v>
      </c>
      <c r="K452" s="7" t="s">
        <v>2025</v>
      </c>
      <c r="L452" s="8">
        <v>25135823</v>
      </c>
      <c r="M452" s="8">
        <v>25135823</v>
      </c>
      <c r="N452" s="14">
        <f t="shared" si="7"/>
        <v>1</v>
      </c>
    </row>
    <row r="453" spans="1:14" x14ac:dyDescent="0.2">
      <c r="A453" s="6" t="s">
        <v>464</v>
      </c>
      <c r="B453" s="5">
        <v>45590</v>
      </c>
      <c r="C453" s="6" t="s">
        <v>571</v>
      </c>
      <c r="D453" s="4">
        <v>1088336481</v>
      </c>
      <c r="E453" s="4" t="s">
        <v>915</v>
      </c>
      <c r="F453" s="6" t="s">
        <v>1007</v>
      </c>
      <c r="G453" s="4" t="s">
        <v>1010</v>
      </c>
      <c r="H453" s="4" t="s">
        <v>1478</v>
      </c>
      <c r="I453" s="5">
        <v>45591</v>
      </c>
      <c r="J453" s="5">
        <v>45672</v>
      </c>
      <c r="K453" s="7" t="s">
        <v>2026</v>
      </c>
      <c r="L453" s="8">
        <v>15227520</v>
      </c>
      <c r="M453" s="8">
        <v>6662040</v>
      </c>
      <c r="N453" s="14">
        <f t="shared" si="7"/>
        <v>0.4375</v>
      </c>
    </row>
    <row r="454" spans="1:14" x14ac:dyDescent="0.2">
      <c r="A454" s="6" t="s">
        <v>465</v>
      </c>
      <c r="B454" s="5">
        <v>45590</v>
      </c>
      <c r="C454" s="6" t="s">
        <v>571</v>
      </c>
      <c r="D454" s="4">
        <v>52234434</v>
      </c>
      <c r="E454" s="4" t="s">
        <v>916</v>
      </c>
      <c r="F454" s="6" t="s">
        <v>1007</v>
      </c>
      <c r="G454" s="4" t="s">
        <v>1010</v>
      </c>
      <c r="H454" s="4" t="s">
        <v>1479</v>
      </c>
      <c r="I454" s="5">
        <v>45593</v>
      </c>
      <c r="J454" s="5">
        <v>45687</v>
      </c>
      <c r="K454" s="7" t="s">
        <v>2027</v>
      </c>
      <c r="L454" s="8">
        <v>4642424</v>
      </c>
      <c r="M454" s="8">
        <v>1647312</v>
      </c>
      <c r="N454" s="14">
        <f t="shared" si="7"/>
        <v>0.35483876526573188</v>
      </c>
    </row>
    <row r="455" spans="1:14" x14ac:dyDescent="0.2">
      <c r="A455" s="6" t="s">
        <v>466</v>
      </c>
      <c r="B455" s="5">
        <v>45595</v>
      </c>
      <c r="C455" s="6" t="s">
        <v>571</v>
      </c>
      <c r="D455" s="4">
        <v>1030532600</v>
      </c>
      <c r="E455" s="4" t="s">
        <v>767</v>
      </c>
      <c r="F455" s="6" t="s">
        <v>1007</v>
      </c>
      <c r="G455" s="4" t="s">
        <v>1010</v>
      </c>
      <c r="H455" s="4" t="s">
        <v>1480</v>
      </c>
      <c r="I455" s="5">
        <v>45595</v>
      </c>
      <c r="J455" s="5">
        <v>45703</v>
      </c>
      <c r="K455" s="7" t="s">
        <v>2028</v>
      </c>
      <c r="L455" s="8">
        <v>24966666</v>
      </c>
      <c r="M455" s="8">
        <v>7233333</v>
      </c>
      <c r="N455" s="14">
        <f t="shared" si="7"/>
        <v>0.28971962055326089</v>
      </c>
    </row>
    <row r="456" spans="1:14" x14ac:dyDescent="0.2">
      <c r="A456" s="6" t="s">
        <v>467</v>
      </c>
      <c r="B456" s="5">
        <v>45594</v>
      </c>
      <c r="C456" s="6" t="s">
        <v>571</v>
      </c>
      <c r="D456" s="4">
        <v>1003526244</v>
      </c>
      <c r="E456" s="4" t="s">
        <v>917</v>
      </c>
      <c r="F456" s="6" t="s">
        <v>1006</v>
      </c>
      <c r="G456" s="4" t="s">
        <v>1010</v>
      </c>
      <c r="H456" s="4" t="s">
        <v>1481</v>
      </c>
      <c r="I456" s="5">
        <v>45595</v>
      </c>
      <c r="J456" s="5">
        <v>45641</v>
      </c>
      <c r="K456" s="7" t="s">
        <v>2029</v>
      </c>
      <c r="L456" s="8">
        <v>7523333</v>
      </c>
      <c r="M456" s="8">
        <v>3823333</v>
      </c>
      <c r="N456" s="14">
        <f t="shared" si="7"/>
        <v>0.5081966995213425</v>
      </c>
    </row>
    <row r="457" spans="1:14" x14ac:dyDescent="0.2">
      <c r="A457" s="6" t="s">
        <v>468</v>
      </c>
      <c r="B457" s="5">
        <v>45595</v>
      </c>
      <c r="C457" s="6" t="s">
        <v>571</v>
      </c>
      <c r="D457" s="4">
        <v>80001331</v>
      </c>
      <c r="E457" s="4" t="s">
        <v>918</v>
      </c>
      <c r="F457" s="6" t="s">
        <v>1006</v>
      </c>
      <c r="G457" s="4" t="s">
        <v>1010</v>
      </c>
      <c r="H457" s="4" t="s">
        <v>1482</v>
      </c>
      <c r="I457" s="5">
        <v>45596</v>
      </c>
      <c r="J457" s="5">
        <v>45687</v>
      </c>
      <c r="K457" s="7" t="s">
        <v>2030</v>
      </c>
      <c r="L457" s="8">
        <v>22500000</v>
      </c>
      <c r="M457" s="8">
        <v>7750000</v>
      </c>
      <c r="N457" s="14">
        <f t="shared" si="7"/>
        <v>0.34444444444444444</v>
      </c>
    </row>
    <row r="458" spans="1:14" x14ac:dyDescent="0.2">
      <c r="A458" s="6" t="s">
        <v>469</v>
      </c>
      <c r="B458" s="5">
        <v>45596</v>
      </c>
      <c r="C458" s="6" t="s">
        <v>572</v>
      </c>
      <c r="D458" s="4">
        <v>900650722</v>
      </c>
      <c r="E458" s="4" t="s">
        <v>919</v>
      </c>
      <c r="F458" s="6" t="s">
        <v>1009</v>
      </c>
      <c r="G458" s="4" t="s">
        <v>1010</v>
      </c>
      <c r="H458" s="4" t="s">
        <v>1483</v>
      </c>
      <c r="I458" s="5">
        <v>45597</v>
      </c>
      <c r="J458" s="5">
        <v>45636</v>
      </c>
      <c r="K458" s="7" t="s">
        <v>2031</v>
      </c>
      <c r="L458" s="8">
        <v>9520000</v>
      </c>
      <c r="M458" s="8">
        <v>9520000</v>
      </c>
      <c r="N458" s="14">
        <f t="shared" si="7"/>
        <v>1</v>
      </c>
    </row>
    <row r="459" spans="1:14" x14ac:dyDescent="0.2">
      <c r="A459" s="6" t="s">
        <v>470</v>
      </c>
      <c r="B459" s="5">
        <v>45596</v>
      </c>
      <c r="C459" s="6" t="s">
        <v>571</v>
      </c>
      <c r="D459" s="4">
        <v>1072446658</v>
      </c>
      <c r="E459" s="4" t="s">
        <v>920</v>
      </c>
      <c r="F459" s="6" t="s">
        <v>1007</v>
      </c>
      <c r="G459" s="4" t="s">
        <v>1010</v>
      </c>
      <c r="H459" s="4" t="s">
        <v>1484</v>
      </c>
      <c r="I459" s="5">
        <v>45597</v>
      </c>
      <c r="J459" s="5">
        <v>45688</v>
      </c>
      <c r="K459" s="7" t="s">
        <v>2032</v>
      </c>
      <c r="L459" s="8">
        <v>21000000</v>
      </c>
      <c r="M459" s="8">
        <v>7000000</v>
      </c>
      <c r="N459" s="14">
        <f t="shared" si="7"/>
        <v>0.33333333333333331</v>
      </c>
    </row>
    <row r="460" spans="1:14" x14ac:dyDescent="0.2">
      <c r="A460" s="6" t="s">
        <v>471</v>
      </c>
      <c r="B460" s="5">
        <v>45596</v>
      </c>
      <c r="C460" s="6" t="s">
        <v>571</v>
      </c>
      <c r="D460" s="4">
        <v>1010173086</v>
      </c>
      <c r="E460" s="4" t="s">
        <v>921</v>
      </c>
      <c r="F460" s="6" t="s">
        <v>1006</v>
      </c>
      <c r="G460" s="4" t="s">
        <v>1010</v>
      </c>
      <c r="H460" s="4" t="s">
        <v>1485</v>
      </c>
      <c r="I460" s="5">
        <v>45597</v>
      </c>
      <c r="J460" s="5">
        <v>45688</v>
      </c>
      <c r="K460" s="7" t="s">
        <v>2033</v>
      </c>
      <c r="L460" s="8">
        <v>24000000</v>
      </c>
      <c r="M460" s="8">
        <v>8000000</v>
      </c>
      <c r="N460" s="14">
        <f t="shared" si="7"/>
        <v>0.33333333333333331</v>
      </c>
    </row>
    <row r="461" spans="1:14" x14ac:dyDescent="0.2">
      <c r="A461" s="6" t="s">
        <v>472</v>
      </c>
      <c r="B461" s="5">
        <v>45596</v>
      </c>
      <c r="C461" s="6" t="s">
        <v>571</v>
      </c>
      <c r="D461" s="4">
        <v>63534618</v>
      </c>
      <c r="E461" s="4" t="s">
        <v>922</v>
      </c>
      <c r="F461" s="6" t="s">
        <v>1007</v>
      </c>
      <c r="G461" s="4" t="s">
        <v>1010</v>
      </c>
      <c r="H461" s="4" t="s">
        <v>1486</v>
      </c>
      <c r="I461" s="5">
        <v>45597</v>
      </c>
      <c r="J461" s="5">
        <v>45703</v>
      </c>
      <c r="K461" s="7" t="s">
        <v>2034</v>
      </c>
      <c r="L461" s="8">
        <v>17500000</v>
      </c>
      <c r="M461" s="8">
        <v>5000000</v>
      </c>
      <c r="N461" s="14">
        <f t="shared" si="7"/>
        <v>0.2857142857142857</v>
      </c>
    </row>
    <row r="462" spans="1:14" x14ac:dyDescent="0.2">
      <c r="A462" s="6" t="s">
        <v>473</v>
      </c>
      <c r="B462" s="5">
        <v>45596</v>
      </c>
      <c r="C462" s="6" t="s">
        <v>571</v>
      </c>
      <c r="D462" s="4">
        <v>1016093327</v>
      </c>
      <c r="E462" s="4" t="s">
        <v>923</v>
      </c>
      <c r="F462" s="6" t="s">
        <v>1006</v>
      </c>
      <c r="G462" s="4" t="s">
        <v>1010</v>
      </c>
      <c r="H462" s="4" t="s">
        <v>1487</v>
      </c>
      <c r="I462" s="5">
        <v>45597</v>
      </c>
      <c r="J462" s="5">
        <v>45672</v>
      </c>
      <c r="K462" s="7" t="s">
        <v>2035</v>
      </c>
      <c r="L462" s="8">
        <v>14275800</v>
      </c>
      <c r="M462" s="8">
        <v>5710320</v>
      </c>
      <c r="N462" s="14">
        <f t="shared" si="7"/>
        <v>0.4</v>
      </c>
    </row>
    <row r="463" spans="1:14" x14ac:dyDescent="0.2">
      <c r="A463" s="6" t="s">
        <v>474</v>
      </c>
      <c r="B463" s="5">
        <v>45597</v>
      </c>
      <c r="C463" s="6" t="s">
        <v>571</v>
      </c>
      <c r="D463" s="4">
        <v>1018409281</v>
      </c>
      <c r="E463" s="4" t="s">
        <v>924</v>
      </c>
      <c r="F463" s="6" t="s">
        <v>1007</v>
      </c>
      <c r="G463" s="4" t="s">
        <v>1010</v>
      </c>
      <c r="H463" s="4" t="s">
        <v>1488</v>
      </c>
      <c r="I463" s="5">
        <v>45597</v>
      </c>
      <c r="J463" s="5">
        <v>45688</v>
      </c>
      <c r="K463" s="7" t="s">
        <v>2036</v>
      </c>
      <c r="L463" s="8">
        <v>25299360</v>
      </c>
      <c r="M463" s="8">
        <v>8433120</v>
      </c>
      <c r="N463" s="14">
        <f t="shared" si="7"/>
        <v>0.33333333333333331</v>
      </c>
    </row>
    <row r="464" spans="1:14" x14ac:dyDescent="0.2">
      <c r="A464" s="6" t="s">
        <v>475</v>
      </c>
      <c r="B464" s="5">
        <v>45597</v>
      </c>
      <c r="C464" s="6" t="s">
        <v>571</v>
      </c>
      <c r="D464" s="4">
        <v>52383375</v>
      </c>
      <c r="E464" s="4" t="s">
        <v>925</v>
      </c>
      <c r="F464" s="6" t="s">
        <v>1007</v>
      </c>
      <c r="G464" s="4" t="s">
        <v>1010</v>
      </c>
      <c r="H464" s="4" t="s">
        <v>1489</v>
      </c>
      <c r="I464" s="5">
        <v>45597</v>
      </c>
      <c r="J464" s="5">
        <v>45657</v>
      </c>
      <c r="K464" s="7" t="s">
        <v>2037</v>
      </c>
      <c r="L464" s="8">
        <v>16866240</v>
      </c>
      <c r="M464" s="8">
        <v>8433120</v>
      </c>
      <c r="N464" s="14">
        <f t="shared" si="7"/>
        <v>0.5</v>
      </c>
    </row>
    <row r="465" spans="1:14" x14ac:dyDescent="0.2">
      <c r="A465" s="6" t="s">
        <v>476</v>
      </c>
      <c r="B465" s="5">
        <v>45597</v>
      </c>
      <c r="C465" s="6" t="s">
        <v>571</v>
      </c>
      <c r="D465" s="4">
        <v>1015395275</v>
      </c>
      <c r="E465" s="4" t="s">
        <v>926</v>
      </c>
      <c r="F465" s="6" t="s">
        <v>1006</v>
      </c>
      <c r="G465" s="4" t="s">
        <v>1010</v>
      </c>
      <c r="H465" s="4" t="s">
        <v>1490</v>
      </c>
      <c r="I465" s="5">
        <v>45597</v>
      </c>
      <c r="J465" s="5">
        <v>45688</v>
      </c>
      <c r="K465" s="7" t="s">
        <v>2038</v>
      </c>
      <c r="L465" s="8">
        <v>25299360</v>
      </c>
      <c r="M465" s="8">
        <v>8433120</v>
      </c>
      <c r="N465" s="14">
        <f t="shared" si="7"/>
        <v>0.33333333333333331</v>
      </c>
    </row>
    <row r="466" spans="1:14" x14ac:dyDescent="0.2">
      <c r="A466" s="6" t="s">
        <v>477</v>
      </c>
      <c r="B466" s="5">
        <v>45597</v>
      </c>
      <c r="C466" s="6" t="s">
        <v>571</v>
      </c>
      <c r="D466" s="4">
        <v>1032395296</v>
      </c>
      <c r="E466" s="4" t="s">
        <v>637</v>
      </c>
      <c r="F466" s="6" t="s">
        <v>1007</v>
      </c>
      <c r="G466" s="4" t="s">
        <v>1010</v>
      </c>
      <c r="H466" s="4" t="s">
        <v>1491</v>
      </c>
      <c r="I466" s="5">
        <v>45601</v>
      </c>
      <c r="J466" s="5">
        <v>45702</v>
      </c>
      <c r="K466" s="7" t="s">
        <v>2039</v>
      </c>
      <c r="L466" s="8">
        <v>28110400</v>
      </c>
      <c r="M466" s="8">
        <v>7308704</v>
      </c>
      <c r="N466" s="14">
        <f t="shared" si="7"/>
        <v>0.26</v>
      </c>
    </row>
    <row r="467" spans="1:14" x14ac:dyDescent="0.2">
      <c r="A467" s="6" t="s">
        <v>478</v>
      </c>
      <c r="B467" s="5">
        <v>45597</v>
      </c>
      <c r="C467" s="6" t="s">
        <v>571</v>
      </c>
      <c r="D467" s="4">
        <v>80156033</v>
      </c>
      <c r="E467" s="4" t="s">
        <v>642</v>
      </c>
      <c r="F467" s="6" t="s">
        <v>1006</v>
      </c>
      <c r="G467" s="4" t="s">
        <v>1010</v>
      </c>
      <c r="H467" s="4" t="s">
        <v>1492</v>
      </c>
      <c r="I467" s="5">
        <v>45601</v>
      </c>
      <c r="J467" s="5">
        <v>45702</v>
      </c>
      <c r="K467" s="7" t="s">
        <v>2040</v>
      </c>
      <c r="L467" s="8">
        <v>34309800</v>
      </c>
      <c r="M467" s="8">
        <v>8920548</v>
      </c>
      <c r="N467" s="14">
        <f t="shared" si="7"/>
        <v>0.26</v>
      </c>
    </row>
    <row r="468" spans="1:14" x14ac:dyDescent="0.2">
      <c r="A468" s="6" t="s">
        <v>479</v>
      </c>
      <c r="B468" s="5">
        <v>45597</v>
      </c>
      <c r="C468" s="6" t="s">
        <v>571</v>
      </c>
      <c r="D468" s="4">
        <v>52264292</v>
      </c>
      <c r="E468" s="4" t="s">
        <v>638</v>
      </c>
      <c r="F468" s="6" t="s">
        <v>1007</v>
      </c>
      <c r="G468" s="4" t="s">
        <v>1010</v>
      </c>
      <c r="H468" s="4" t="s">
        <v>1493</v>
      </c>
      <c r="I468" s="5">
        <v>45601</v>
      </c>
      <c r="J468" s="5">
        <v>45702</v>
      </c>
      <c r="K468" s="7" t="s">
        <v>2041</v>
      </c>
      <c r="L468" s="8">
        <v>28110400</v>
      </c>
      <c r="M468" s="8">
        <v>7308704</v>
      </c>
      <c r="N468" s="14">
        <f t="shared" si="7"/>
        <v>0.26</v>
      </c>
    </row>
    <row r="469" spans="1:14" x14ac:dyDescent="0.2">
      <c r="A469" s="6" t="s">
        <v>480</v>
      </c>
      <c r="B469" s="5">
        <v>45597</v>
      </c>
      <c r="C469" s="6" t="s">
        <v>571</v>
      </c>
      <c r="D469" s="4">
        <v>1010236662</v>
      </c>
      <c r="E469" s="4" t="s">
        <v>635</v>
      </c>
      <c r="F469" s="6" t="s">
        <v>1006</v>
      </c>
      <c r="G469" s="4" t="s">
        <v>1010</v>
      </c>
      <c r="H469" s="4" t="s">
        <v>1494</v>
      </c>
      <c r="I469" s="5">
        <v>45601</v>
      </c>
      <c r="J469" s="5">
        <v>45702</v>
      </c>
      <c r="K469" s="7" t="s">
        <v>2042</v>
      </c>
      <c r="L469" s="8">
        <v>16666667</v>
      </c>
      <c r="M469" s="8">
        <v>4333333</v>
      </c>
      <c r="N469" s="14">
        <f t="shared" si="7"/>
        <v>0.25999997480000048</v>
      </c>
    </row>
    <row r="470" spans="1:14" x14ac:dyDescent="0.2">
      <c r="A470" s="6" t="s">
        <v>481</v>
      </c>
      <c r="B470" s="5">
        <v>45597</v>
      </c>
      <c r="C470" s="6" t="s">
        <v>571</v>
      </c>
      <c r="D470" s="4">
        <v>52903084</v>
      </c>
      <c r="E470" s="4" t="s">
        <v>927</v>
      </c>
      <c r="F470" s="6" t="s">
        <v>1007</v>
      </c>
      <c r="G470" s="4" t="s">
        <v>1010</v>
      </c>
      <c r="H470" s="4" t="s">
        <v>1495</v>
      </c>
      <c r="I470" s="5">
        <v>45601</v>
      </c>
      <c r="J470" s="5">
        <v>45702</v>
      </c>
      <c r="K470" s="7" t="s">
        <v>1766</v>
      </c>
      <c r="L470" s="8">
        <v>28110400</v>
      </c>
      <c r="M470" s="8">
        <v>7308704</v>
      </c>
      <c r="N470" s="14">
        <f t="shared" si="7"/>
        <v>0.26</v>
      </c>
    </row>
    <row r="471" spans="1:14" x14ac:dyDescent="0.2">
      <c r="A471" s="6" t="s">
        <v>482</v>
      </c>
      <c r="B471" s="5">
        <v>45597</v>
      </c>
      <c r="C471" s="6" t="s">
        <v>571</v>
      </c>
      <c r="D471" s="4">
        <v>52712319</v>
      </c>
      <c r="E471" s="4" t="s">
        <v>928</v>
      </c>
      <c r="F471" s="6" t="s">
        <v>1007</v>
      </c>
      <c r="G471" s="4" t="s">
        <v>1010</v>
      </c>
      <c r="H471" s="4" t="s">
        <v>1496</v>
      </c>
      <c r="I471" s="5">
        <v>45603</v>
      </c>
      <c r="J471" s="5">
        <v>45753</v>
      </c>
      <c r="K471" s="7" t="s">
        <v>2043</v>
      </c>
      <c r="L471" s="8">
        <v>30492000</v>
      </c>
      <c r="M471" s="8">
        <v>4878720</v>
      </c>
      <c r="N471" s="14">
        <f t="shared" si="7"/>
        <v>0.16</v>
      </c>
    </row>
    <row r="472" spans="1:14" x14ac:dyDescent="0.2">
      <c r="A472" s="6" t="s">
        <v>483</v>
      </c>
      <c r="B472" s="5">
        <v>45601</v>
      </c>
      <c r="C472" s="6" t="s">
        <v>571</v>
      </c>
      <c r="D472" s="4">
        <v>52231558</v>
      </c>
      <c r="E472" s="4" t="s">
        <v>772</v>
      </c>
      <c r="F472" s="6" t="s">
        <v>1007</v>
      </c>
      <c r="G472" s="4" t="s">
        <v>1010</v>
      </c>
      <c r="H472" s="4" t="s">
        <v>1497</v>
      </c>
      <c r="I472" s="5">
        <v>45602</v>
      </c>
      <c r="J472" s="5">
        <v>45702</v>
      </c>
      <c r="K472" s="7" t="s">
        <v>2044</v>
      </c>
      <c r="L472" s="8">
        <v>38201625</v>
      </c>
      <c r="M472" s="8">
        <v>0</v>
      </c>
      <c r="N472" s="14">
        <f t="shared" si="7"/>
        <v>0</v>
      </c>
    </row>
    <row r="473" spans="1:14" x14ac:dyDescent="0.2">
      <c r="A473" s="6" t="s">
        <v>484</v>
      </c>
      <c r="B473" s="5">
        <v>45603</v>
      </c>
      <c r="C473" s="6" t="s">
        <v>572</v>
      </c>
      <c r="D473" s="4">
        <v>900346479</v>
      </c>
      <c r="E473" s="4" t="s">
        <v>929</v>
      </c>
      <c r="F473" s="6" t="s">
        <v>1009</v>
      </c>
      <c r="G473" s="4" t="s">
        <v>1010</v>
      </c>
      <c r="H473" s="4" t="s">
        <v>1498</v>
      </c>
      <c r="I473" s="5">
        <v>45601</v>
      </c>
      <c r="J473" s="5">
        <v>45692</v>
      </c>
      <c r="K473" s="7" t="s">
        <v>2045</v>
      </c>
      <c r="L473" s="8">
        <v>157104217</v>
      </c>
      <c r="M473" s="8">
        <v>0</v>
      </c>
      <c r="N473" s="14">
        <f t="shared" si="7"/>
        <v>0</v>
      </c>
    </row>
    <row r="474" spans="1:14" x14ac:dyDescent="0.2">
      <c r="A474" s="6" t="s">
        <v>485</v>
      </c>
      <c r="B474" s="5">
        <v>45602</v>
      </c>
      <c r="C474" s="6" t="s">
        <v>571</v>
      </c>
      <c r="D474" s="4">
        <v>38141462</v>
      </c>
      <c r="E474" s="4" t="s">
        <v>596</v>
      </c>
      <c r="F474" s="6" t="s">
        <v>1007</v>
      </c>
      <c r="G474" s="4" t="s">
        <v>1010</v>
      </c>
      <c r="H474" s="4" t="s">
        <v>1499</v>
      </c>
      <c r="I474" s="5">
        <v>45603</v>
      </c>
      <c r="J474" s="5">
        <v>45663</v>
      </c>
      <c r="K474" s="7" t="s">
        <v>2046</v>
      </c>
      <c r="L474" s="8">
        <v>17400000</v>
      </c>
      <c r="M474" s="8">
        <v>6960000</v>
      </c>
      <c r="N474" s="14">
        <f t="shared" si="7"/>
        <v>0.4</v>
      </c>
    </row>
    <row r="475" spans="1:14" x14ac:dyDescent="0.2">
      <c r="A475" s="6" t="s">
        <v>486</v>
      </c>
      <c r="B475" s="5">
        <v>45603</v>
      </c>
      <c r="C475" s="6" t="s">
        <v>571</v>
      </c>
      <c r="D475" s="4">
        <v>80038828</v>
      </c>
      <c r="E475" s="4" t="s">
        <v>930</v>
      </c>
      <c r="F475" s="6" t="s">
        <v>1006</v>
      </c>
      <c r="G475" s="4" t="s">
        <v>1010</v>
      </c>
      <c r="H475" s="4" t="s">
        <v>1500</v>
      </c>
      <c r="I475" s="5">
        <v>45604</v>
      </c>
      <c r="J475" s="5">
        <v>45689</v>
      </c>
      <c r="K475" s="7" t="s">
        <v>2047</v>
      </c>
      <c r="L475" s="8">
        <v>14166667</v>
      </c>
      <c r="M475" s="8">
        <v>3833333</v>
      </c>
      <c r="N475" s="14">
        <f t="shared" si="7"/>
        <v>0.27058820539792455</v>
      </c>
    </row>
    <row r="476" spans="1:14" x14ac:dyDescent="0.2">
      <c r="A476" s="6" t="s">
        <v>487</v>
      </c>
      <c r="B476" s="5">
        <v>45604</v>
      </c>
      <c r="C476" s="6" t="s">
        <v>571</v>
      </c>
      <c r="D476" s="4">
        <v>52704560</v>
      </c>
      <c r="E476" s="4" t="s">
        <v>931</v>
      </c>
      <c r="F476" s="6" t="s">
        <v>1007</v>
      </c>
      <c r="G476" s="4" t="s">
        <v>1010</v>
      </c>
      <c r="H476" s="4" t="s">
        <v>1501</v>
      </c>
      <c r="I476" s="5">
        <v>45608</v>
      </c>
      <c r="J476" s="5">
        <v>45626</v>
      </c>
      <c r="K476" s="7" t="s">
        <v>2048</v>
      </c>
      <c r="L476" s="8">
        <v>1300000</v>
      </c>
      <c r="M476" s="8">
        <v>1300000</v>
      </c>
      <c r="N476" s="14">
        <f t="shared" si="7"/>
        <v>1</v>
      </c>
    </row>
    <row r="477" spans="1:14" x14ac:dyDescent="0.2">
      <c r="A477" s="6" t="s">
        <v>488</v>
      </c>
      <c r="B477" s="5">
        <v>45604</v>
      </c>
      <c r="C477" s="6" t="s">
        <v>572</v>
      </c>
      <c r="D477" s="4">
        <v>900834719</v>
      </c>
      <c r="E477" s="4" t="s">
        <v>932</v>
      </c>
      <c r="F477" s="6" t="s">
        <v>1009</v>
      </c>
      <c r="G477" s="4" t="s">
        <v>1010</v>
      </c>
      <c r="H477" s="4" t="s">
        <v>1502</v>
      </c>
      <c r="I477" s="5">
        <v>45617</v>
      </c>
      <c r="J477" s="5">
        <v>45708</v>
      </c>
      <c r="K477" s="7" t="s">
        <v>2049</v>
      </c>
      <c r="L477" s="8">
        <v>37481848</v>
      </c>
      <c r="M477" s="8">
        <v>30653010</v>
      </c>
      <c r="N477" s="14">
        <f t="shared" si="7"/>
        <v>0.81780946339678873</v>
      </c>
    </row>
    <row r="478" spans="1:14" x14ac:dyDescent="0.2">
      <c r="A478" s="6" t="s">
        <v>489</v>
      </c>
      <c r="B478" s="5">
        <v>45609</v>
      </c>
      <c r="C478" s="6" t="s">
        <v>572</v>
      </c>
      <c r="D478" s="4">
        <v>900141068</v>
      </c>
      <c r="E478" s="4" t="s">
        <v>886</v>
      </c>
      <c r="F478" s="6" t="s">
        <v>1009</v>
      </c>
      <c r="G478" s="4" t="s">
        <v>1011</v>
      </c>
      <c r="H478" s="4" t="s">
        <v>1503</v>
      </c>
      <c r="I478" s="5">
        <v>45610</v>
      </c>
      <c r="J478" s="5">
        <v>45716</v>
      </c>
      <c r="K478" s="7" t="s">
        <v>2050</v>
      </c>
      <c r="L478" s="8">
        <v>350000000</v>
      </c>
      <c r="M478" s="8">
        <v>22783119</v>
      </c>
      <c r="N478" s="14">
        <f t="shared" si="7"/>
        <v>6.5094625714285717E-2</v>
      </c>
    </row>
    <row r="479" spans="1:14" x14ac:dyDescent="0.2">
      <c r="A479" s="6" t="s">
        <v>490</v>
      </c>
      <c r="B479" s="5">
        <v>45609</v>
      </c>
      <c r="C479" s="6" t="s">
        <v>571</v>
      </c>
      <c r="D479" s="4">
        <v>1016019655</v>
      </c>
      <c r="E479" s="4" t="s">
        <v>933</v>
      </c>
      <c r="F479" s="6" t="s">
        <v>1006</v>
      </c>
      <c r="G479" s="4" t="s">
        <v>1010</v>
      </c>
      <c r="H479" s="4" t="s">
        <v>1504</v>
      </c>
      <c r="I479" s="5">
        <v>45610</v>
      </c>
      <c r="J479" s="5">
        <v>45701</v>
      </c>
      <c r="K479" s="7" t="s">
        <v>2051</v>
      </c>
      <c r="L479" s="8">
        <v>25299360</v>
      </c>
      <c r="M479" s="8">
        <v>4778768</v>
      </c>
      <c r="N479" s="14">
        <f t="shared" si="7"/>
        <v>0.18888888888888888</v>
      </c>
    </row>
    <row r="480" spans="1:14" x14ac:dyDescent="0.2">
      <c r="A480" s="6" t="s">
        <v>491</v>
      </c>
      <c r="B480" s="5">
        <v>45609</v>
      </c>
      <c r="C480" s="6" t="s">
        <v>572</v>
      </c>
      <c r="D480" s="4">
        <v>830069499</v>
      </c>
      <c r="E480" s="4" t="s">
        <v>934</v>
      </c>
      <c r="F480" s="6" t="s">
        <v>1009</v>
      </c>
      <c r="G480" s="4" t="s">
        <v>1010</v>
      </c>
      <c r="H480" s="4" t="s">
        <v>1505</v>
      </c>
      <c r="I480" s="5">
        <v>45624</v>
      </c>
      <c r="J480" s="5">
        <v>45657</v>
      </c>
      <c r="K480" s="7" t="s">
        <v>2052</v>
      </c>
      <c r="L480" s="8">
        <v>900000000</v>
      </c>
      <c r="M480" s="8">
        <v>0</v>
      </c>
      <c r="N480" s="14">
        <f t="shared" si="7"/>
        <v>0</v>
      </c>
    </row>
    <row r="481" spans="1:14" x14ac:dyDescent="0.2">
      <c r="A481" s="6" t="s">
        <v>492</v>
      </c>
      <c r="B481" s="5">
        <v>45610</v>
      </c>
      <c r="C481" s="6" t="s">
        <v>571</v>
      </c>
      <c r="D481" s="4">
        <v>1021662270</v>
      </c>
      <c r="E481" s="4" t="s">
        <v>935</v>
      </c>
      <c r="F481" s="6" t="s">
        <v>1006</v>
      </c>
      <c r="G481" s="4" t="s">
        <v>1010</v>
      </c>
      <c r="H481" s="4" t="s">
        <v>1506</v>
      </c>
      <c r="I481" s="5">
        <v>45611</v>
      </c>
      <c r="J481" s="5">
        <v>45641</v>
      </c>
      <c r="K481" s="7" t="s">
        <v>2053</v>
      </c>
      <c r="L481" s="8">
        <v>2376667</v>
      </c>
      <c r="M481" s="8">
        <v>2376667</v>
      </c>
      <c r="N481" s="14">
        <f t="shared" si="7"/>
        <v>1</v>
      </c>
    </row>
    <row r="482" spans="1:14" x14ac:dyDescent="0.2">
      <c r="A482" s="6" t="s">
        <v>493</v>
      </c>
      <c r="B482" s="5">
        <v>45610</v>
      </c>
      <c r="C482" s="6" t="s">
        <v>571</v>
      </c>
      <c r="D482" s="4">
        <v>1032433891</v>
      </c>
      <c r="E482" s="4" t="s">
        <v>936</v>
      </c>
      <c r="F482" s="6" t="s">
        <v>1006</v>
      </c>
      <c r="G482" s="4" t="s">
        <v>1010</v>
      </c>
      <c r="H482" s="4" t="s">
        <v>1507</v>
      </c>
      <c r="I482" s="5">
        <v>45611</v>
      </c>
      <c r="J482" s="5">
        <v>45656</v>
      </c>
      <c r="K482" s="7" t="s">
        <v>2054</v>
      </c>
      <c r="L482" s="8">
        <v>8533000</v>
      </c>
      <c r="M482" s="8">
        <v>8533000</v>
      </c>
      <c r="N482" s="14">
        <f t="shared" si="7"/>
        <v>1</v>
      </c>
    </row>
    <row r="483" spans="1:14" x14ac:dyDescent="0.2">
      <c r="A483" s="6" t="s">
        <v>494</v>
      </c>
      <c r="B483" s="5">
        <v>45611</v>
      </c>
      <c r="C483" s="6" t="s">
        <v>571</v>
      </c>
      <c r="D483" s="4">
        <v>79965985</v>
      </c>
      <c r="E483" s="4" t="s">
        <v>937</v>
      </c>
      <c r="F483" s="6" t="s">
        <v>1006</v>
      </c>
      <c r="G483" s="4" t="s">
        <v>1010</v>
      </c>
      <c r="H483" s="4" t="s">
        <v>1508</v>
      </c>
      <c r="I483" s="5">
        <v>45611</v>
      </c>
      <c r="J483" s="5">
        <v>45671</v>
      </c>
      <c r="K483" s="7" t="s">
        <v>2055</v>
      </c>
      <c r="L483" s="8">
        <v>11400000</v>
      </c>
      <c r="M483" s="8">
        <v>8740000</v>
      </c>
      <c r="N483" s="14">
        <f t="shared" si="7"/>
        <v>0.76666666666666672</v>
      </c>
    </row>
    <row r="484" spans="1:14" x14ac:dyDescent="0.2">
      <c r="A484" s="6" t="s">
        <v>495</v>
      </c>
      <c r="B484" s="5">
        <v>45615</v>
      </c>
      <c r="C484" s="6" t="s">
        <v>572</v>
      </c>
      <c r="D484" s="4">
        <v>830057393</v>
      </c>
      <c r="E484" s="4" t="s">
        <v>938</v>
      </c>
      <c r="F484" s="6" t="s">
        <v>1009</v>
      </c>
      <c r="G484" s="4" t="s">
        <v>1026</v>
      </c>
      <c r="H484" s="4" t="s">
        <v>1509</v>
      </c>
      <c r="I484" s="5">
        <v>45624</v>
      </c>
      <c r="J484" s="5">
        <v>46169</v>
      </c>
      <c r="K484" s="7" t="s">
        <v>2056</v>
      </c>
      <c r="L484" s="8">
        <v>23800000</v>
      </c>
      <c r="M484" s="8">
        <v>16660000</v>
      </c>
      <c r="N484" s="14">
        <f t="shared" si="7"/>
        <v>0.7</v>
      </c>
    </row>
    <row r="485" spans="1:14" x14ac:dyDescent="0.2">
      <c r="A485" s="6" t="s">
        <v>496</v>
      </c>
      <c r="B485" s="5">
        <v>45615</v>
      </c>
      <c r="C485" s="6" t="s">
        <v>572</v>
      </c>
      <c r="D485" s="4">
        <v>860030212</v>
      </c>
      <c r="E485" s="4" t="s">
        <v>939</v>
      </c>
      <c r="F485" s="6" t="s">
        <v>1009</v>
      </c>
      <c r="G485" s="4" t="s">
        <v>1010</v>
      </c>
      <c r="H485" s="4" t="s">
        <v>1510</v>
      </c>
      <c r="I485" s="5">
        <v>45616</v>
      </c>
      <c r="J485" s="5">
        <v>45657</v>
      </c>
      <c r="K485" s="7" t="s">
        <v>2057</v>
      </c>
      <c r="L485" s="8">
        <v>37500000</v>
      </c>
      <c r="M485" s="8">
        <v>0</v>
      </c>
      <c r="N485" s="14">
        <f t="shared" si="7"/>
        <v>0</v>
      </c>
    </row>
    <row r="486" spans="1:14" x14ac:dyDescent="0.2">
      <c r="A486" s="6" t="s">
        <v>497</v>
      </c>
      <c r="B486" s="5">
        <v>45616</v>
      </c>
      <c r="C486" s="6" t="s">
        <v>572</v>
      </c>
      <c r="D486" s="4">
        <v>900929206</v>
      </c>
      <c r="E486" s="4" t="s">
        <v>940</v>
      </c>
      <c r="F486" s="6" t="s">
        <v>1009</v>
      </c>
      <c r="G486" s="4" t="s">
        <v>1010</v>
      </c>
      <c r="H486" s="4" t="s">
        <v>1511</v>
      </c>
      <c r="I486" s="5">
        <v>45618</v>
      </c>
      <c r="J486" s="5">
        <v>45747</v>
      </c>
      <c r="K486" s="7" t="s">
        <v>2058</v>
      </c>
      <c r="L486" s="8">
        <v>700000000</v>
      </c>
      <c r="M486" s="8">
        <v>85422175</v>
      </c>
      <c r="N486" s="14">
        <f t="shared" si="7"/>
        <v>0.12203167857142858</v>
      </c>
    </row>
    <row r="487" spans="1:14" x14ac:dyDescent="0.2">
      <c r="A487" s="6" t="s">
        <v>498</v>
      </c>
      <c r="B487" s="5">
        <v>45616</v>
      </c>
      <c r="C487" s="6" t="s">
        <v>571</v>
      </c>
      <c r="D487" s="4">
        <v>53037725</v>
      </c>
      <c r="E487" s="4" t="s">
        <v>941</v>
      </c>
      <c r="F487" s="6" t="s">
        <v>1007</v>
      </c>
      <c r="G487" s="4" t="s">
        <v>1010</v>
      </c>
      <c r="H487" s="4" t="s">
        <v>1512</v>
      </c>
      <c r="I487" s="5">
        <v>45621</v>
      </c>
      <c r="J487" s="5">
        <v>45681</v>
      </c>
      <c r="K487" s="7" t="s">
        <v>2059</v>
      </c>
      <c r="L487" s="8">
        <v>10000000</v>
      </c>
      <c r="M487" s="8">
        <v>6000000</v>
      </c>
      <c r="N487" s="14">
        <f t="shared" si="7"/>
        <v>0.6</v>
      </c>
    </row>
    <row r="488" spans="1:14" x14ac:dyDescent="0.2">
      <c r="A488" s="6" t="s">
        <v>499</v>
      </c>
      <c r="B488" s="5">
        <v>45616</v>
      </c>
      <c r="C488" s="6" t="s">
        <v>571</v>
      </c>
      <c r="D488" s="4">
        <v>79797932</v>
      </c>
      <c r="E488" s="4" t="s">
        <v>942</v>
      </c>
      <c r="F488" s="6" t="s">
        <v>1006</v>
      </c>
      <c r="G488" s="4" t="s">
        <v>1010</v>
      </c>
      <c r="H488" s="4" t="s">
        <v>1513</v>
      </c>
      <c r="I488" s="5">
        <v>45621</v>
      </c>
      <c r="J488" s="5">
        <v>45681</v>
      </c>
      <c r="K488" s="7" t="s">
        <v>2060</v>
      </c>
      <c r="L488" s="8">
        <v>10000000</v>
      </c>
      <c r="M488" s="8">
        <v>6000000</v>
      </c>
      <c r="N488" s="14">
        <f t="shared" si="7"/>
        <v>0.6</v>
      </c>
    </row>
    <row r="489" spans="1:14" x14ac:dyDescent="0.2">
      <c r="A489" s="6" t="s">
        <v>500</v>
      </c>
      <c r="B489" s="5">
        <v>45616</v>
      </c>
      <c r="C489" s="6" t="s">
        <v>571</v>
      </c>
      <c r="D489" s="4">
        <v>52802099</v>
      </c>
      <c r="E489" s="4" t="s">
        <v>701</v>
      </c>
      <c r="F489" s="6" t="s">
        <v>1007</v>
      </c>
      <c r="G489" s="4" t="s">
        <v>1010</v>
      </c>
      <c r="H489" s="4" t="s">
        <v>1514</v>
      </c>
      <c r="I489" s="5">
        <v>45629</v>
      </c>
      <c r="J489" s="5">
        <v>45718</v>
      </c>
      <c r="K489" s="7" t="s">
        <v>2061</v>
      </c>
      <c r="L489" s="8">
        <v>10500000</v>
      </c>
      <c r="M489" s="8">
        <v>3266667</v>
      </c>
      <c r="N489" s="14">
        <f t="shared" si="7"/>
        <v>0.31111114285714286</v>
      </c>
    </row>
    <row r="490" spans="1:14" x14ac:dyDescent="0.2">
      <c r="A490" s="6" t="s">
        <v>501</v>
      </c>
      <c r="B490" s="5">
        <v>45616</v>
      </c>
      <c r="C490" s="6" t="s">
        <v>571</v>
      </c>
      <c r="D490" s="4">
        <v>7730234</v>
      </c>
      <c r="E490" s="4" t="s">
        <v>943</v>
      </c>
      <c r="F490" s="6" t="s">
        <v>1006</v>
      </c>
      <c r="G490" s="4" t="s">
        <v>1010</v>
      </c>
      <c r="H490" s="4" t="s">
        <v>1515</v>
      </c>
      <c r="I490" s="5">
        <v>45617</v>
      </c>
      <c r="J490" s="5">
        <v>45657</v>
      </c>
      <c r="K490" s="7" t="s">
        <v>2062</v>
      </c>
      <c r="L490" s="8">
        <v>12000000</v>
      </c>
      <c r="M490" s="8">
        <v>12000000</v>
      </c>
      <c r="N490" s="14">
        <f t="shared" si="7"/>
        <v>1</v>
      </c>
    </row>
    <row r="491" spans="1:14" x14ac:dyDescent="0.2">
      <c r="A491" s="6" t="s">
        <v>502</v>
      </c>
      <c r="B491" s="5">
        <v>45616</v>
      </c>
      <c r="C491" s="6" t="s">
        <v>571</v>
      </c>
      <c r="D491" s="4">
        <v>53063364</v>
      </c>
      <c r="E491" s="4" t="s">
        <v>944</v>
      </c>
      <c r="F491" s="6" t="s">
        <v>1007</v>
      </c>
      <c r="G491" s="4" t="s">
        <v>1010</v>
      </c>
      <c r="H491" s="4" t="s">
        <v>1516</v>
      </c>
      <c r="I491" s="5">
        <v>45621</v>
      </c>
      <c r="J491" s="5">
        <v>45681</v>
      </c>
      <c r="K491" s="7" t="s">
        <v>2063</v>
      </c>
      <c r="L491" s="8">
        <v>10000000</v>
      </c>
      <c r="M491" s="8">
        <v>6000000</v>
      </c>
      <c r="N491" s="14">
        <f t="shared" si="7"/>
        <v>0.6</v>
      </c>
    </row>
    <row r="492" spans="1:14" x14ac:dyDescent="0.2">
      <c r="A492" s="6" t="s">
        <v>503</v>
      </c>
      <c r="B492" s="5">
        <v>45617</v>
      </c>
      <c r="C492" s="6" t="s">
        <v>571</v>
      </c>
      <c r="D492" s="4">
        <v>65778057</v>
      </c>
      <c r="E492" s="4" t="s">
        <v>945</v>
      </c>
      <c r="F492" s="6" t="s">
        <v>1007</v>
      </c>
      <c r="G492" s="4" t="s">
        <v>1010</v>
      </c>
      <c r="H492" s="4" t="s">
        <v>1517</v>
      </c>
      <c r="I492" s="5">
        <v>45629</v>
      </c>
      <c r="J492" s="5">
        <v>45718</v>
      </c>
      <c r="K492" s="7" t="s">
        <v>2064</v>
      </c>
      <c r="L492" s="8">
        <v>10500000</v>
      </c>
      <c r="M492" s="8">
        <v>3266667</v>
      </c>
      <c r="N492" s="14">
        <f t="shared" si="7"/>
        <v>0.31111114285714286</v>
      </c>
    </row>
    <row r="493" spans="1:14" x14ac:dyDescent="0.2">
      <c r="A493" s="6" t="s">
        <v>504</v>
      </c>
      <c r="B493" s="5">
        <v>45618</v>
      </c>
      <c r="C493" s="6" t="s">
        <v>571</v>
      </c>
      <c r="D493" s="4">
        <v>1015428775</v>
      </c>
      <c r="E493" s="4" t="s">
        <v>946</v>
      </c>
      <c r="F493" s="6" t="s">
        <v>1007</v>
      </c>
      <c r="G493" s="4" t="s">
        <v>1010</v>
      </c>
      <c r="H493" s="4" t="s">
        <v>1518</v>
      </c>
      <c r="I493" s="5">
        <v>45621</v>
      </c>
      <c r="J493" s="5">
        <v>45650</v>
      </c>
      <c r="K493" s="7" t="s">
        <v>2065</v>
      </c>
      <c r="L493" s="8">
        <v>3465000</v>
      </c>
      <c r="M493" s="8">
        <v>0</v>
      </c>
      <c r="N493" s="14">
        <f t="shared" si="7"/>
        <v>0</v>
      </c>
    </row>
    <row r="494" spans="1:14" x14ac:dyDescent="0.2">
      <c r="A494" s="6" t="s">
        <v>505</v>
      </c>
      <c r="B494" s="5">
        <v>45618</v>
      </c>
      <c r="C494" s="6" t="s">
        <v>571</v>
      </c>
      <c r="D494" s="4">
        <v>42074864</v>
      </c>
      <c r="E494" s="4" t="s">
        <v>947</v>
      </c>
      <c r="F494" s="6" t="s">
        <v>1007</v>
      </c>
      <c r="G494" s="4" t="s">
        <v>1010</v>
      </c>
      <c r="H494" s="4" t="s">
        <v>1519</v>
      </c>
      <c r="I494" s="5">
        <v>45621</v>
      </c>
      <c r="J494" s="5">
        <v>45681</v>
      </c>
      <c r="K494" s="7" t="s">
        <v>2066</v>
      </c>
      <c r="L494" s="8">
        <v>10000000</v>
      </c>
      <c r="M494" s="8">
        <v>800000</v>
      </c>
      <c r="N494" s="14">
        <f t="shared" si="7"/>
        <v>0.08</v>
      </c>
    </row>
    <row r="495" spans="1:14" x14ac:dyDescent="0.2">
      <c r="A495" s="6" t="s">
        <v>506</v>
      </c>
      <c r="B495" s="5">
        <v>45618</v>
      </c>
      <c r="C495" s="6" t="s">
        <v>571</v>
      </c>
      <c r="D495" s="4">
        <v>1023900084</v>
      </c>
      <c r="E495" s="4" t="s">
        <v>948</v>
      </c>
      <c r="F495" s="6" t="s">
        <v>1007</v>
      </c>
      <c r="G495" s="4" t="s">
        <v>1010</v>
      </c>
      <c r="H495" s="4" t="s">
        <v>1520</v>
      </c>
      <c r="I495" s="5">
        <v>45621</v>
      </c>
      <c r="J495" s="5">
        <v>45681</v>
      </c>
      <c r="K495" s="7" t="s">
        <v>2067</v>
      </c>
      <c r="L495" s="8">
        <v>10000000</v>
      </c>
      <c r="M495" s="8">
        <v>6000000</v>
      </c>
      <c r="N495" s="14">
        <f t="shared" si="7"/>
        <v>0.6</v>
      </c>
    </row>
    <row r="496" spans="1:14" x14ac:dyDescent="0.2">
      <c r="A496" s="6" t="s">
        <v>507</v>
      </c>
      <c r="B496" s="5">
        <v>45622</v>
      </c>
      <c r="C496" s="6" t="s">
        <v>571</v>
      </c>
      <c r="D496" s="4">
        <v>1000706022</v>
      </c>
      <c r="E496" s="4" t="s">
        <v>949</v>
      </c>
      <c r="F496" s="6" t="s">
        <v>1006</v>
      </c>
      <c r="G496" s="4" t="s">
        <v>1010</v>
      </c>
      <c r="H496" s="4" t="s">
        <v>1521</v>
      </c>
      <c r="I496" s="5">
        <v>45623</v>
      </c>
      <c r="J496" s="5">
        <v>45683</v>
      </c>
      <c r="K496" s="7" t="s">
        <v>2068</v>
      </c>
      <c r="L496" s="8">
        <v>10000000</v>
      </c>
      <c r="M496" s="8">
        <v>5666667</v>
      </c>
      <c r="N496" s="14">
        <f t="shared" si="7"/>
        <v>0.56666669999999997</v>
      </c>
    </row>
    <row r="497" spans="1:14" x14ac:dyDescent="0.2">
      <c r="A497" s="6" t="s">
        <v>508</v>
      </c>
      <c r="B497" s="5">
        <v>45622</v>
      </c>
      <c r="C497" s="6" t="s">
        <v>571</v>
      </c>
      <c r="D497" s="4">
        <v>1018467549</v>
      </c>
      <c r="E497" s="4" t="s">
        <v>950</v>
      </c>
      <c r="F497" s="6" t="s">
        <v>1007</v>
      </c>
      <c r="G497" s="4" t="s">
        <v>1010</v>
      </c>
      <c r="H497" s="4" t="s">
        <v>1522</v>
      </c>
      <c r="I497" s="5">
        <v>45623</v>
      </c>
      <c r="J497" s="5">
        <v>45652</v>
      </c>
      <c r="K497" s="7" t="s">
        <v>2069</v>
      </c>
      <c r="L497" s="8">
        <v>4000000</v>
      </c>
      <c r="M497" s="8">
        <v>533333</v>
      </c>
      <c r="N497" s="14">
        <f t="shared" si="7"/>
        <v>0.13333324999999999</v>
      </c>
    </row>
    <row r="498" spans="1:14" x14ac:dyDescent="0.2">
      <c r="A498" s="6" t="s">
        <v>509</v>
      </c>
      <c r="B498" s="5">
        <v>45622</v>
      </c>
      <c r="C498" s="6" t="s">
        <v>571</v>
      </c>
      <c r="D498" s="4">
        <v>52199615</v>
      </c>
      <c r="E498" s="4" t="s">
        <v>951</v>
      </c>
      <c r="F498" s="6" t="s">
        <v>1007</v>
      </c>
      <c r="G498" s="4" t="s">
        <v>1010</v>
      </c>
      <c r="H498" s="4" t="s">
        <v>1523</v>
      </c>
      <c r="I498" s="5">
        <v>45629</v>
      </c>
      <c r="J498" s="5">
        <v>45718</v>
      </c>
      <c r="K498" s="7" t="s">
        <v>2070</v>
      </c>
      <c r="L498" s="8">
        <v>10500000</v>
      </c>
      <c r="M498" s="8">
        <v>3266667</v>
      </c>
      <c r="N498" s="14">
        <f t="shared" si="7"/>
        <v>0.31111114285714286</v>
      </c>
    </row>
    <row r="499" spans="1:14" x14ac:dyDescent="0.2">
      <c r="A499" s="6" t="s">
        <v>510</v>
      </c>
      <c r="B499" s="5">
        <v>45622</v>
      </c>
      <c r="C499" s="6" t="s">
        <v>572</v>
      </c>
      <c r="D499" s="4">
        <v>901258988</v>
      </c>
      <c r="E499" s="4" t="s">
        <v>952</v>
      </c>
      <c r="F499" s="6" t="s">
        <v>1009</v>
      </c>
      <c r="G499" s="4" t="s">
        <v>1010</v>
      </c>
      <c r="H499" s="4" t="s">
        <v>1524</v>
      </c>
      <c r="I499" s="5">
        <v>45622</v>
      </c>
      <c r="J499" s="5">
        <v>45657</v>
      </c>
      <c r="K499" s="7" t="s">
        <v>2071</v>
      </c>
      <c r="L499" s="8">
        <v>22000000</v>
      </c>
      <c r="M499" s="8">
        <v>0</v>
      </c>
      <c r="N499" s="14">
        <f t="shared" si="7"/>
        <v>0</v>
      </c>
    </row>
    <row r="500" spans="1:14" x14ac:dyDescent="0.2">
      <c r="A500" s="6" t="s">
        <v>511</v>
      </c>
      <c r="B500" s="5">
        <v>45622</v>
      </c>
      <c r="C500" s="6" t="s">
        <v>571</v>
      </c>
      <c r="D500" s="4">
        <v>1067857166</v>
      </c>
      <c r="E500" s="4" t="s">
        <v>953</v>
      </c>
      <c r="F500" s="6" t="s">
        <v>1007</v>
      </c>
      <c r="G500" s="4" t="s">
        <v>1010</v>
      </c>
      <c r="H500" s="4" t="s">
        <v>1525</v>
      </c>
      <c r="I500" s="5">
        <v>45623</v>
      </c>
      <c r="J500" s="5">
        <v>45714</v>
      </c>
      <c r="K500" s="7" t="s">
        <v>2072</v>
      </c>
      <c r="L500" s="8">
        <v>10500000</v>
      </c>
      <c r="M500" s="8">
        <v>3966667</v>
      </c>
      <c r="N500" s="14">
        <f t="shared" si="7"/>
        <v>0.37777780952380952</v>
      </c>
    </row>
    <row r="501" spans="1:14" x14ac:dyDescent="0.2">
      <c r="A501" s="6" t="s">
        <v>512</v>
      </c>
      <c r="B501" s="5">
        <v>45622</v>
      </c>
      <c r="C501" s="6" t="s">
        <v>571</v>
      </c>
      <c r="D501" s="4">
        <v>1010241801</v>
      </c>
      <c r="E501" s="4" t="s">
        <v>954</v>
      </c>
      <c r="F501" s="6" t="s">
        <v>1007</v>
      </c>
      <c r="G501" s="4" t="s">
        <v>1010</v>
      </c>
      <c r="H501" s="4" t="s">
        <v>1526</v>
      </c>
      <c r="I501" s="5">
        <v>45623</v>
      </c>
      <c r="J501" s="5">
        <v>45688</v>
      </c>
      <c r="K501" s="7" t="s">
        <v>2073</v>
      </c>
      <c r="L501" s="8">
        <v>12182016</v>
      </c>
      <c r="M501" s="8">
        <v>761376</v>
      </c>
      <c r="N501" s="14">
        <f t="shared" si="7"/>
        <v>6.25E-2</v>
      </c>
    </row>
    <row r="502" spans="1:14" x14ac:dyDescent="0.2">
      <c r="A502" s="6" t="s">
        <v>513</v>
      </c>
      <c r="B502" s="5">
        <v>45622</v>
      </c>
      <c r="C502" s="6" t="s">
        <v>572</v>
      </c>
      <c r="D502" s="4">
        <v>900141068</v>
      </c>
      <c r="E502" s="4" t="s">
        <v>886</v>
      </c>
      <c r="F502" s="6" t="s">
        <v>1009</v>
      </c>
      <c r="G502" s="4" t="s">
        <v>1010</v>
      </c>
      <c r="H502" s="4" t="s">
        <v>1527</v>
      </c>
      <c r="I502" s="5">
        <v>45622</v>
      </c>
      <c r="J502" s="5">
        <v>45656</v>
      </c>
      <c r="K502" s="7" t="s">
        <v>2074</v>
      </c>
      <c r="L502" s="8">
        <v>280599620</v>
      </c>
      <c r="M502" s="8">
        <v>112239848</v>
      </c>
      <c r="N502" s="14">
        <f t="shared" si="7"/>
        <v>0.4</v>
      </c>
    </row>
    <row r="503" spans="1:14" x14ac:dyDescent="0.2">
      <c r="A503" s="6" t="s">
        <v>514</v>
      </c>
      <c r="B503" s="5">
        <v>45623</v>
      </c>
      <c r="C503" s="6" t="s">
        <v>572</v>
      </c>
      <c r="D503" s="4">
        <v>890103197</v>
      </c>
      <c r="E503" s="4" t="s">
        <v>955</v>
      </c>
      <c r="F503" s="6" t="s">
        <v>1009</v>
      </c>
      <c r="G503" s="4" t="s">
        <v>1010</v>
      </c>
      <c r="H503" s="4" t="s">
        <v>1528</v>
      </c>
      <c r="I503" s="5">
        <v>45624</v>
      </c>
      <c r="J503" s="5">
        <v>45731</v>
      </c>
      <c r="K503" s="7" t="s">
        <v>2075</v>
      </c>
      <c r="L503" s="8">
        <v>150000000</v>
      </c>
      <c r="M503" s="8">
        <v>0</v>
      </c>
      <c r="N503" s="14">
        <f t="shared" si="7"/>
        <v>0</v>
      </c>
    </row>
    <row r="504" spans="1:14" x14ac:dyDescent="0.2">
      <c r="A504" s="6" t="s">
        <v>515</v>
      </c>
      <c r="B504" s="5">
        <v>45623</v>
      </c>
      <c r="C504" s="6" t="s">
        <v>572</v>
      </c>
      <c r="D504" s="4">
        <v>830017043</v>
      </c>
      <c r="E504" s="4" t="s">
        <v>956</v>
      </c>
      <c r="F504" s="6" t="s">
        <v>1009</v>
      </c>
      <c r="G504" s="4" t="s">
        <v>1010</v>
      </c>
      <c r="H504" s="4" t="s">
        <v>1529</v>
      </c>
      <c r="I504" s="5">
        <v>45625</v>
      </c>
      <c r="J504" s="5">
        <v>45747</v>
      </c>
      <c r="K504" s="7" t="s">
        <v>2076</v>
      </c>
      <c r="L504" s="8">
        <v>4600000000</v>
      </c>
      <c r="M504" s="8">
        <v>0</v>
      </c>
      <c r="N504" s="14">
        <f t="shared" si="7"/>
        <v>0</v>
      </c>
    </row>
    <row r="505" spans="1:14" x14ac:dyDescent="0.2">
      <c r="A505" s="6" t="s">
        <v>516</v>
      </c>
      <c r="B505" s="5">
        <v>45624</v>
      </c>
      <c r="C505" s="6" t="s">
        <v>571</v>
      </c>
      <c r="D505" s="4">
        <v>30204678</v>
      </c>
      <c r="E505" s="4" t="s">
        <v>594</v>
      </c>
      <c r="F505" s="6" t="s">
        <v>1007</v>
      </c>
      <c r="G505" s="4" t="s">
        <v>1010</v>
      </c>
      <c r="H505" s="4" t="s">
        <v>1530</v>
      </c>
      <c r="I505" s="5">
        <v>45625</v>
      </c>
      <c r="J505" s="5">
        <v>45687</v>
      </c>
      <c r="K505" s="7" t="s">
        <v>2077</v>
      </c>
      <c r="L505" s="8">
        <v>5472389</v>
      </c>
      <c r="M505" s="8">
        <v>176529</v>
      </c>
      <c r="N505" s="14">
        <f t="shared" si="7"/>
        <v>3.2258123463079838E-2</v>
      </c>
    </row>
    <row r="506" spans="1:14" x14ac:dyDescent="0.2">
      <c r="A506" s="6" t="s">
        <v>517</v>
      </c>
      <c r="B506" s="5">
        <v>45625</v>
      </c>
      <c r="C506" s="6" t="s">
        <v>572</v>
      </c>
      <c r="D506" s="4">
        <v>900384043</v>
      </c>
      <c r="E506" s="4" t="s">
        <v>957</v>
      </c>
      <c r="F506" s="6" t="s">
        <v>1009</v>
      </c>
      <c r="G506" s="4" t="s">
        <v>1010</v>
      </c>
      <c r="H506" s="4" t="s">
        <v>1531</v>
      </c>
      <c r="I506" s="5">
        <v>45635</v>
      </c>
      <c r="J506" s="5">
        <v>45816</v>
      </c>
      <c r="K506" s="7" t="s">
        <v>2078</v>
      </c>
      <c r="L506" s="8">
        <v>49980000</v>
      </c>
      <c r="M506" s="8">
        <v>0</v>
      </c>
      <c r="N506" s="14">
        <f t="shared" si="7"/>
        <v>0</v>
      </c>
    </row>
    <row r="507" spans="1:14" x14ac:dyDescent="0.2">
      <c r="A507" s="6" t="s">
        <v>518</v>
      </c>
      <c r="B507" s="5">
        <v>45629</v>
      </c>
      <c r="C507" s="6" t="s">
        <v>571</v>
      </c>
      <c r="D507" s="4">
        <v>1024516605</v>
      </c>
      <c r="E507" s="4" t="s">
        <v>958</v>
      </c>
      <c r="F507" s="6" t="s">
        <v>1007</v>
      </c>
      <c r="G507" s="4" t="s">
        <v>1010</v>
      </c>
      <c r="H507" s="4" t="s">
        <v>1532</v>
      </c>
      <c r="I507" s="5">
        <v>45630</v>
      </c>
      <c r="J507" s="5">
        <v>45691</v>
      </c>
      <c r="K507" s="7" t="s">
        <v>2079</v>
      </c>
      <c r="L507" s="8">
        <v>4600000</v>
      </c>
      <c r="M507" s="8">
        <v>2070000</v>
      </c>
      <c r="N507" s="14">
        <f t="shared" si="7"/>
        <v>0.45</v>
      </c>
    </row>
    <row r="508" spans="1:14" x14ac:dyDescent="0.2">
      <c r="A508" s="6" t="s">
        <v>519</v>
      </c>
      <c r="B508" s="5">
        <v>45625</v>
      </c>
      <c r="C508" s="6" t="s">
        <v>571</v>
      </c>
      <c r="D508" s="4">
        <v>1014204213</v>
      </c>
      <c r="E508" s="4" t="s">
        <v>959</v>
      </c>
      <c r="F508" s="6" t="s">
        <v>1007</v>
      </c>
      <c r="G508" s="4" t="s">
        <v>1010</v>
      </c>
      <c r="H508" s="4" t="s">
        <v>1533</v>
      </c>
      <c r="I508" s="5">
        <v>45627</v>
      </c>
      <c r="J508" s="5">
        <v>45657</v>
      </c>
      <c r="K508" s="7" t="s">
        <v>2080</v>
      </c>
      <c r="L508" s="8">
        <v>2647930</v>
      </c>
      <c r="M508" s="8">
        <v>0</v>
      </c>
      <c r="N508" s="14">
        <f t="shared" si="7"/>
        <v>0</v>
      </c>
    </row>
    <row r="509" spans="1:14" x14ac:dyDescent="0.2">
      <c r="A509" s="6" t="s">
        <v>520</v>
      </c>
      <c r="B509" s="5">
        <v>45629</v>
      </c>
      <c r="C509" s="6" t="s">
        <v>571</v>
      </c>
      <c r="D509" s="4">
        <v>1023892238</v>
      </c>
      <c r="E509" s="4" t="s">
        <v>689</v>
      </c>
      <c r="F509" s="6" t="s">
        <v>1007</v>
      </c>
      <c r="G509" s="4" t="s">
        <v>1010</v>
      </c>
      <c r="H509" s="4" t="s">
        <v>1534</v>
      </c>
      <c r="I509" s="5">
        <v>45630</v>
      </c>
      <c r="J509" s="5">
        <v>45675</v>
      </c>
      <c r="K509" s="7" t="s">
        <v>2081</v>
      </c>
      <c r="L509" s="8">
        <v>8655000</v>
      </c>
      <c r="M509" s="8">
        <v>0</v>
      </c>
      <c r="N509" s="14">
        <f t="shared" si="7"/>
        <v>0</v>
      </c>
    </row>
    <row r="510" spans="1:14" x14ac:dyDescent="0.2">
      <c r="A510" s="6" t="s">
        <v>521</v>
      </c>
      <c r="B510" s="5">
        <v>45629</v>
      </c>
      <c r="C510" s="6" t="s">
        <v>571</v>
      </c>
      <c r="D510" s="4">
        <v>80820437</v>
      </c>
      <c r="E510" s="4" t="s">
        <v>672</v>
      </c>
      <c r="F510" s="6" t="s">
        <v>1006</v>
      </c>
      <c r="G510" s="4" t="s">
        <v>1010</v>
      </c>
      <c r="H510" s="4" t="s">
        <v>1535</v>
      </c>
      <c r="I510" s="5">
        <v>45630</v>
      </c>
      <c r="J510" s="5">
        <v>45675</v>
      </c>
      <c r="K510" s="7" t="s">
        <v>2082</v>
      </c>
      <c r="L510" s="8">
        <v>11025000</v>
      </c>
      <c r="M510" s="8">
        <v>0</v>
      </c>
      <c r="N510" s="14">
        <f t="shared" si="7"/>
        <v>0</v>
      </c>
    </row>
    <row r="511" spans="1:14" x14ac:dyDescent="0.2">
      <c r="A511" s="6" t="s">
        <v>522</v>
      </c>
      <c r="B511" s="5">
        <v>45632</v>
      </c>
      <c r="C511" s="6" t="s">
        <v>571</v>
      </c>
      <c r="D511" s="4">
        <v>1030698879</v>
      </c>
      <c r="E511" s="4" t="s">
        <v>960</v>
      </c>
      <c r="F511" s="6" t="s">
        <v>1007</v>
      </c>
      <c r="G511" s="4" t="s">
        <v>1010</v>
      </c>
      <c r="H511" s="4" t="s">
        <v>1536</v>
      </c>
      <c r="I511" s="5">
        <v>45636</v>
      </c>
      <c r="J511" s="5">
        <v>45697</v>
      </c>
      <c r="K511" s="7" t="s">
        <v>2083</v>
      </c>
      <c r="L511" s="8">
        <v>4600000</v>
      </c>
      <c r="M511" s="8">
        <v>1610000</v>
      </c>
      <c r="N511" s="14">
        <f t="shared" si="7"/>
        <v>0.35</v>
      </c>
    </row>
    <row r="512" spans="1:14" x14ac:dyDescent="0.2">
      <c r="A512" s="6" t="s">
        <v>523</v>
      </c>
      <c r="B512" s="5">
        <v>45629</v>
      </c>
      <c r="C512" s="6" t="s">
        <v>571</v>
      </c>
      <c r="D512" s="4">
        <v>1022738130</v>
      </c>
      <c r="E512" s="4" t="s">
        <v>675</v>
      </c>
      <c r="F512" s="6" t="s">
        <v>1007</v>
      </c>
      <c r="G512" s="4" t="s">
        <v>1010</v>
      </c>
      <c r="H512" s="4" t="s">
        <v>1537</v>
      </c>
      <c r="I512" s="5">
        <v>45630</v>
      </c>
      <c r="J512" s="5">
        <v>45675</v>
      </c>
      <c r="K512" s="7" t="s">
        <v>2084</v>
      </c>
      <c r="L512" s="8">
        <v>8655000</v>
      </c>
      <c r="M512" s="8">
        <v>0</v>
      </c>
      <c r="N512" s="14">
        <f t="shared" si="7"/>
        <v>0</v>
      </c>
    </row>
    <row r="513" spans="1:14" x14ac:dyDescent="0.2">
      <c r="A513" s="6" t="s">
        <v>524</v>
      </c>
      <c r="B513" s="5">
        <v>45629</v>
      </c>
      <c r="C513" s="6" t="s">
        <v>571</v>
      </c>
      <c r="D513" s="4">
        <v>91013285</v>
      </c>
      <c r="E513" s="4" t="s">
        <v>961</v>
      </c>
      <c r="F513" s="6" t="s">
        <v>1006</v>
      </c>
      <c r="G513" s="4" t="s">
        <v>1010</v>
      </c>
      <c r="H513" s="4" t="s">
        <v>1538</v>
      </c>
      <c r="I513" s="5">
        <v>45631</v>
      </c>
      <c r="J513" s="5">
        <v>45747</v>
      </c>
      <c r="K513" s="7" t="s">
        <v>2085</v>
      </c>
      <c r="L513" s="8">
        <v>33433333</v>
      </c>
      <c r="M513" s="8">
        <v>7366667</v>
      </c>
      <c r="N513" s="14">
        <f t="shared" si="7"/>
        <v>0.22033899521773676</v>
      </c>
    </row>
    <row r="514" spans="1:14" x14ac:dyDescent="0.2">
      <c r="A514" s="6" t="s">
        <v>525</v>
      </c>
      <c r="B514" s="5">
        <v>45629</v>
      </c>
      <c r="C514" s="6" t="s">
        <v>571</v>
      </c>
      <c r="D514" s="4">
        <v>52455571</v>
      </c>
      <c r="E514" s="4" t="s">
        <v>962</v>
      </c>
      <c r="F514" s="6" t="s">
        <v>1007</v>
      </c>
      <c r="G514" s="4" t="s">
        <v>1010</v>
      </c>
      <c r="H514" s="4" t="s">
        <v>1539</v>
      </c>
      <c r="I514" s="5">
        <v>45629</v>
      </c>
      <c r="J514" s="5">
        <v>45688</v>
      </c>
      <c r="K514" s="7" t="s">
        <v>2086</v>
      </c>
      <c r="L514" s="8">
        <v>15733333</v>
      </c>
      <c r="M514" s="8">
        <v>7466667</v>
      </c>
      <c r="N514" s="14">
        <f t="shared" ref="N514:N559" si="8">M514/L514</f>
        <v>0.47457630242746401</v>
      </c>
    </row>
    <row r="515" spans="1:14" x14ac:dyDescent="0.2">
      <c r="A515" s="6" t="s">
        <v>526</v>
      </c>
      <c r="B515" s="5">
        <v>45629</v>
      </c>
      <c r="C515" s="6" t="s">
        <v>571</v>
      </c>
      <c r="D515" s="4">
        <v>52695815</v>
      </c>
      <c r="E515" s="4" t="s">
        <v>963</v>
      </c>
      <c r="F515" s="6" t="s">
        <v>1007</v>
      </c>
      <c r="G515" s="4" t="s">
        <v>1010</v>
      </c>
      <c r="H515" s="4" t="s">
        <v>1540</v>
      </c>
      <c r="I515" s="5">
        <v>45630</v>
      </c>
      <c r="J515" s="5">
        <v>45688</v>
      </c>
      <c r="K515" s="7" t="s">
        <v>2087</v>
      </c>
      <c r="L515" s="8">
        <v>13300000</v>
      </c>
      <c r="M515" s="8">
        <v>6300000</v>
      </c>
      <c r="N515" s="14">
        <f t="shared" si="8"/>
        <v>0.47368421052631576</v>
      </c>
    </row>
    <row r="516" spans="1:14" x14ac:dyDescent="0.2">
      <c r="A516" s="6" t="s">
        <v>527</v>
      </c>
      <c r="B516" s="5">
        <v>45629</v>
      </c>
      <c r="C516" s="6" t="s">
        <v>571</v>
      </c>
      <c r="D516" s="4">
        <v>1018450062</v>
      </c>
      <c r="E516" s="4" t="s">
        <v>636</v>
      </c>
      <c r="F516" s="6" t="s">
        <v>1007</v>
      </c>
      <c r="G516" s="4" t="s">
        <v>1010</v>
      </c>
      <c r="H516" s="4" t="s">
        <v>1541</v>
      </c>
      <c r="I516" s="5">
        <v>45630</v>
      </c>
      <c r="J516" s="5">
        <v>45704</v>
      </c>
      <c r="K516" s="7" t="s">
        <v>2088</v>
      </c>
      <c r="L516" s="8">
        <v>20520592</v>
      </c>
      <c r="M516" s="8">
        <v>0</v>
      </c>
      <c r="N516" s="14">
        <f t="shared" si="8"/>
        <v>0</v>
      </c>
    </row>
    <row r="517" spans="1:14" x14ac:dyDescent="0.2">
      <c r="A517" s="6" t="s">
        <v>528</v>
      </c>
      <c r="B517" s="5">
        <v>45629</v>
      </c>
      <c r="C517" s="6" t="s">
        <v>571</v>
      </c>
      <c r="D517" s="4">
        <v>52979999</v>
      </c>
      <c r="E517" s="4" t="s">
        <v>964</v>
      </c>
      <c r="F517" s="6" t="s">
        <v>1007</v>
      </c>
      <c r="G517" s="4" t="s">
        <v>1010</v>
      </c>
      <c r="H517" s="4" t="s">
        <v>1542</v>
      </c>
      <c r="I517" s="5">
        <v>45630</v>
      </c>
      <c r="J517" s="5">
        <v>45747</v>
      </c>
      <c r="K517" s="7" t="s">
        <v>2089</v>
      </c>
      <c r="L517" s="8">
        <v>33150000</v>
      </c>
      <c r="M517" s="8">
        <v>7650000</v>
      </c>
      <c r="N517" s="14">
        <f t="shared" si="8"/>
        <v>0.23076923076923078</v>
      </c>
    </row>
    <row r="518" spans="1:14" x14ac:dyDescent="0.2">
      <c r="A518" s="6" t="s">
        <v>529</v>
      </c>
      <c r="B518" s="5">
        <v>45629</v>
      </c>
      <c r="C518" s="6" t="s">
        <v>572</v>
      </c>
      <c r="D518" s="4">
        <v>802013501</v>
      </c>
      <c r="E518" s="4" t="s">
        <v>965</v>
      </c>
      <c r="F518" s="6" t="s">
        <v>1009</v>
      </c>
      <c r="G518" s="4" t="s">
        <v>1010</v>
      </c>
      <c r="H518" s="4" t="s">
        <v>1543</v>
      </c>
      <c r="I518" s="5">
        <v>45630</v>
      </c>
      <c r="J518" s="5">
        <v>45747</v>
      </c>
      <c r="K518" s="7" t="s">
        <v>2090</v>
      </c>
      <c r="L518" s="8">
        <v>3000000000</v>
      </c>
      <c r="M518" s="8">
        <v>0</v>
      </c>
      <c r="N518" s="14">
        <f t="shared" si="8"/>
        <v>0</v>
      </c>
    </row>
    <row r="519" spans="1:14" x14ac:dyDescent="0.2">
      <c r="A519" s="6" t="s">
        <v>530</v>
      </c>
      <c r="B519" s="5">
        <v>45630</v>
      </c>
      <c r="C519" s="6" t="s">
        <v>571</v>
      </c>
      <c r="D519" s="4">
        <v>1020761216</v>
      </c>
      <c r="E519" s="4" t="s">
        <v>591</v>
      </c>
      <c r="F519" s="6" t="s">
        <v>1007</v>
      </c>
      <c r="G519" s="4" t="s">
        <v>1010</v>
      </c>
      <c r="H519" s="4" t="s">
        <v>1544</v>
      </c>
      <c r="I519" s="5">
        <v>45630</v>
      </c>
      <c r="J519" s="5">
        <v>45687</v>
      </c>
      <c r="K519" s="7" t="s">
        <v>2091</v>
      </c>
      <c r="L519" s="8">
        <v>5031067</v>
      </c>
      <c r="M519" s="8">
        <v>2383137</v>
      </c>
      <c r="N519" s="14">
        <f t="shared" si="8"/>
        <v>0.47368421052631576</v>
      </c>
    </row>
    <row r="520" spans="1:14" x14ac:dyDescent="0.2">
      <c r="A520" s="6" t="s">
        <v>531</v>
      </c>
      <c r="B520" s="5">
        <v>45631</v>
      </c>
      <c r="C520" s="6" t="s">
        <v>572</v>
      </c>
      <c r="D520" s="4">
        <v>900233506</v>
      </c>
      <c r="E520" s="4" t="s">
        <v>966</v>
      </c>
      <c r="F520" s="6" t="s">
        <v>1009</v>
      </c>
      <c r="G520" s="4" t="s">
        <v>1010</v>
      </c>
      <c r="H520" s="4" t="s">
        <v>1545</v>
      </c>
      <c r="I520" s="5">
        <v>45636</v>
      </c>
      <c r="J520" s="5">
        <v>45697</v>
      </c>
      <c r="K520" s="7" t="s">
        <v>2092</v>
      </c>
      <c r="L520" s="8">
        <v>34783700</v>
      </c>
      <c r="M520" s="8">
        <v>0</v>
      </c>
      <c r="N520" s="14">
        <f t="shared" si="8"/>
        <v>0</v>
      </c>
    </row>
    <row r="521" spans="1:14" x14ac:dyDescent="0.2">
      <c r="A521" s="6" t="s">
        <v>532</v>
      </c>
      <c r="B521" s="5">
        <v>45631</v>
      </c>
      <c r="C521" s="6" t="s">
        <v>571</v>
      </c>
      <c r="D521" s="4">
        <v>52350815</v>
      </c>
      <c r="E521" s="4" t="s">
        <v>783</v>
      </c>
      <c r="F521" s="6" t="s">
        <v>1007</v>
      </c>
      <c r="G521" s="4" t="s">
        <v>1010</v>
      </c>
      <c r="H521" s="4" t="s">
        <v>1546</v>
      </c>
      <c r="I521" s="5">
        <v>45632</v>
      </c>
      <c r="J521" s="5">
        <v>45677</v>
      </c>
      <c r="K521" s="7" t="s">
        <v>2093</v>
      </c>
      <c r="L521" s="8">
        <v>11025000</v>
      </c>
      <c r="M521" s="8">
        <v>0</v>
      </c>
      <c r="N521" s="14">
        <f t="shared" si="8"/>
        <v>0</v>
      </c>
    </row>
    <row r="522" spans="1:14" x14ac:dyDescent="0.2">
      <c r="A522" s="6" t="s">
        <v>533</v>
      </c>
      <c r="B522" s="5">
        <v>45631</v>
      </c>
      <c r="C522" s="6" t="s">
        <v>571</v>
      </c>
      <c r="D522" s="4">
        <v>1024489269</v>
      </c>
      <c r="E522" s="4" t="s">
        <v>967</v>
      </c>
      <c r="F522" s="6" t="s">
        <v>1007</v>
      </c>
      <c r="G522" s="4" t="s">
        <v>1010</v>
      </c>
      <c r="H522" s="4" t="s">
        <v>1547</v>
      </c>
      <c r="I522" s="5">
        <v>45632</v>
      </c>
      <c r="J522" s="5">
        <v>45721</v>
      </c>
      <c r="K522" s="7" t="s">
        <v>2094</v>
      </c>
      <c r="L522" s="8">
        <v>25299360</v>
      </c>
      <c r="M522" s="8">
        <v>0</v>
      </c>
      <c r="N522" s="14">
        <f t="shared" si="8"/>
        <v>0</v>
      </c>
    </row>
    <row r="523" spans="1:14" x14ac:dyDescent="0.2">
      <c r="A523" s="6" t="s">
        <v>534</v>
      </c>
      <c r="B523" s="5">
        <v>45631</v>
      </c>
      <c r="C523" s="6" t="s">
        <v>571</v>
      </c>
      <c r="D523" s="4">
        <v>79534980</v>
      </c>
      <c r="E523" s="4" t="s">
        <v>968</v>
      </c>
      <c r="F523" s="6" t="s">
        <v>1006</v>
      </c>
      <c r="G523" s="4" t="s">
        <v>1010</v>
      </c>
      <c r="H523" s="4" t="s">
        <v>1548</v>
      </c>
      <c r="I523" s="5">
        <v>45632</v>
      </c>
      <c r="J523" s="5">
        <v>45677</v>
      </c>
      <c r="K523" s="7" t="s">
        <v>2095</v>
      </c>
      <c r="L523" s="8">
        <v>9000000</v>
      </c>
      <c r="M523" s="8">
        <v>0</v>
      </c>
      <c r="N523" s="14">
        <f t="shared" si="8"/>
        <v>0</v>
      </c>
    </row>
    <row r="524" spans="1:14" x14ac:dyDescent="0.2">
      <c r="A524" s="6" t="s">
        <v>535</v>
      </c>
      <c r="B524" s="5">
        <v>45632</v>
      </c>
      <c r="C524" s="6" t="s">
        <v>571</v>
      </c>
      <c r="D524" s="4">
        <v>79574102</v>
      </c>
      <c r="E524" s="4" t="s">
        <v>969</v>
      </c>
      <c r="F524" s="6" t="s">
        <v>1006</v>
      </c>
      <c r="G524" s="4" t="s">
        <v>1010</v>
      </c>
      <c r="H524" s="4" t="s">
        <v>1549</v>
      </c>
      <c r="I524" s="5">
        <v>45636</v>
      </c>
      <c r="J524" s="5">
        <v>45697</v>
      </c>
      <c r="K524" s="7" t="s">
        <v>2096</v>
      </c>
      <c r="L524" s="8">
        <v>4600000</v>
      </c>
      <c r="M524" s="8">
        <v>1610000</v>
      </c>
      <c r="N524" s="14">
        <f t="shared" si="8"/>
        <v>0.35</v>
      </c>
    </row>
    <row r="525" spans="1:14" x14ac:dyDescent="0.2">
      <c r="A525" s="6" t="s">
        <v>536</v>
      </c>
      <c r="B525" s="5">
        <v>45632</v>
      </c>
      <c r="C525" s="6" t="s">
        <v>572</v>
      </c>
      <c r="D525" s="4">
        <v>901267008</v>
      </c>
      <c r="E525" s="4" t="s">
        <v>970</v>
      </c>
      <c r="F525" s="6" t="s">
        <v>1009</v>
      </c>
      <c r="G525" s="4" t="s">
        <v>1010</v>
      </c>
      <c r="H525" s="4" t="s">
        <v>1550</v>
      </c>
      <c r="I525" s="5">
        <v>45632</v>
      </c>
      <c r="J525" s="5">
        <v>45657</v>
      </c>
      <c r="K525" s="7" t="s">
        <v>2097</v>
      </c>
      <c r="L525" s="8">
        <v>238000000</v>
      </c>
      <c r="M525" s="8">
        <v>95200000</v>
      </c>
      <c r="N525" s="14">
        <f t="shared" si="8"/>
        <v>0.4</v>
      </c>
    </row>
    <row r="526" spans="1:14" x14ac:dyDescent="0.2">
      <c r="A526" s="6" t="s">
        <v>537</v>
      </c>
      <c r="B526" s="5">
        <v>45632</v>
      </c>
      <c r="C526" s="6" t="s">
        <v>571</v>
      </c>
      <c r="D526" s="4">
        <v>52777922</v>
      </c>
      <c r="E526" s="4" t="s">
        <v>971</v>
      </c>
      <c r="F526" s="6" t="s">
        <v>1007</v>
      </c>
      <c r="G526" s="4" t="s">
        <v>1010</v>
      </c>
      <c r="H526" s="4" t="s">
        <v>1551</v>
      </c>
      <c r="I526" s="5">
        <v>45635</v>
      </c>
      <c r="J526" s="5">
        <v>45688</v>
      </c>
      <c r="K526" s="7" t="s">
        <v>2098</v>
      </c>
      <c r="L526" s="8">
        <v>16500000</v>
      </c>
      <c r="M526" s="8">
        <v>6600000</v>
      </c>
      <c r="N526" s="14">
        <f t="shared" si="8"/>
        <v>0.4</v>
      </c>
    </row>
    <row r="527" spans="1:14" x14ac:dyDescent="0.2">
      <c r="A527" s="6" t="s">
        <v>538</v>
      </c>
      <c r="B527" s="5">
        <v>45632</v>
      </c>
      <c r="C527" s="6" t="s">
        <v>571</v>
      </c>
      <c r="D527" s="4">
        <v>79593270</v>
      </c>
      <c r="E527" s="4" t="s">
        <v>972</v>
      </c>
      <c r="F527" s="6" t="s">
        <v>1006</v>
      </c>
      <c r="G527" s="4" t="s">
        <v>1010</v>
      </c>
      <c r="H527" s="4" t="s">
        <v>1552</v>
      </c>
      <c r="I527" s="5">
        <v>45635</v>
      </c>
      <c r="J527" s="5">
        <v>45680</v>
      </c>
      <c r="K527" s="7" t="s">
        <v>2099</v>
      </c>
      <c r="L527" s="8">
        <v>3000000</v>
      </c>
      <c r="M527" s="8">
        <v>0</v>
      </c>
      <c r="N527" s="14">
        <f t="shared" si="8"/>
        <v>0</v>
      </c>
    </row>
    <row r="528" spans="1:14" x14ac:dyDescent="0.2">
      <c r="A528" s="6" t="s">
        <v>539</v>
      </c>
      <c r="B528" s="5">
        <v>45635</v>
      </c>
      <c r="C528" s="6" t="s">
        <v>572</v>
      </c>
      <c r="D528" s="4">
        <v>900968161</v>
      </c>
      <c r="E528" s="4" t="s">
        <v>973</v>
      </c>
      <c r="F528" s="6" t="s">
        <v>1009</v>
      </c>
      <c r="G528" s="4" t="s">
        <v>1027</v>
      </c>
      <c r="H528" s="4" t="s">
        <v>1553</v>
      </c>
      <c r="I528" s="5">
        <v>45639</v>
      </c>
      <c r="J528" s="5">
        <v>46003</v>
      </c>
      <c r="K528" s="7" t="s">
        <v>2100</v>
      </c>
      <c r="L528" s="8">
        <v>64200000</v>
      </c>
      <c r="M528" s="8">
        <v>64200000</v>
      </c>
      <c r="N528" s="14">
        <f t="shared" si="8"/>
        <v>1</v>
      </c>
    </row>
    <row r="529" spans="1:14" x14ac:dyDescent="0.2">
      <c r="A529" s="6" t="s">
        <v>540</v>
      </c>
      <c r="B529" s="5">
        <v>45638</v>
      </c>
      <c r="C529" s="6" t="s">
        <v>572</v>
      </c>
      <c r="D529" s="4">
        <v>830500875</v>
      </c>
      <c r="E529" s="4" t="s">
        <v>974</v>
      </c>
      <c r="F529" s="6" t="s">
        <v>1009</v>
      </c>
      <c r="G529" s="4" t="s">
        <v>1010</v>
      </c>
      <c r="H529" s="4" t="s">
        <v>1554</v>
      </c>
      <c r="I529" s="5">
        <v>45643</v>
      </c>
      <c r="J529" s="5">
        <v>45673</v>
      </c>
      <c r="K529" s="7" t="s">
        <v>2101</v>
      </c>
      <c r="L529" s="8">
        <v>11327491</v>
      </c>
      <c r="M529" s="8">
        <v>0</v>
      </c>
      <c r="N529" s="14">
        <f t="shared" si="8"/>
        <v>0</v>
      </c>
    </row>
    <row r="530" spans="1:14" x14ac:dyDescent="0.2">
      <c r="A530" s="6" t="s">
        <v>541</v>
      </c>
      <c r="B530" s="5">
        <v>45638</v>
      </c>
      <c r="C530" s="6" t="s">
        <v>571</v>
      </c>
      <c r="D530" s="4">
        <v>1022332307</v>
      </c>
      <c r="E530" s="4" t="s">
        <v>975</v>
      </c>
      <c r="F530" s="6" t="s">
        <v>1007</v>
      </c>
      <c r="G530" s="4" t="s">
        <v>1010</v>
      </c>
      <c r="H530" s="4" t="s">
        <v>1555</v>
      </c>
      <c r="I530" s="5">
        <v>45638</v>
      </c>
      <c r="J530" s="5">
        <v>45690</v>
      </c>
      <c r="K530" s="7" t="s">
        <v>2102</v>
      </c>
      <c r="L530" s="8">
        <v>13866667</v>
      </c>
      <c r="M530" s="8">
        <v>0</v>
      </c>
      <c r="N530" s="14">
        <f t="shared" si="8"/>
        <v>0</v>
      </c>
    </row>
    <row r="531" spans="1:14" x14ac:dyDescent="0.2">
      <c r="A531" s="6" t="s">
        <v>542</v>
      </c>
      <c r="B531" s="5">
        <v>45639</v>
      </c>
      <c r="C531" s="6" t="s">
        <v>571</v>
      </c>
      <c r="D531" s="4">
        <v>79786546</v>
      </c>
      <c r="E531" s="4" t="s">
        <v>976</v>
      </c>
      <c r="F531" s="6" t="s">
        <v>1006</v>
      </c>
      <c r="G531" s="4" t="s">
        <v>1010</v>
      </c>
      <c r="H531" s="4" t="s">
        <v>1556</v>
      </c>
      <c r="I531" s="5">
        <v>45643</v>
      </c>
      <c r="J531" s="5">
        <v>45657</v>
      </c>
      <c r="K531" s="7" t="s">
        <v>2103</v>
      </c>
      <c r="L531" s="8">
        <v>15000000</v>
      </c>
      <c r="M531" s="8">
        <v>0</v>
      </c>
      <c r="N531" s="14">
        <f t="shared" si="8"/>
        <v>0</v>
      </c>
    </row>
    <row r="532" spans="1:14" x14ac:dyDescent="0.2">
      <c r="A532" s="6" t="s">
        <v>543</v>
      </c>
      <c r="B532" s="5">
        <v>45642</v>
      </c>
      <c r="C532" s="6" t="s">
        <v>572</v>
      </c>
      <c r="D532" s="4">
        <v>901633806</v>
      </c>
      <c r="E532" s="4" t="s">
        <v>977</v>
      </c>
      <c r="F532" s="6" t="s">
        <v>1009</v>
      </c>
      <c r="G532" s="4" t="s">
        <v>1010</v>
      </c>
      <c r="H532" s="4" t="s">
        <v>1557</v>
      </c>
      <c r="I532" s="5">
        <v>45646</v>
      </c>
      <c r="J532" s="5">
        <v>45676</v>
      </c>
      <c r="K532" s="7" t="s">
        <v>2104</v>
      </c>
      <c r="L532" s="8">
        <v>33950700</v>
      </c>
      <c r="M532" s="8">
        <v>33950700</v>
      </c>
      <c r="N532" s="14">
        <f t="shared" si="8"/>
        <v>1</v>
      </c>
    </row>
    <row r="533" spans="1:14" x14ac:dyDescent="0.2">
      <c r="A533" s="6" t="s">
        <v>544</v>
      </c>
      <c r="B533" s="5">
        <v>45642</v>
      </c>
      <c r="C533" s="6" t="s">
        <v>571</v>
      </c>
      <c r="D533" s="4">
        <v>1233904222</v>
      </c>
      <c r="E533" s="4" t="s">
        <v>978</v>
      </c>
      <c r="F533" s="6" t="s">
        <v>1007</v>
      </c>
      <c r="G533" s="4" t="s">
        <v>1010</v>
      </c>
      <c r="H533" s="4" t="s">
        <v>1558</v>
      </c>
      <c r="I533" s="5">
        <v>45643</v>
      </c>
      <c r="J533" s="5">
        <v>45688</v>
      </c>
      <c r="K533" s="7" t="s">
        <v>2105</v>
      </c>
      <c r="L533" s="8">
        <v>9750000</v>
      </c>
      <c r="M533" s="8">
        <v>0</v>
      </c>
      <c r="N533" s="14">
        <f t="shared" si="8"/>
        <v>0</v>
      </c>
    </row>
    <row r="534" spans="1:14" x14ac:dyDescent="0.2">
      <c r="A534" s="6" t="s">
        <v>545</v>
      </c>
      <c r="B534" s="5">
        <v>45642</v>
      </c>
      <c r="C534" s="6" t="s">
        <v>571</v>
      </c>
      <c r="D534" s="4">
        <v>39763711</v>
      </c>
      <c r="E534" s="4" t="s">
        <v>979</v>
      </c>
      <c r="F534" s="6" t="s">
        <v>1007</v>
      </c>
      <c r="G534" s="4" t="s">
        <v>1010</v>
      </c>
      <c r="H534" s="4" t="s">
        <v>1559</v>
      </c>
      <c r="I534" s="5">
        <v>45638</v>
      </c>
      <c r="J534" s="5">
        <v>45668</v>
      </c>
      <c r="K534" s="7" t="s">
        <v>2106</v>
      </c>
      <c r="L534" s="8">
        <v>7000000</v>
      </c>
      <c r="M534" s="8">
        <v>0</v>
      </c>
      <c r="N534" s="14">
        <f t="shared" si="8"/>
        <v>0</v>
      </c>
    </row>
    <row r="535" spans="1:14" x14ac:dyDescent="0.2">
      <c r="A535" s="6" t="s">
        <v>546</v>
      </c>
      <c r="B535" s="5">
        <v>45642</v>
      </c>
      <c r="C535" s="6" t="s">
        <v>571</v>
      </c>
      <c r="D535" s="4">
        <v>80095044</v>
      </c>
      <c r="E535" s="4" t="s">
        <v>980</v>
      </c>
      <c r="F535" s="6" t="s">
        <v>1006</v>
      </c>
      <c r="G535" s="4" t="s">
        <v>1010</v>
      </c>
      <c r="H535" s="4" t="s">
        <v>1560</v>
      </c>
      <c r="I535" s="5">
        <v>45643</v>
      </c>
      <c r="J535" s="5">
        <v>45688</v>
      </c>
      <c r="K535" s="7" t="s">
        <v>2107</v>
      </c>
      <c r="L535" s="8">
        <v>3750000</v>
      </c>
      <c r="M535" s="8">
        <v>0</v>
      </c>
      <c r="N535" s="14">
        <f t="shared" si="8"/>
        <v>0</v>
      </c>
    </row>
    <row r="536" spans="1:14" x14ac:dyDescent="0.2">
      <c r="A536" s="6" t="s">
        <v>547</v>
      </c>
      <c r="B536" s="5">
        <v>45643</v>
      </c>
      <c r="C536" s="6" t="s">
        <v>571</v>
      </c>
      <c r="D536" s="4">
        <v>52082949</v>
      </c>
      <c r="E536" s="4" t="s">
        <v>981</v>
      </c>
      <c r="F536" s="6" t="s">
        <v>1007</v>
      </c>
      <c r="G536" s="4" t="s">
        <v>1010</v>
      </c>
      <c r="H536" s="4" t="s">
        <v>1561</v>
      </c>
      <c r="I536" s="5">
        <v>45643</v>
      </c>
      <c r="J536" s="5">
        <v>45693</v>
      </c>
      <c r="K536" s="7" t="s">
        <v>2108</v>
      </c>
      <c r="L536" s="8">
        <v>11232280</v>
      </c>
      <c r="M536" s="8">
        <v>0</v>
      </c>
      <c r="N536" s="14">
        <f t="shared" si="8"/>
        <v>0</v>
      </c>
    </row>
    <row r="537" spans="1:14" x14ac:dyDescent="0.2">
      <c r="A537" s="6" t="s">
        <v>548</v>
      </c>
      <c r="B537" s="5">
        <v>45643</v>
      </c>
      <c r="C537" s="6" t="s">
        <v>571</v>
      </c>
      <c r="D537" s="4">
        <v>11206590</v>
      </c>
      <c r="E537" s="4" t="s">
        <v>982</v>
      </c>
      <c r="F537" s="6" t="s">
        <v>1006</v>
      </c>
      <c r="G537" s="4" t="s">
        <v>1010</v>
      </c>
      <c r="H537" s="4" t="s">
        <v>1562</v>
      </c>
      <c r="I537" s="5">
        <v>45645</v>
      </c>
      <c r="J537" s="5">
        <v>45734</v>
      </c>
      <c r="K537" s="7" t="s">
        <v>2109</v>
      </c>
      <c r="L537" s="8">
        <v>16500000</v>
      </c>
      <c r="M537" s="8">
        <v>0</v>
      </c>
      <c r="N537" s="14">
        <f t="shared" si="8"/>
        <v>0</v>
      </c>
    </row>
    <row r="538" spans="1:14" x14ac:dyDescent="0.2">
      <c r="A538" s="6" t="s">
        <v>549</v>
      </c>
      <c r="B538" s="5">
        <v>45643</v>
      </c>
      <c r="C538" s="6" t="s">
        <v>571</v>
      </c>
      <c r="D538" s="4">
        <v>1026306926</v>
      </c>
      <c r="E538" s="4" t="s">
        <v>983</v>
      </c>
      <c r="F538" s="6" t="s">
        <v>1007</v>
      </c>
      <c r="G538" s="4" t="s">
        <v>1010</v>
      </c>
      <c r="H538" s="4" t="s">
        <v>1563</v>
      </c>
      <c r="I538" s="5">
        <v>45644</v>
      </c>
      <c r="J538" s="5">
        <v>45689</v>
      </c>
      <c r="K538" s="7" t="s">
        <v>2110</v>
      </c>
      <c r="L538" s="8">
        <v>6000000</v>
      </c>
      <c r="M538" s="8">
        <v>0</v>
      </c>
      <c r="N538" s="14">
        <f t="shared" si="8"/>
        <v>0</v>
      </c>
    </row>
    <row r="539" spans="1:14" x14ac:dyDescent="0.2">
      <c r="A539" s="6" t="s">
        <v>550</v>
      </c>
      <c r="B539" s="5">
        <v>45644</v>
      </c>
      <c r="C539" s="6" t="s">
        <v>571</v>
      </c>
      <c r="D539" s="4">
        <v>1021669783</v>
      </c>
      <c r="E539" s="4" t="s">
        <v>984</v>
      </c>
      <c r="F539" s="6" t="s">
        <v>1007</v>
      </c>
      <c r="G539" s="4" t="s">
        <v>1010</v>
      </c>
      <c r="H539" s="4" t="s">
        <v>1564</v>
      </c>
      <c r="I539" s="5">
        <v>45645</v>
      </c>
      <c r="J539" s="5">
        <v>45695</v>
      </c>
      <c r="K539" s="7" t="s">
        <v>2111</v>
      </c>
      <c r="L539" s="8">
        <v>4166667</v>
      </c>
      <c r="M539" s="8">
        <v>0</v>
      </c>
      <c r="N539" s="14">
        <f t="shared" si="8"/>
        <v>0</v>
      </c>
    </row>
    <row r="540" spans="1:14" x14ac:dyDescent="0.2">
      <c r="A540" s="6" t="s">
        <v>551</v>
      </c>
      <c r="B540" s="5">
        <v>45644</v>
      </c>
      <c r="C540" s="6" t="s">
        <v>572</v>
      </c>
      <c r="D540" s="4">
        <v>901193823</v>
      </c>
      <c r="E540" s="4" t="s">
        <v>985</v>
      </c>
      <c r="F540" s="6" t="s">
        <v>1009</v>
      </c>
      <c r="G540" s="4" t="s">
        <v>1010</v>
      </c>
      <c r="H540" s="4" t="s">
        <v>1565</v>
      </c>
      <c r="I540" s="5">
        <v>45645</v>
      </c>
      <c r="J540" s="5">
        <v>45657</v>
      </c>
      <c r="K540" s="7" t="s">
        <v>2112</v>
      </c>
      <c r="L540" s="8">
        <v>197540000</v>
      </c>
      <c r="M540" s="8">
        <v>0</v>
      </c>
      <c r="N540" s="14">
        <f t="shared" si="8"/>
        <v>0</v>
      </c>
    </row>
    <row r="541" spans="1:14" x14ac:dyDescent="0.2">
      <c r="A541" s="6" t="s">
        <v>552</v>
      </c>
      <c r="B541" s="5">
        <v>45644</v>
      </c>
      <c r="C541" s="6" t="s">
        <v>571</v>
      </c>
      <c r="D541" s="4">
        <v>52704252</v>
      </c>
      <c r="E541" s="4" t="s">
        <v>986</v>
      </c>
      <c r="F541" s="6" t="s">
        <v>1007</v>
      </c>
      <c r="G541" s="4" t="s">
        <v>1010</v>
      </c>
      <c r="H541" s="4" t="s">
        <v>1566</v>
      </c>
      <c r="I541" s="5">
        <v>45645</v>
      </c>
      <c r="J541" s="5">
        <v>45697</v>
      </c>
      <c r="K541" s="7" t="s">
        <v>2113</v>
      </c>
      <c r="L541" s="8">
        <v>11266667</v>
      </c>
      <c r="M541" s="8">
        <v>0</v>
      </c>
      <c r="N541" s="14">
        <f t="shared" si="8"/>
        <v>0</v>
      </c>
    </row>
    <row r="542" spans="1:14" x14ac:dyDescent="0.2">
      <c r="A542" s="6" t="s">
        <v>553</v>
      </c>
      <c r="B542" s="5">
        <v>45645</v>
      </c>
      <c r="C542" s="6" t="s">
        <v>571</v>
      </c>
      <c r="D542" s="4">
        <v>52428259</v>
      </c>
      <c r="E542" s="4" t="s">
        <v>987</v>
      </c>
      <c r="F542" s="6" t="s">
        <v>1007</v>
      </c>
      <c r="G542" s="4" t="s">
        <v>1010</v>
      </c>
      <c r="H542" s="4" t="s">
        <v>1567</v>
      </c>
      <c r="I542" s="5">
        <v>45645</v>
      </c>
      <c r="J542" s="5">
        <v>45687</v>
      </c>
      <c r="K542" s="7" t="s">
        <v>2114</v>
      </c>
      <c r="L542" s="8">
        <v>27720000</v>
      </c>
      <c r="M542" s="8">
        <v>0</v>
      </c>
      <c r="N542" s="14">
        <f t="shared" si="8"/>
        <v>0</v>
      </c>
    </row>
    <row r="543" spans="1:14" x14ac:dyDescent="0.2">
      <c r="A543" s="6" t="s">
        <v>554</v>
      </c>
      <c r="B543" s="5">
        <v>45646</v>
      </c>
      <c r="C543" s="6" t="s">
        <v>572</v>
      </c>
      <c r="D543" s="4">
        <v>860004871</v>
      </c>
      <c r="E543" s="4" t="s">
        <v>988</v>
      </c>
      <c r="F543" s="6" t="s">
        <v>1009</v>
      </c>
      <c r="G543" s="4" t="s">
        <v>1010</v>
      </c>
      <c r="H543" s="4" t="s">
        <v>1568</v>
      </c>
      <c r="I543" s="5">
        <v>45653</v>
      </c>
      <c r="J543" s="5">
        <v>45714</v>
      </c>
      <c r="K543" s="7" t="s">
        <v>2115</v>
      </c>
      <c r="L543" s="8">
        <v>385430409</v>
      </c>
      <c r="M543" s="8">
        <v>0</v>
      </c>
      <c r="N543" s="14">
        <f t="shared" si="8"/>
        <v>0</v>
      </c>
    </row>
    <row r="544" spans="1:14" x14ac:dyDescent="0.2">
      <c r="A544" s="6" t="s">
        <v>555</v>
      </c>
      <c r="B544" s="5">
        <v>45645</v>
      </c>
      <c r="C544" s="6" t="s">
        <v>572</v>
      </c>
      <c r="D544" s="4">
        <v>800128897</v>
      </c>
      <c r="E544" s="4" t="s">
        <v>989</v>
      </c>
      <c r="F544" s="6" t="s">
        <v>1009</v>
      </c>
      <c r="G544" s="4" t="s">
        <v>1020</v>
      </c>
      <c r="H544" s="4" t="s">
        <v>1569</v>
      </c>
      <c r="I544" s="5">
        <v>45653</v>
      </c>
      <c r="J544" s="5">
        <v>45714</v>
      </c>
      <c r="K544" s="7" t="s">
        <v>2116</v>
      </c>
      <c r="L544" s="8">
        <v>35400358</v>
      </c>
      <c r="M544" s="8">
        <v>0</v>
      </c>
      <c r="N544" s="14">
        <f t="shared" si="8"/>
        <v>0</v>
      </c>
    </row>
    <row r="545" spans="1:14" x14ac:dyDescent="0.2">
      <c r="A545" s="6" t="s">
        <v>556</v>
      </c>
      <c r="B545" s="5">
        <v>45645</v>
      </c>
      <c r="C545" s="6" t="s">
        <v>572</v>
      </c>
      <c r="D545" s="4">
        <v>900346479</v>
      </c>
      <c r="E545" s="4" t="s">
        <v>990</v>
      </c>
      <c r="F545" s="6" t="s">
        <v>1009</v>
      </c>
      <c r="G545" s="4" t="s">
        <v>1020</v>
      </c>
      <c r="H545" s="4" t="s">
        <v>1570</v>
      </c>
      <c r="I545" s="5">
        <v>45650</v>
      </c>
      <c r="J545" s="5">
        <v>45739</v>
      </c>
      <c r="K545" s="7" t="s">
        <v>2117</v>
      </c>
      <c r="L545" s="8">
        <v>317876358</v>
      </c>
      <c r="M545" s="8">
        <v>0</v>
      </c>
      <c r="N545" s="14">
        <f t="shared" si="8"/>
        <v>0</v>
      </c>
    </row>
    <row r="546" spans="1:14" x14ac:dyDescent="0.2">
      <c r="A546" s="6" t="s">
        <v>557</v>
      </c>
      <c r="B546" s="5">
        <v>45645</v>
      </c>
      <c r="C546" s="6" t="s">
        <v>571</v>
      </c>
      <c r="D546" s="4">
        <v>80546098</v>
      </c>
      <c r="E546" s="4" t="s">
        <v>991</v>
      </c>
      <c r="F546" s="6" t="s">
        <v>1006</v>
      </c>
      <c r="G546" s="4" t="s">
        <v>1010</v>
      </c>
      <c r="H546" s="4" t="s">
        <v>1571</v>
      </c>
      <c r="I546" s="5">
        <v>45646</v>
      </c>
      <c r="J546" s="5">
        <v>45707</v>
      </c>
      <c r="K546" s="7" t="s">
        <v>2118</v>
      </c>
      <c r="L546" s="8">
        <v>13596000</v>
      </c>
      <c r="M546" s="8">
        <v>0</v>
      </c>
      <c r="N546" s="14">
        <f t="shared" si="8"/>
        <v>0</v>
      </c>
    </row>
    <row r="547" spans="1:14" x14ac:dyDescent="0.2">
      <c r="A547" s="6" t="s">
        <v>558</v>
      </c>
      <c r="B547" s="5">
        <v>45646</v>
      </c>
      <c r="C547" s="6" t="s">
        <v>572</v>
      </c>
      <c r="D547" s="4">
        <v>901438608</v>
      </c>
      <c r="E547" s="4" t="s">
        <v>992</v>
      </c>
      <c r="F547" s="6" t="s">
        <v>1009</v>
      </c>
      <c r="G547" s="4" t="s">
        <v>1010</v>
      </c>
      <c r="H547" s="4" t="s">
        <v>1572</v>
      </c>
      <c r="I547" s="5">
        <v>45653</v>
      </c>
      <c r="J547" s="5">
        <v>45687</v>
      </c>
      <c r="K547" s="7" t="s">
        <v>2119</v>
      </c>
      <c r="L547" s="8">
        <v>50000000</v>
      </c>
      <c r="M547" s="8">
        <v>0</v>
      </c>
      <c r="N547" s="14">
        <f t="shared" si="8"/>
        <v>0</v>
      </c>
    </row>
    <row r="548" spans="1:14" x14ac:dyDescent="0.2">
      <c r="A548" s="6" t="s">
        <v>559</v>
      </c>
      <c r="B548" s="5">
        <v>45649</v>
      </c>
      <c r="C548" s="6" t="s">
        <v>572</v>
      </c>
      <c r="D548" s="4">
        <v>860014923</v>
      </c>
      <c r="E548" s="4" t="s">
        <v>993</v>
      </c>
      <c r="F548" s="6" t="s">
        <v>1009</v>
      </c>
      <c r="G548" s="4" t="s">
        <v>1010</v>
      </c>
      <c r="H548" s="4" t="s">
        <v>1573</v>
      </c>
      <c r="I548" s="5">
        <v>45653</v>
      </c>
      <c r="J548" s="5">
        <v>45731</v>
      </c>
      <c r="K548" s="7" t="s">
        <v>2120</v>
      </c>
      <c r="L548" s="8">
        <v>300000000</v>
      </c>
      <c r="M548" s="8">
        <v>0</v>
      </c>
      <c r="N548" s="14">
        <f t="shared" si="8"/>
        <v>0</v>
      </c>
    </row>
    <row r="549" spans="1:14" x14ac:dyDescent="0.2">
      <c r="A549" s="6" t="s">
        <v>560</v>
      </c>
      <c r="B549" s="5">
        <v>45646</v>
      </c>
      <c r="C549" s="6" t="s">
        <v>571</v>
      </c>
      <c r="D549" s="4">
        <v>1010197957</v>
      </c>
      <c r="E549" s="4" t="s">
        <v>994</v>
      </c>
      <c r="F549" s="6" t="s">
        <v>1007</v>
      </c>
      <c r="G549" s="4" t="s">
        <v>1010</v>
      </c>
      <c r="H549" s="4" t="s">
        <v>1574</v>
      </c>
      <c r="I549" s="5">
        <v>45653</v>
      </c>
      <c r="J549" s="5">
        <v>45742</v>
      </c>
      <c r="K549" s="7" t="s">
        <v>2121</v>
      </c>
      <c r="L549" s="8">
        <v>28500000</v>
      </c>
      <c r="M549" s="8">
        <v>0</v>
      </c>
      <c r="N549" s="14">
        <f t="shared" si="8"/>
        <v>0</v>
      </c>
    </row>
    <row r="550" spans="1:14" x14ac:dyDescent="0.2">
      <c r="A550" s="6" t="s">
        <v>561</v>
      </c>
      <c r="B550" s="5">
        <v>45650</v>
      </c>
      <c r="C550" s="6" t="s">
        <v>571</v>
      </c>
      <c r="D550" s="4">
        <v>11200997</v>
      </c>
      <c r="E550" s="4" t="s">
        <v>995</v>
      </c>
      <c r="F550" s="6" t="s">
        <v>1006</v>
      </c>
      <c r="G550" s="4" t="s">
        <v>1010</v>
      </c>
      <c r="H550" s="4" t="s">
        <v>1575</v>
      </c>
      <c r="I550" s="5">
        <v>45652</v>
      </c>
      <c r="J550" s="5">
        <v>45713</v>
      </c>
      <c r="K550" s="7" t="s">
        <v>2122</v>
      </c>
      <c r="L550" s="8">
        <v>13596000</v>
      </c>
      <c r="M550" s="8">
        <v>0</v>
      </c>
      <c r="N550" s="14">
        <f t="shared" si="8"/>
        <v>0</v>
      </c>
    </row>
    <row r="551" spans="1:14" x14ac:dyDescent="0.2">
      <c r="A551" s="6" t="s">
        <v>562</v>
      </c>
      <c r="B551" s="5">
        <v>45650</v>
      </c>
      <c r="C551" s="6" t="s">
        <v>572</v>
      </c>
      <c r="D551" s="4">
        <v>890903910</v>
      </c>
      <c r="E551" s="4" t="s">
        <v>996</v>
      </c>
      <c r="F551" s="6" t="s">
        <v>1009</v>
      </c>
      <c r="G551" s="4" t="s">
        <v>1010</v>
      </c>
      <c r="H551" s="4" t="s">
        <v>1576</v>
      </c>
      <c r="I551" s="5">
        <v>45657</v>
      </c>
      <c r="J551" s="5">
        <v>45777</v>
      </c>
      <c r="K551" s="7" t="s">
        <v>2123</v>
      </c>
      <c r="L551" s="8">
        <v>150000000</v>
      </c>
      <c r="M551" s="8">
        <v>0</v>
      </c>
      <c r="N551" s="14">
        <f t="shared" si="8"/>
        <v>0</v>
      </c>
    </row>
    <row r="552" spans="1:14" x14ac:dyDescent="0.2">
      <c r="A552" s="6" t="s">
        <v>563</v>
      </c>
      <c r="B552" s="5">
        <v>45652</v>
      </c>
      <c r="C552" s="6" t="s">
        <v>572</v>
      </c>
      <c r="D552" s="4">
        <v>830088342</v>
      </c>
      <c r="E552" s="4" t="s">
        <v>997</v>
      </c>
      <c r="F552" s="6" t="s">
        <v>1009</v>
      </c>
      <c r="G552" s="4" t="s">
        <v>1010</v>
      </c>
      <c r="H552" s="4" t="s">
        <v>1577</v>
      </c>
      <c r="I552" s="5">
        <v>45653</v>
      </c>
      <c r="J552" s="5">
        <v>45688</v>
      </c>
      <c r="K552" s="7" t="s">
        <v>2124</v>
      </c>
      <c r="L552" s="8">
        <v>23800000</v>
      </c>
      <c r="M552" s="8">
        <v>0</v>
      </c>
      <c r="N552" s="14">
        <f t="shared" si="8"/>
        <v>0</v>
      </c>
    </row>
    <row r="553" spans="1:14" x14ac:dyDescent="0.2">
      <c r="A553" s="6" t="s">
        <v>564</v>
      </c>
      <c r="B553" s="5">
        <v>45652</v>
      </c>
      <c r="C553" s="6" t="s">
        <v>572</v>
      </c>
      <c r="D553" s="4">
        <v>899999115</v>
      </c>
      <c r="E553" s="4" t="s">
        <v>998</v>
      </c>
      <c r="F553" s="6" t="s">
        <v>1009</v>
      </c>
      <c r="G553" s="4" t="s">
        <v>1028</v>
      </c>
      <c r="H553" s="4" t="s">
        <v>1578</v>
      </c>
      <c r="I553" s="5">
        <v>45653</v>
      </c>
      <c r="J553" s="5">
        <v>45834</v>
      </c>
      <c r="K553" s="7" t="s">
        <v>2125</v>
      </c>
      <c r="L553" s="8">
        <v>18509412</v>
      </c>
      <c r="M553" s="8">
        <v>0</v>
      </c>
      <c r="N553" s="14">
        <f t="shared" si="8"/>
        <v>0</v>
      </c>
    </row>
    <row r="554" spans="1:14" x14ac:dyDescent="0.2">
      <c r="A554" s="6" t="s">
        <v>565</v>
      </c>
      <c r="B554" s="5">
        <v>45653</v>
      </c>
      <c r="C554" s="6" t="s">
        <v>572</v>
      </c>
      <c r="D554" s="4">
        <v>901125054</v>
      </c>
      <c r="E554" s="4" t="s">
        <v>999</v>
      </c>
      <c r="F554" s="6" t="s">
        <v>1009</v>
      </c>
      <c r="G554" s="4" t="s">
        <v>1010</v>
      </c>
      <c r="H554" s="4" t="s">
        <v>1579</v>
      </c>
      <c r="I554" s="5">
        <v>45653</v>
      </c>
      <c r="J554" s="5">
        <v>45662</v>
      </c>
      <c r="K554" s="7" t="s">
        <v>2126</v>
      </c>
      <c r="L554" s="8">
        <v>650000</v>
      </c>
      <c r="M554" s="8">
        <v>0</v>
      </c>
      <c r="N554" s="14">
        <f t="shared" si="8"/>
        <v>0</v>
      </c>
    </row>
    <row r="555" spans="1:14" x14ac:dyDescent="0.2">
      <c r="A555" s="6" t="s">
        <v>566</v>
      </c>
      <c r="B555" s="5">
        <v>45653</v>
      </c>
      <c r="C555" s="6" t="s">
        <v>572</v>
      </c>
      <c r="D555" s="4">
        <v>901500022</v>
      </c>
      <c r="E555" s="4" t="s">
        <v>1000</v>
      </c>
      <c r="F555" s="6" t="s">
        <v>1009</v>
      </c>
      <c r="G555" s="4" t="s">
        <v>1019</v>
      </c>
      <c r="H555" s="4" t="s">
        <v>1580</v>
      </c>
      <c r="I555" s="5">
        <v>45656</v>
      </c>
      <c r="J555" s="5">
        <v>46385</v>
      </c>
      <c r="K555" s="7" t="s">
        <v>2127</v>
      </c>
      <c r="L555" s="8">
        <v>275062145</v>
      </c>
      <c r="M555" s="8">
        <v>0</v>
      </c>
      <c r="N555" s="14">
        <f t="shared" si="8"/>
        <v>0</v>
      </c>
    </row>
    <row r="556" spans="1:14" x14ac:dyDescent="0.2">
      <c r="A556" s="6" t="s">
        <v>567</v>
      </c>
      <c r="B556" s="5">
        <v>45653</v>
      </c>
      <c r="C556" s="6" t="s">
        <v>572</v>
      </c>
      <c r="D556" s="4">
        <v>901644105</v>
      </c>
      <c r="E556" s="4" t="s">
        <v>1001</v>
      </c>
      <c r="F556" s="6" t="s">
        <v>1009</v>
      </c>
      <c r="G556" s="4" t="s">
        <v>1020</v>
      </c>
      <c r="H556" s="4" t="s">
        <v>1581</v>
      </c>
      <c r="I556" s="5">
        <v>45656</v>
      </c>
      <c r="J556" s="5">
        <v>45715</v>
      </c>
      <c r="K556" s="7" t="s">
        <v>2128</v>
      </c>
      <c r="L556" s="8">
        <v>276708788</v>
      </c>
      <c r="M556" s="8">
        <v>0</v>
      </c>
      <c r="N556" s="14">
        <f t="shared" si="8"/>
        <v>0</v>
      </c>
    </row>
    <row r="557" spans="1:14" x14ac:dyDescent="0.2">
      <c r="A557" s="6" t="s">
        <v>568</v>
      </c>
      <c r="B557" s="5">
        <v>45653</v>
      </c>
      <c r="C557" s="6" t="s">
        <v>572</v>
      </c>
      <c r="D557" s="4">
        <v>800227080</v>
      </c>
      <c r="E557" s="4" t="s">
        <v>1002</v>
      </c>
      <c r="F557" s="6" t="s">
        <v>1009</v>
      </c>
      <c r="G557" s="4" t="s">
        <v>1019</v>
      </c>
      <c r="H557" s="4" t="s">
        <v>1582</v>
      </c>
      <c r="I557" s="5">
        <v>45657</v>
      </c>
      <c r="J557" s="5">
        <v>46021</v>
      </c>
      <c r="K557" s="7" t="s">
        <v>2129</v>
      </c>
      <c r="L557" s="8">
        <v>50872500</v>
      </c>
      <c r="M557" s="8">
        <v>0</v>
      </c>
      <c r="N557" s="14">
        <f t="shared" si="8"/>
        <v>0</v>
      </c>
    </row>
    <row r="558" spans="1:14" x14ac:dyDescent="0.2">
      <c r="A558" s="6" t="s">
        <v>569</v>
      </c>
      <c r="B558" s="5">
        <v>45653</v>
      </c>
      <c r="C558" s="6" t="s">
        <v>572</v>
      </c>
      <c r="D558" s="4">
        <v>900702573</v>
      </c>
      <c r="E558" s="4" t="s">
        <v>1003</v>
      </c>
      <c r="F558" s="6" t="s">
        <v>1009</v>
      </c>
      <c r="G558" s="4" t="s">
        <v>1019</v>
      </c>
      <c r="H558" s="4" t="s">
        <v>1583</v>
      </c>
      <c r="I558" s="5">
        <v>45659</v>
      </c>
      <c r="J558" s="5">
        <v>46023</v>
      </c>
      <c r="K558" s="7" t="s">
        <v>2130</v>
      </c>
      <c r="L558" s="8">
        <v>22500000</v>
      </c>
      <c r="M558" s="8">
        <v>0</v>
      </c>
      <c r="N558" s="14">
        <f t="shared" si="8"/>
        <v>0</v>
      </c>
    </row>
    <row r="559" spans="1:14" x14ac:dyDescent="0.2">
      <c r="A559" s="6" t="s">
        <v>570</v>
      </c>
      <c r="B559" s="5">
        <v>45653</v>
      </c>
      <c r="C559" s="6" t="s">
        <v>572</v>
      </c>
      <c r="D559" s="4">
        <v>800194443</v>
      </c>
      <c r="E559" s="4" t="s">
        <v>1004</v>
      </c>
      <c r="F559" s="6" t="s">
        <v>1009</v>
      </c>
      <c r="G559" s="4" t="s">
        <v>1019</v>
      </c>
      <c r="H559" s="4" t="s">
        <v>1580</v>
      </c>
      <c r="I559" s="5">
        <v>45660</v>
      </c>
      <c r="J559" s="5">
        <v>46024</v>
      </c>
      <c r="K559" s="7" t="s">
        <v>2131</v>
      </c>
      <c r="L559" s="8">
        <v>151159750</v>
      </c>
      <c r="M559" s="8">
        <v>0</v>
      </c>
      <c r="N559" s="14">
        <f t="shared" si="8"/>
        <v>0</v>
      </c>
    </row>
    <row r="560" spans="1:14" x14ac:dyDescent="0.2">
      <c r="K560" s="12"/>
    </row>
    <row r="561" spans="11:11" x14ac:dyDescent="0.2">
      <c r="K561" s="12"/>
    </row>
    <row r="562" spans="11:11" x14ac:dyDescent="0.2">
      <c r="K562" s="12"/>
    </row>
    <row r="563" spans="11:11" x14ac:dyDescent="0.2">
      <c r="K563" s="12"/>
    </row>
    <row r="564" spans="11:11" x14ac:dyDescent="0.2">
      <c r="K564" s="12"/>
    </row>
    <row r="565" spans="11:11" x14ac:dyDescent="0.2">
      <c r="K565" s="12"/>
    </row>
    <row r="566" spans="11:11" x14ac:dyDescent="0.2">
      <c r="K566" s="12"/>
    </row>
    <row r="567" spans="11:11" x14ac:dyDescent="0.2">
      <c r="K567" s="12"/>
    </row>
    <row r="568" spans="11:11" x14ac:dyDescent="0.2">
      <c r="K568" s="12"/>
    </row>
    <row r="569" spans="11:11" x14ac:dyDescent="0.2">
      <c r="K569" s="12"/>
    </row>
    <row r="570" spans="11:11" x14ac:dyDescent="0.2">
      <c r="K570" s="12"/>
    </row>
    <row r="571" spans="11:11" x14ac:dyDescent="0.2">
      <c r="K571" s="12"/>
    </row>
    <row r="572" spans="11:11" x14ac:dyDescent="0.2">
      <c r="K572" s="12"/>
    </row>
    <row r="573" spans="11:11" x14ac:dyDescent="0.2">
      <c r="K573" s="12"/>
    </row>
    <row r="574" spans="11:11" x14ac:dyDescent="0.2">
      <c r="K574" s="12"/>
    </row>
    <row r="575" spans="11:11" x14ac:dyDescent="0.2">
      <c r="K575" s="12"/>
    </row>
    <row r="576" spans="11:11" x14ac:dyDescent="0.2">
      <c r="K576" s="12"/>
    </row>
    <row r="577" spans="11:11" x14ac:dyDescent="0.2">
      <c r="K577" s="12"/>
    </row>
    <row r="578" spans="11:11" x14ac:dyDescent="0.2">
      <c r="K578" s="12"/>
    </row>
    <row r="579" spans="11:11" x14ac:dyDescent="0.2">
      <c r="K579" s="12"/>
    </row>
    <row r="580" spans="11:11" x14ac:dyDescent="0.2">
      <c r="K580" s="12"/>
    </row>
    <row r="581" spans="11:11" x14ac:dyDescent="0.2">
      <c r="K581" s="12"/>
    </row>
    <row r="582" spans="11:11" x14ac:dyDescent="0.2">
      <c r="K582" s="12"/>
    </row>
    <row r="583" spans="11:11" x14ac:dyDescent="0.2">
      <c r="K583" s="12"/>
    </row>
    <row r="584" spans="11:11" x14ac:dyDescent="0.2">
      <c r="K584" s="12"/>
    </row>
    <row r="585" spans="11:11" x14ac:dyDescent="0.2">
      <c r="K585" s="12"/>
    </row>
    <row r="586" spans="11:11" x14ac:dyDescent="0.2">
      <c r="K586" s="12"/>
    </row>
    <row r="587" spans="11:11" x14ac:dyDescent="0.2">
      <c r="K587" s="12"/>
    </row>
    <row r="588" spans="11:11" x14ac:dyDescent="0.2">
      <c r="K588" s="12"/>
    </row>
    <row r="589" spans="11:11" x14ac:dyDescent="0.2">
      <c r="K589" s="12"/>
    </row>
    <row r="590" spans="11:11" x14ac:dyDescent="0.2">
      <c r="K590" s="12"/>
    </row>
    <row r="591" spans="11:11" x14ac:dyDescent="0.2">
      <c r="K591" s="12"/>
    </row>
    <row r="592" spans="11:11" x14ac:dyDescent="0.2">
      <c r="K592" s="12"/>
    </row>
    <row r="593" spans="11:11" x14ac:dyDescent="0.2">
      <c r="K593" s="12"/>
    </row>
    <row r="594" spans="11:11" x14ac:dyDescent="0.2">
      <c r="K594" s="12"/>
    </row>
    <row r="595" spans="11:11" x14ac:dyDescent="0.2">
      <c r="K595" s="12"/>
    </row>
    <row r="596" spans="11:11" x14ac:dyDescent="0.2">
      <c r="K596" s="12"/>
    </row>
    <row r="597" spans="11:11" x14ac:dyDescent="0.2">
      <c r="K597" s="12"/>
    </row>
    <row r="598" spans="11:11" x14ac:dyDescent="0.2">
      <c r="K598" s="12"/>
    </row>
    <row r="599" spans="11:11" x14ac:dyDescent="0.2">
      <c r="K599" s="12"/>
    </row>
    <row r="600" spans="11:11" x14ac:dyDescent="0.2">
      <c r="K600" s="12"/>
    </row>
    <row r="601" spans="11:11" x14ac:dyDescent="0.2">
      <c r="K601" s="12"/>
    </row>
    <row r="602" spans="11:11" x14ac:dyDescent="0.2">
      <c r="K602" s="12"/>
    </row>
    <row r="603" spans="11:11" x14ac:dyDescent="0.2">
      <c r="K603" s="12"/>
    </row>
    <row r="604" spans="11:11" x14ac:dyDescent="0.2">
      <c r="K604" s="12"/>
    </row>
    <row r="605" spans="11:11" x14ac:dyDescent="0.2">
      <c r="K605" s="12"/>
    </row>
    <row r="606" spans="11:11" x14ac:dyDescent="0.2">
      <c r="K606" s="12"/>
    </row>
    <row r="607" spans="11:11" x14ac:dyDescent="0.2">
      <c r="K607" s="12"/>
    </row>
    <row r="608" spans="11:11" x14ac:dyDescent="0.2">
      <c r="K608" s="12"/>
    </row>
    <row r="609" spans="11:11" x14ac:dyDescent="0.2">
      <c r="K609" s="12"/>
    </row>
    <row r="610" spans="11:11" x14ac:dyDescent="0.2">
      <c r="K610" s="12"/>
    </row>
    <row r="611" spans="11:11" x14ac:dyDescent="0.2">
      <c r="K611" s="12"/>
    </row>
    <row r="612" spans="11:11" x14ac:dyDescent="0.2">
      <c r="K612" s="12"/>
    </row>
    <row r="613" spans="11:11" x14ac:dyDescent="0.2">
      <c r="K613" s="12"/>
    </row>
    <row r="614" spans="11:11" x14ac:dyDescent="0.2">
      <c r="K614" s="12"/>
    </row>
    <row r="615" spans="11:11" x14ac:dyDescent="0.2">
      <c r="K615" s="12"/>
    </row>
    <row r="616" spans="11:11" x14ac:dyDescent="0.2">
      <c r="K616" s="12"/>
    </row>
    <row r="617" spans="11:11" x14ac:dyDescent="0.2">
      <c r="K617" s="12"/>
    </row>
    <row r="618" spans="11:11" x14ac:dyDescent="0.2">
      <c r="K618" s="12"/>
    </row>
    <row r="619" spans="11:11" x14ac:dyDescent="0.2">
      <c r="K619" s="12"/>
    </row>
    <row r="620" spans="11:11" x14ac:dyDescent="0.2">
      <c r="K620" s="12"/>
    </row>
    <row r="621" spans="11:11" x14ac:dyDescent="0.2">
      <c r="K621" s="12"/>
    </row>
    <row r="622" spans="11:11" x14ac:dyDescent="0.2">
      <c r="K622" s="12"/>
    </row>
    <row r="623" spans="11:11" x14ac:dyDescent="0.2">
      <c r="K623" s="12"/>
    </row>
    <row r="624" spans="11:11" x14ac:dyDescent="0.2">
      <c r="K624" s="12"/>
    </row>
    <row r="625" spans="11:11" x14ac:dyDescent="0.2">
      <c r="K625" s="12"/>
    </row>
    <row r="626" spans="11:11" x14ac:dyDescent="0.2">
      <c r="K626" s="12"/>
    </row>
    <row r="627" spans="11:11" x14ac:dyDescent="0.2">
      <c r="K627" s="12"/>
    </row>
    <row r="628" spans="11:11" x14ac:dyDescent="0.2">
      <c r="K628" s="12"/>
    </row>
    <row r="629" spans="11:11" x14ac:dyDescent="0.2">
      <c r="K629" s="12"/>
    </row>
    <row r="630" spans="11:11" x14ac:dyDescent="0.2">
      <c r="K630" s="12"/>
    </row>
    <row r="631" spans="11:11" x14ac:dyDescent="0.2">
      <c r="K631" s="12"/>
    </row>
    <row r="632" spans="11:11" x14ac:dyDescent="0.2">
      <c r="K632" s="12"/>
    </row>
    <row r="633" spans="11:11" x14ac:dyDescent="0.2">
      <c r="K633" s="12"/>
    </row>
    <row r="634" spans="11:11" x14ac:dyDescent="0.2">
      <c r="K634" s="12"/>
    </row>
    <row r="635" spans="11:11" x14ac:dyDescent="0.2">
      <c r="K635" s="12"/>
    </row>
    <row r="636" spans="11:11" x14ac:dyDescent="0.2">
      <c r="K636" s="12"/>
    </row>
    <row r="637" spans="11:11" x14ac:dyDescent="0.2">
      <c r="K637" s="12"/>
    </row>
    <row r="638" spans="11:11" x14ac:dyDescent="0.2">
      <c r="K638" s="12"/>
    </row>
    <row r="639" spans="11:11" x14ac:dyDescent="0.2">
      <c r="K639" s="12"/>
    </row>
    <row r="640" spans="11:11" x14ac:dyDescent="0.2">
      <c r="K640" s="12"/>
    </row>
    <row r="641" spans="11:11" x14ac:dyDescent="0.2">
      <c r="K641" s="12"/>
    </row>
    <row r="642" spans="11:11" x14ac:dyDescent="0.2">
      <c r="K642" s="12"/>
    </row>
    <row r="643" spans="11:11" x14ac:dyDescent="0.2">
      <c r="K643" s="12"/>
    </row>
    <row r="644" spans="11:11" x14ac:dyDescent="0.2">
      <c r="K644" s="12"/>
    </row>
    <row r="645" spans="11:11" x14ac:dyDescent="0.2">
      <c r="K645" s="12"/>
    </row>
    <row r="646" spans="11:11" x14ac:dyDescent="0.2">
      <c r="K646" s="12"/>
    </row>
    <row r="647" spans="11:11" x14ac:dyDescent="0.2">
      <c r="K647" s="12"/>
    </row>
    <row r="648" spans="11:11" x14ac:dyDescent="0.2">
      <c r="K648" s="12"/>
    </row>
    <row r="649" spans="11:11" x14ac:dyDescent="0.2">
      <c r="K649" s="12"/>
    </row>
    <row r="650" spans="11:11" x14ac:dyDescent="0.2">
      <c r="K650" s="12"/>
    </row>
    <row r="651" spans="11:11" x14ac:dyDescent="0.2">
      <c r="K651" s="12"/>
    </row>
    <row r="652" spans="11:11" x14ac:dyDescent="0.2">
      <c r="K652" s="12"/>
    </row>
    <row r="653" spans="11:11" x14ac:dyDescent="0.2">
      <c r="K653" s="12"/>
    </row>
    <row r="654" spans="11:11" x14ac:dyDescent="0.2">
      <c r="K654" s="12"/>
    </row>
    <row r="655" spans="11:11" x14ac:dyDescent="0.2">
      <c r="K655" s="12"/>
    </row>
    <row r="656" spans="11:11" x14ac:dyDescent="0.2">
      <c r="K656" s="12"/>
    </row>
    <row r="657" spans="11:11" x14ac:dyDescent="0.2">
      <c r="K657" s="12"/>
    </row>
    <row r="658" spans="11:11" x14ac:dyDescent="0.2">
      <c r="K658" s="12"/>
    </row>
    <row r="659" spans="11:11" x14ac:dyDescent="0.2">
      <c r="K659" s="12"/>
    </row>
    <row r="660" spans="11:11" x14ac:dyDescent="0.2">
      <c r="K660" s="12"/>
    </row>
    <row r="661" spans="11:11" x14ac:dyDescent="0.2">
      <c r="K661" s="12"/>
    </row>
    <row r="662" spans="11:11" x14ac:dyDescent="0.2">
      <c r="K662" s="12"/>
    </row>
    <row r="663" spans="11:11" x14ac:dyDescent="0.2">
      <c r="K663" s="12"/>
    </row>
    <row r="664" spans="11:11" x14ac:dyDescent="0.2">
      <c r="K664" s="12"/>
    </row>
    <row r="665" spans="11:11" x14ac:dyDescent="0.2">
      <c r="K665" s="12"/>
    </row>
    <row r="666" spans="11:11" x14ac:dyDescent="0.2">
      <c r="K666" s="12"/>
    </row>
    <row r="667" spans="11:11" x14ac:dyDescent="0.2">
      <c r="K667" s="12"/>
    </row>
    <row r="668" spans="11:11" x14ac:dyDescent="0.2">
      <c r="K668" s="12"/>
    </row>
    <row r="669" spans="11:11" x14ac:dyDescent="0.2">
      <c r="K669" s="12"/>
    </row>
    <row r="670" spans="11:11" x14ac:dyDescent="0.2">
      <c r="K670" s="12"/>
    </row>
    <row r="671" spans="11:11" x14ac:dyDescent="0.2">
      <c r="K671" s="12"/>
    </row>
    <row r="672" spans="11:11" x14ac:dyDescent="0.2">
      <c r="K672" s="12"/>
    </row>
    <row r="673" spans="11:11" x14ac:dyDescent="0.2">
      <c r="K673" s="12"/>
    </row>
    <row r="674" spans="11:11" x14ac:dyDescent="0.2">
      <c r="K674" s="12"/>
    </row>
    <row r="675" spans="11:11" x14ac:dyDescent="0.2">
      <c r="K675" s="12"/>
    </row>
    <row r="676" spans="11:11" x14ac:dyDescent="0.2">
      <c r="K676" s="12"/>
    </row>
    <row r="677" spans="11:11" x14ac:dyDescent="0.2">
      <c r="K677" s="12"/>
    </row>
    <row r="678" spans="11:11" x14ac:dyDescent="0.2">
      <c r="K678" s="12"/>
    </row>
    <row r="679" spans="11:11" x14ac:dyDescent="0.2">
      <c r="K679" s="12"/>
    </row>
    <row r="680" spans="11:11" x14ac:dyDescent="0.2">
      <c r="K680" s="12"/>
    </row>
    <row r="681" spans="11:11" x14ac:dyDescent="0.2">
      <c r="K681" s="12"/>
    </row>
    <row r="682" spans="11:11" x14ac:dyDescent="0.2">
      <c r="K682" s="12"/>
    </row>
    <row r="683" spans="11:11" x14ac:dyDescent="0.2">
      <c r="K683" s="12"/>
    </row>
    <row r="684" spans="11:11" x14ac:dyDescent="0.2">
      <c r="K684" s="12"/>
    </row>
    <row r="685" spans="11:11" x14ac:dyDescent="0.2">
      <c r="K685" s="12"/>
    </row>
    <row r="686" spans="11:11" x14ac:dyDescent="0.2">
      <c r="K686" s="12"/>
    </row>
    <row r="687" spans="11:11" x14ac:dyDescent="0.2">
      <c r="K687" s="12"/>
    </row>
    <row r="688" spans="11:11" x14ac:dyDescent="0.2">
      <c r="K688" s="12"/>
    </row>
    <row r="689" spans="11:11" x14ac:dyDescent="0.2">
      <c r="K689" s="12"/>
    </row>
    <row r="690" spans="11:11" x14ac:dyDescent="0.2">
      <c r="K690" s="12"/>
    </row>
    <row r="692" spans="11:11" x14ac:dyDescent="0.2">
      <c r="K692" s="12"/>
    </row>
    <row r="693" spans="11:11" x14ac:dyDescent="0.2">
      <c r="K693" s="12"/>
    </row>
    <row r="694" spans="11:11" x14ac:dyDescent="0.2">
      <c r="K694" s="12"/>
    </row>
    <row r="695" spans="11:11" x14ac:dyDescent="0.2">
      <c r="K695" s="12"/>
    </row>
    <row r="696" spans="11:11" x14ac:dyDescent="0.2">
      <c r="K696" s="12"/>
    </row>
    <row r="697" spans="11:11" x14ac:dyDescent="0.2">
      <c r="K697" s="12"/>
    </row>
    <row r="698" spans="11:11" x14ac:dyDescent="0.2">
      <c r="K698" s="12"/>
    </row>
    <row r="699" spans="11:11" x14ac:dyDescent="0.2">
      <c r="K699" s="12"/>
    </row>
    <row r="700" spans="11:11" x14ac:dyDescent="0.2">
      <c r="K700" s="12"/>
    </row>
    <row r="701" spans="11:11" x14ac:dyDescent="0.2">
      <c r="K701" s="12"/>
    </row>
    <row r="702" spans="11:11" x14ac:dyDescent="0.2">
      <c r="K702" s="12"/>
    </row>
    <row r="703" spans="11:11" x14ac:dyDescent="0.2">
      <c r="K703" s="12"/>
    </row>
    <row r="704" spans="11:11" x14ac:dyDescent="0.2">
      <c r="K704" s="12"/>
    </row>
    <row r="705" spans="11:11" x14ac:dyDescent="0.2">
      <c r="K705" s="12"/>
    </row>
    <row r="706" spans="11:11" x14ac:dyDescent="0.2">
      <c r="K706" s="12"/>
    </row>
    <row r="707" spans="11:11" x14ac:dyDescent="0.2">
      <c r="K707" s="12"/>
    </row>
    <row r="708" spans="11:11" x14ac:dyDescent="0.2">
      <c r="K708" s="12"/>
    </row>
    <row r="709" spans="11:11" x14ac:dyDescent="0.2">
      <c r="K709" s="12"/>
    </row>
    <row r="710" spans="11:11" x14ac:dyDescent="0.2">
      <c r="K710" s="12"/>
    </row>
    <row r="711" spans="11:11" x14ac:dyDescent="0.2">
      <c r="K711" s="12"/>
    </row>
    <row r="712" spans="11:11" x14ac:dyDescent="0.2">
      <c r="K712" s="12"/>
    </row>
    <row r="713" spans="11:11" x14ac:dyDescent="0.2">
      <c r="K713" s="12"/>
    </row>
    <row r="714" spans="11:11" x14ac:dyDescent="0.2">
      <c r="K714" s="12"/>
    </row>
    <row r="715" spans="11:11" x14ac:dyDescent="0.2">
      <c r="K715" s="12"/>
    </row>
    <row r="716" spans="11:11" x14ac:dyDescent="0.2">
      <c r="K716" s="12"/>
    </row>
    <row r="717" spans="11:11" x14ac:dyDescent="0.2">
      <c r="K717" s="12"/>
    </row>
    <row r="718" spans="11:11" x14ac:dyDescent="0.2">
      <c r="K718" s="12"/>
    </row>
    <row r="719" spans="11:11" x14ac:dyDescent="0.2">
      <c r="K719" s="12"/>
    </row>
    <row r="720" spans="11:11" x14ac:dyDescent="0.2">
      <c r="K720" s="12"/>
    </row>
    <row r="721" spans="11:11" x14ac:dyDescent="0.2">
      <c r="K721" s="12"/>
    </row>
    <row r="722" spans="11:11" x14ac:dyDescent="0.2">
      <c r="K722" s="12"/>
    </row>
    <row r="723" spans="11:11" x14ac:dyDescent="0.2">
      <c r="K723" s="12"/>
    </row>
    <row r="724" spans="11:11" x14ac:dyDescent="0.2">
      <c r="K724" s="12"/>
    </row>
    <row r="725" spans="11:11" x14ac:dyDescent="0.2">
      <c r="K725" s="12"/>
    </row>
    <row r="726" spans="11:11" x14ac:dyDescent="0.2">
      <c r="K726" s="12"/>
    </row>
    <row r="727" spans="11:11" x14ac:dyDescent="0.2">
      <c r="K727" s="12"/>
    </row>
    <row r="728" spans="11:11" x14ac:dyDescent="0.2">
      <c r="K728" s="12"/>
    </row>
    <row r="729" spans="11:11" x14ac:dyDescent="0.2">
      <c r="K729" s="12"/>
    </row>
    <row r="730" spans="11:11" x14ac:dyDescent="0.2">
      <c r="K730" s="12"/>
    </row>
    <row r="731" spans="11:11" x14ac:dyDescent="0.2">
      <c r="K731" s="12"/>
    </row>
    <row r="732" spans="11:11" x14ac:dyDescent="0.2">
      <c r="K732" s="12"/>
    </row>
    <row r="733" spans="11:11" x14ac:dyDescent="0.2">
      <c r="K733" s="12"/>
    </row>
    <row r="734" spans="11:11" x14ac:dyDescent="0.2">
      <c r="K734" s="12"/>
    </row>
    <row r="735" spans="11:11" x14ac:dyDescent="0.2">
      <c r="K735" s="12"/>
    </row>
    <row r="736" spans="11:11" x14ac:dyDescent="0.2">
      <c r="K736" s="12"/>
    </row>
    <row r="737" spans="11:11" x14ac:dyDescent="0.2">
      <c r="K737" s="12"/>
    </row>
    <row r="738" spans="11:11" x14ac:dyDescent="0.2">
      <c r="K738" s="12"/>
    </row>
    <row r="739" spans="11:11" x14ac:dyDescent="0.2">
      <c r="K739" s="12"/>
    </row>
    <row r="740" spans="11:11" x14ac:dyDescent="0.2">
      <c r="K740" s="12"/>
    </row>
    <row r="741" spans="11:11" x14ac:dyDescent="0.2">
      <c r="K741" s="12"/>
    </row>
    <row r="742" spans="11:11" x14ac:dyDescent="0.2">
      <c r="K742" s="12"/>
    </row>
    <row r="743" spans="11:11" x14ac:dyDescent="0.2">
      <c r="K743" s="12"/>
    </row>
    <row r="744" spans="11:11" x14ac:dyDescent="0.2">
      <c r="K744" s="12"/>
    </row>
    <row r="745" spans="11:11" x14ac:dyDescent="0.2">
      <c r="K745" s="12"/>
    </row>
    <row r="746" spans="11:11" x14ac:dyDescent="0.2">
      <c r="K746" s="12"/>
    </row>
    <row r="747" spans="11:11" x14ac:dyDescent="0.2">
      <c r="K747" s="12"/>
    </row>
    <row r="748" spans="11:11" x14ac:dyDescent="0.2">
      <c r="K748" s="12"/>
    </row>
    <row r="749" spans="11:11" x14ac:dyDescent="0.2">
      <c r="K749" s="12"/>
    </row>
    <row r="750" spans="11:11" x14ac:dyDescent="0.2">
      <c r="K750" s="12"/>
    </row>
    <row r="751" spans="11:11" x14ac:dyDescent="0.2">
      <c r="K751" s="12"/>
    </row>
    <row r="752" spans="11:11" x14ac:dyDescent="0.2">
      <c r="K752" s="12"/>
    </row>
    <row r="753" spans="11:11" x14ac:dyDescent="0.2">
      <c r="K753" s="12"/>
    </row>
    <row r="754" spans="11:11" x14ac:dyDescent="0.2">
      <c r="K754" s="12"/>
    </row>
    <row r="755" spans="11:11" x14ac:dyDescent="0.2">
      <c r="K755" s="12"/>
    </row>
    <row r="756" spans="11:11" x14ac:dyDescent="0.2">
      <c r="K756" s="12"/>
    </row>
    <row r="757" spans="11:11" x14ac:dyDescent="0.2">
      <c r="K757" s="12"/>
    </row>
    <row r="758" spans="11:11" x14ac:dyDescent="0.2">
      <c r="K758" s="12"/>
    </row>
    <row r="759" spans="11:11" x14ac:dyDescent="0.2">
      <c r="K759" s="12"/>
    </row>
    <row r="760" spans="11:11" x14ac:dyDescent="0.2">
      <c r="K760" s="12"/>
    </row>
    <row r="761" spans="11:11" x14ac:dyDescent="0.2">
      <c r="K761" s="12"/>
    </row>
    <row r="762" spans="11:11" x14ac:dyDescent="0.2">
      <c r="K762" s="12"/>
    </row>
    <row r="763" spans="11:11" x14ac:dyDescent="0.2">
      <c r="K763" s="12"/>
    </row>
    <row r="764" spans="11:11" x14ac:dyDescent="0.2">
      <c r="K764" s="12"/>
    </row>
    <row r="765" spans="11:11" x14ac:dyDescent="0.2">
      <c r="K765" s="12"/>
    </row>
    <row r="766" spans="11:11" x14ac:dyDescent="0.2">
      <c r="K766" s="12"/>
    </row>
    <row r="767" spans="11:11" x14ac:dyDescent="0.2">
      <c r="K767" s="12"/>
    </row>
    <row r="768" spans="11:11" x14ac:dyDescent="0.2">
      <c r="K768" s="12"/>
    </row>
    <row r="769" spans="11:11" x14ac:dyDescent="0.2">
      <c r="K769" s="12"/>
    </row>
    <row r="770" spans="11:11" x14ac:dyDescent="0.2">
      <c r="K770" s="12"/>
    </row>
    <row r="771" spans="11:11" x14ac:dyDescent="0.2">
      <c r="K771" s="12"/>
    </row>
    <row r="772" spans="11:11" x14ac:dyDescent="0.2">
      <c r="K772" s="12"/>
    </row>
    <row r="773" spans="11:11" x14ac:dyDescent="0.2">
      <c r="K773" s="12"/>
    </row>
    <row r="774" spans="11:11" x14ac:dyDescent="0.2">
      <c r="K774" s="12"/>
    </row>
    <row r="775" spans="11:11" x14ac:dyDescent="0.2">
      <c r="K775" s="12"/>
    </row>
    <row r="776" spans="11:11" x14ac:dyDescent="0.2">
      <c r="K776" s="12"/>
    </row>
    <row r="777" spans="11:11" x14ac:dyDescent="0.2">
      <c r="K777" s="12"/>
    </row>
    <row r="778" spans="11:11" x14ac:dyDescent="0.2">
      <c r="K778" s="12"/>
    </row>
    <row r="779" spans="11:11" x14ac:dyDescent="0.2">
      <c r="K779" s="12"/>
    </row>
    <row r="780" spans="11:11" x14ac:dyDescent="0.2">
      <c r="K780" s="12"/>
    </row>
    <row r="781" spans="11:11" x14ac:dyDescent="0.2">
      <c r="K781" s="12"/>
    </row>
    <row r="782" spans="11:11" x14ac:dyDescent="0.2">
      <c r="K782" s="12"/>
    </row>
    <row r="783" spans="11:11" x14ac:dyDescent="0.2">
      <c r="K783" s="12"/>
    </row>
    <row r="784" spans="11:11" x14ac:dyDescent="0.2">
      <c r="K784" s="12"/>
    </row>
    <row r="785" spans="11:11" x14ac:dyDescent="0.2">
      <c r="K785" s="12"/>
    </row>
    <row r="786" spans="11:11" x14ac:dyDescent="0.2">
      <c r="K786" s="12"/>
    </row>
    <row r="787" spans="11:11" x14ac:dyDescent="0.2">
      <c r="K787" s="12"/>
    </row>
    <row r="788" spans="11:11" x14ac:dyDescent="0.2">
      <c r="K788" s="12"/>
    </row>
    <row r="789" spans="11:11" x14ac:dyDescent="0.2">
      <c r="K789" s="12"/>
    </row>
    <row r="790" spans="11:11" x14ac:dyDescent="0.2">
      <c r="K790" s="12"/>
    </row>
    <row r="791" spans="11:11" x14ac:dyDescent="0.2">
      <c r="K791" s="12"/>
    </row>
    <row r="792" spans="11:11" x14ac:dyDescent="0.2">
      <c r="K792" s="12"/>
    </row>
    <row r="793" spans="11:11" x14ac:dyDescent="0.2">
      <c r="K793" s="12"/>
    </row>
    <row r="794" spans="11:11" x14ac:dyDescent="0.2">
      <c r="K794" s="12"/>
    </row>
    <row r="795" spans="11:11" x14ac:dyDescent="0.2">
      <c r="K795" s="12"/>
    </row>
    <row r="796" spans="11:11" x14ac:dyDescent="0.2">
      <c r="K796" s="12"/>
    </row>
    <row r="797" spans="11:11" x14ac:dyDescent="0.2">
      <c r="K797" s="12"/>
    </row>
    <row r="798" spans="11:11" x14ac:dyDescent="0.2">
      <c r="K798" s="12"/>
    </row>
    <row r="799" spans="11:11" x14ac:dyDescent="0.2">
      <c r="K799" s="12"/>
    </row>
    <row r="800" spans="11:11" x14ac:dyDescent="0.2">
      <c r="K800" s="12"/>
    </row>
    <row r="801" spans="11:11" x14ac:dyDescent="0.2">
      <c r="K801" s="12"/>
    </row>
    <row r="802" spans="11:11" x14ac:dyDescent="0.2">
      <c r="K802" s="12"/>
    </row>
    <row r="803" spans="11:11" x14ac:dyDescent="0.2">
      <c r="K803" s="12"/>
    </row>
    <row r="804" spans="11:11" x14ac:dyDescent="0.2">
      <c r="K804" s="12"/>
    </row>
    <row r="805" spans="11:11" x14ac:dyDescent="0.2">
      <c r="K805" s="12"/>
    </row>
    <row r="806" spans="11:11" x14ac:dyDescent="0.2">
      <c r="K806" s="12"/>
    </row>
    <row r="807" spans="11:11" x14ac:dyDescent="0.2">
      <c r="K807" s="12"/>
    </row>
    <row r="808" spans="11:11" x14ac:dyDescent="0.2">
      <c r="K808" s="12"/>
    </row>
    <row r="809" spans="11:11" x14ac:dyDescent="0.2">
      <c r="K809" s="12"/>
    </row>
    <row r="810" spans="11:11" x14ac:dyDescent="0.2">
      <c r="K810" s="12"/>
    </row>
    <row r="811" spans="11:11" x14ac:dyDescent="0.2">
      <c r="K811" s="12"/>
    </row>
    <row r="812" spans="11:11" x14ac:dyDescent="0.2">
      <c r="K812" s="12"/>
    </row>
    <row r="813" spans="11:11" x14ac:dyDescent="0.2">
      <c r="K813" s="12"/>
    </row>
    <row r="814" spans="11:11" x14ac:dyDescent="0.2">
      <c r="K814" s="12"/>
    </row>
    <row r="815" spans="11:11" x14ac:dyDescent="0.2">
      <c r="K815" s="12"/>
    </row>
    <row r="816" spans="11:11" x14ac:dyDescent="0.2">
      <c r="K816" s="12"/>
    </row>
    <row r="817" spans="11:11" x14ac:dyDescent="0.2">
      <c r="K817" s="12"/>
    </row>
    <row r="818" spans="11:11" x14ac:dyDescent="0.2">
      <c r="K818" s="12"/>
    </row>
    <row r="819" spans="11:11" x14ac:dyDescent="0.2">
      <c r="K819" s="12"/>
    </row>
    <row r="820" spans="11:11" x14ac:dyDescent="0.2">
      <c r="K820" s="12"/>
    </row>
    <row r="821" spans="11:11" x14ac:dyDescent="0.2">
      <c r="K821" s="12"/>
    </row>
    <row r="822" spans="11:11" x14ac:dyDescent="0.2">
      <c r="K822" s="12"/>
    </row>
    <row r="823" spans="11:11" x14ac:dyDescent="0.2">
      <c r="K823" s="12"/>
    </row>
    <row r="824" spans="11:11" x14ac:dyDescent="0.2">
      <c r="K824" s="12"/>
    </row>
    <row r="825" spans="11:11" x14ac:dyDescent="0.2">
      <c r="K825" s="12"/>
    </row>
    <row r="826" spans="11:11" x14ac:dyDescent="0.2">
      <c r="K826" s="12"/>
    </row>
    <row r="827" spans="11:11" x14ac:dyDescent="0.2">
      <c r="K827" s="12"/>
    </row>
    <row r="828" spans="11:11" x14ac:dyDescent="0.2">
      <c r="K828" s="12"/>
    </row>
    <row r="829" spans="11:11" x14ac:dyDescent="0.2">
      <c r="K829" s="12"/>
    </row>
    <row r="830" spans="11:11" x14ac:dyDescent="0.2">
      <c r="K830" s="12"/>
    </row>
    <row r="831" spans="11:11" x14ac:dyDescent="0.2">
      <c r="K831" s="12"/>
    </row>
    <row r="832" spans="11:11" x14ac:dyDescent="0.2">
      <c r="K832" s="12"/>
    </row>
    <row r="833" spans="11:11" x14ac:dyDescent="0.2">
      <c r="K833" s="12"/>
    </row>
    <row r="834" spans="11:11" x14ac:dyDescent="0.2">
      <c r="K834" s="12"/>
    </row>
    <row r="835" spans="11:11" x14ac:dyDescent="0.2">
      <c r="K835" s="12"/>
    </row>
    <row r="836" spans="11:11" x14ac:dyDescent="0.2">
      <c r="K836" s="12"/>
    </row>
    <row r="837" spans="11:11" x14ac:dyDescent="0.2">
      <c r="K837" s="12"/>
    </row>
    <row r="838" spans="11:11" x14ac:dyDescent="0.2">
      <c r="K838" s="12"/>
    </row>
    <row r="839" spans="11:11" x14ac:dyDescent="0.2">
      <c r="K839" s="12"/>
    </row>
    <row r="840" spans="11:11" x14ac:dyDescent="0.2">
      <c r="K840" s="12"/>
    </row>
    <row r="841" spans="11:11" x14ac:dyDescent="0.2">
      <c r="K841" s="12"/>
    </row>
    <row r="842" spans="11:11" x14ac:dyDescent="0.2">
      <c r="K842" s="12"/>
    </row>
    <row r="843" spans="11:11" x14ac:dyDescent="0.2">
      <c r="K843" s="12"/>
    </row>
    <row r="844" spans="11:11" x14ac:dyDescent="0.2">
      <c r="K844" s="12"/>
    </row>
    <row r="845" spans="11:11" x14ac:dyDescent="0.2">
      <c r="K845" s="12"/>
    </row>
    <row r="846" spans="11:11" x14ac:dyDescent="0.2">
      <c r="K846" s="12"/>
    </row>
    <row r="847" spans="11:11" x14ac:dyDescent="0.2">
      <c r="K847" s="12"/>
    </row>
    <row r="848" spans="11:11" x14ac:dyDescent="0.2">
      <c r="K848" s="12"/>
    </row>
    <row r="849" spans="11:11" x14ac:dyDescent="0.2">
      <c r="K849" s="12"/>
    </row>
  </sheetData>
  <hyperlinks>
    <hyperlink ref="K2" r:id="rId1" xr:uid="{00000000-0004-0000-0000-000000000000}"/>
    <hyperlink ref="K3" r:id="rId2" xr:uid="{00000000-0004-0000-0000-000001000000}"/>
    <hyperlink ref="K4" r:id="rId3" xr:uid="{00000000-0004-0000-0000-000002000000}"/>
    <hyperlink ref="K5" r:id="rId4" xr:uid="{00000000-0004-0000-0000-000003000000}"/>
    <hyperlink ref="K6" r:id="rId5" xr:uid="{00000000-0004-0000-0000-000004000000}"/>
    <hyperlink ref="K7" r:id="rId6" xr:uid="{00000000-0004-0000-0000-000005000000}"/>
    <hyperlink ref="K8" r:id="rId7" xr:uid="{00000000-0004-0000-0000-000006000000}"/>
    <hyperlink ref="K9" r:id="rId8" xr:uid="{00000000-0004-0000-0000-000007000000}"/>
    <hyperlink ref="K10" r:id="rId9" xr:uid="{00000000-0004-0000-0000-000008000000}"/>
    <hyperlink ref="K11" r:id="rId10" xr:uid="{00000000-0004-0000-0000-000009000000}"/>
    <hyperlink ref="K12" r:id="rId11" xr:uid="{00000000-0004-0000-0000-00000A000000}"/>
    <hyperlink ref="K13" r:id="rId12" xr:uid="{00000000-0004-0000-0000-00000B000000}"/>
    <hyperlink ref="K14" r:id="rId13" xr:uid="{00000000-0004-0000-0000-00000C000000}"/>
    <hyperlink ref="K15" r:id="rId14" xr:uid="{00000000-0004-0000-0000-00000D000000}"/>
    <hyperlink ref="K16" r:id="rId15" xr:uid="{00000000-0004-0000-0000-00000E000000}"/>
    <hyperlink ref="K17" r:id="rId16" xr:uid="{00000000-0004-0000-0000-00000F000000}"/>
    <hyperlink ref="K18" r:id="rId17" xr:uid="{00000000-0004-0000-0000-000010000000}"/>
    <hyperlink ref="K19" r:id="rId18" xr:uid="{00000000-0004-0000-0000-000011000000}"/>
    <hyperlink ref="K20" r:id="rId19" xr:uid="{00000000-0004-0000-0000-000012000000}"/>
    <hyperlink ref="K21" r:id="rId20" xr:uid="{00000000-0004-0000-0000-000013000000}"/>
    <hyperlink ref="K22" r:id="rId21" xr:uid="{00000000-0004-0000-0000-000014000000}"/>
    <hyperlink ref="K23" r:id="rId22" xr:uid="{00000000-0004-0000-0000-000015000000}"/>
    <hyperlink ref="K24" r:id="rId23" xr:uid="{00000000-0004-0000-0000-000016000000}"/>
    <hyperlink ref="K25" r:id="rId24" xr:uid="{00000000-0004-0000-0000-000017000000}"/>
    <hyperlink ref="K26" r:id="rId25" xr:uid="{00000000-0004-0000-0000-000018000000}"/>
    <hyperlink ref="K27" r:id="rId26" xr:uid="{00000000-0004-0000-0000-000019000000}"/>
    <hyperlink ref="K28" r:id="rId27" xr:uid="{00000000-0004-0000-0000-00001A000000}"/>
    <hyperlink ref="K29" r:id="rId28" xr:uid="{00000000-0004-0000-0000-00001B000000}"/>
    <hyperlink ref="K30" r:id="rId29" xr:uid="{00000000-0004-0000-0000-00001C000000}"/>
    <hyperlink ref="K31" r:id="rId30" xr:uid="{00000000-0004-0000-0000-00001D000000}"/>
    <hyperlink ref="K32" r:id="rId31" xr:uid="{00000000-0004-0000-0000-00001E000000}"/>
    <hyperlink ref="K33" r:id="rId32" xr:uid="{00000000-0004-0000-0000-00001F000000}"/>
    <hyperlink ref="K34" r:id="rId33" xr:uid="{00000000-0004-0000-0000-000020000000}"/>
    <hyperlink ref="K35" r:id="rId34" xr:uid="{00000000-0004-0000-0000-000021000000}"/>
    <hyperlink ref="K36" r:id="rId35" xr:uid="{00000000-0004-0000-0000-000022000000}"/>
    <hyperlink ref="K37" r:id="rId36" xr:uid="{00000000-0004-0000-0000-000023000000}"/>
    <hyperlink ref="K38" r:id="rId37" xr:uid="{00000000-0004-0000-0000-000024000000}"/>
    <hyperlink ref="K39" r:id="rId38" xr:uid="{00000000-0004-0000-0000-000025000000}"/>
    <hyperlink ref="K40" r:id="rId39" xr:uid="{00000000-0004-0000-0000-000026000000}"/>
    <hyperlink ref="K41" r:id="rId40" xr:uid="{00000000-0004-0000-0000-000027000000}"/>
    <hyperlink ref="K42" r:id="rId41" xr:uid="{00000000-0004-0000-0000-000028000000}"/>
    <hyperlink ref="K43" r:id="rId42" xr:uid="{00000000-0004-0000-0000-000029000000}"/>
    <hyperlink ref="K44" r:id="rId43" xr:uid="{00000000-0004-0000-0000-00002A000000}"/>
    <hyperlink ref="K45" r:id="rId44" xr:uid="{00000000-0004-0000-0000-00002B000000}"/>
    <hyperlink ref="K46" r:id="rId45" xr:uid="{00000000-0004-0000-0000-00002C000000}"/>
    <hyperlink ref="K47" r:id="rId46" xr:uid="{00000000-0004-0000-0000-00002D000000}"/>
    <hyperlink ref="K48" r:id="rId47" xr:uid="{00000000-0004-0000-0000-00002E000000}"/>
    <hyperlink ref="K49" r:id="rId48" xr:uid="{00000000-0004-0000-0000-00002F000000}"/>
    <hyperlink ref="K50" r:id="rId49" xr:uid="{00000000-0004-0000-0000-000030000000}"/>
    <hyperlink ref="K51" r:id="rId50" xr:uid="{00000000-0004-0000-0000-000031000000}"/>
    <hyperlink ref="K52" r:id="rId51" xr:uid="{00000000-0004-0000-0000-000032000000}"/>
    <hyperlink ref="K53" r:id="rId52" xr:uid="{00000000-0004-0000-0000-000033000000}"/>
    <hyperlink ref="K54" r:id="rId53" xr:uid="{00000000-0004-0000-0000-000034000000}"/>
    <hyperlink ref="K55" r:id="rId54" xr:uid="{00000000-0004-0000-0000-000035000000}"/>
    <hyperlink ref="K56" r:id="rId55" xr:uid="{00000000-0004-0000-0000-000036000000}"/>
    <hyperlink ref="K57" r:id="rId56" xr:uid="{00000000-0004-0000-0000-000037000000}"/>
    <hyperlink ref="K58" r:id="rId57" xr:uid="{00000000-0004-0000-0000-000038000000}"/>
    <hyperlink ref="K59" r:id="rId58" xr:uid="{00000000-0004-0000-0000-000039000000}"/>
    <hyperlink ref="K60" r:id="rId59" xr:uid="{00000000-0004-0000-0000-00003A000000}"/>
    <hyperlink ref="K61" r:id="rId60" xr:uid="{00000000-0004-0000-0000-00003B000000}"/>
    <hyperlink ref="K62" r:id="rId61" xr:uid="{00000000-0004-0000-0000-00003C000000}"/>
    <hyperlink ref="K63" r:id="rId62" xr:uid="{00000000-0004-0000-0000-00003D000000}"/>
    <hyperlink ref="K64" r:id="rId63" xr:uid="{00000000-0004-0000-0000-00003E000000}"/>
    <hyperlink ref="K65" r:id="rId64" xr:uid="{00000000-0004-0000-0000-00003F000000}"/>
    <hyperlink ref="K66" r:id="rId65" xr:uid="{00000000-0004-0000-0000-000040000000}"/>
    <hyperlink ref="K67" r:id="rId66" xr:uid="{00000000-0004-0000-0000-000041000000}"/>
    <hyperlink ref="K68" r:id="rId67" xr:uid="{00000000-0004-0000-0000-000042000000}"/>
    <hyperlink ref="K69" r:id="rId68" xr:uid="{00000000-0004-0000-0000-000043000000}"/>
    <hyperlink ref="K70" r:id="rId69" xr:uid="{00000000-0004-0000-0000-000044000000}"/>
    <hyperlink ref="K71" r:id="rId70" xr:uid="{00000000-0004-0000-0000-000045000000}"/>
    <hyperlink ref="K72" r:id="rId71" xr:uid="{00000000-0004-0000-0000-000046000000}"/>
    <hyperlink ref="K73" r:id="rId72" xr:uid="{00000000-0004-0000-0000-000047000000}"/>
    <hyperlink ref="K74" r:id="rId73" xr:uid="{00000000-0004-0000-0000-000048000000}"/>
    <hyperlink ref="K75" r:id="rId74" xr:uid="{00000000-0004-0000-0000-000049000000}"/>
    <hyperlink ref="K76" r:id="rId75" xr:uid="{00000000-0004-0000-0000-00004A000000}"/>
    <hyperlink ref="K77" r:id="rId76" xr:uid="{00000000-0004-0000-0000-00004B000000}"/>
    <hyperlink ref="K78" r:id="rId77" xr:uid="{00000000-0004-0000-0000-00004C000000}"/>
    <hyperlink ref="K79" r:id="rId78" xr:uid="{00000000-0004-0000-0000-00004D000000}"/>
    <hyperlink ref="K80" r:id="rId79" xr:uid="{00000000-0004-0000-0000-00004E000000}"/>
    <hyperlink ref="K81" r:id="rId80" xr:uid="{00000000-0004-0000-0000-00004F000000}"/>
    <hyperlink ref="K82" r:id="rId81" xr:uid="{00000000-0004-0000-0000-000050000000}"/>
    <hyperlink ref="K83" r:id="rId82" xr:uid="{00000000-0004-0000-0000-000051000000}"/>
    <hyperlink ref="K84" r:id="rId83" xr:uid="{00000000-0004-0000-0000-000052000000}"/>
    <hyperlink ref="K85" r:id="rId84" xr:uid="{00000000-0004-0000-0000-000053000000}"/>
    <hyperlink ref="K86" r:id="rId85" xr:uid="{00000000-0004-0000-0000-000054000000}"/>
    <hyperlink ref="K87" r:id="rId86" xr:uid="{00000000-0004-0000-0000-000055000000}"/>
    <hyperlink ref="K88" r:id="rId87" xr:uid="{00000000-0004-0000-0000-000056000000}"/>
    <hyperlink ref="K89" r:id="rId88" xr:uid="{00000000-0004-0000-0000-000057000000}"/>
    <hyperlink ref="K90" r:id="rId89" xr:uid="{00000000-0004-0000-0000-000058000000}"/>
    <hyperlink ref="K91" r:id="rId90" xr:uid="{00000000-0004-0000-0000-000059000000}"/>
    <hyperlink ref="K92" r:id="rId91" xr:uid="{00000000-0004-0000-0000-00005A000000}"/>
    <hyperlink ref="K93" r:id="rId92" xr:uid="{00000000-0004-0000-0000-00005B000000}"/>
    <hyperlink ref="K94" r:id="rId93" xr:uid="{00000000-0004-0000-0000-00005C000000}"/>
    <hyperlink ref="K95" r:id="rId94" xr:uid="{00000000-0004-0000-0000-00005D000000}"/>
    <hyperlink ref="K96" r:id="rId95" xr:uid="{00000000-0004-0000-0000-00005E000000}"/>
    <hyperlink ref="K97" r:id="rId96" xr:uid="{00000000-0004-0000-0000-00005F000000}"/>
    <hyperlink ref="K98" r:id="rId97" xr:uid="{00000000-0004-0000-0000-000060000000}"/>
    <hyperlink ref="K99" r:id="rId98" xr:uid="{00000000-0004-0000-0000-000061000000}"/>
    <hyperlink ref="K100" r:id="rId99" xr:uid="{00000000-0004-0000-0000-000062000000}"/>
    <hyperlink ref="K101" r:id="rId100" xr:uid="{00000000-0004-0000-0000-000063000000}"/>
    <hyperlink ref="K102" r:id="rId101" xr:uid="{00000000-0004-0000-0000-000064000000}"/>
    <hyperlink ref="K103" r:id="rId102" xr:uid="{00000000-0004-0000-0000-000065000000}"/>
    <hyperlink ref="K104" r:id="rId103" xr:uid="{00000000-0004-0000-0000-000066000000}"/>
    <hyperlink ref="K105" r:id="rId104" xr:uid="{00000000-0004-0000-0000-000067000000}"/>
    <hyperlink ref="K106" r:id="rId105" xr:uid="{00000000-0004-0000-0000-000068000000}"/>
    <hyperlink ref="K107" r:id="rId106" xr:uid="{00000000-0004-0000-0000-000069000000}"/>
    <hyperlink ref="K108" r:id="rId107" xr:uid="{00000000-0004-0000-0000-00006A000000}"/>
    <hyperlink ref="K109" r:id="rId108" xr:uid="{00000000-0004-0000-0000-00006B000000}"/>
    <hyperlink ref="K110" r:id="rId109" xr:uid="{00000000-0004-0000-0000-00006C000000}"/>
    <hyperlink ref="K111" r:id="rId110" xr:uid="{00000000-0004-0000-0000-00006D000000}"/>
    <hyperlink ref="K112" r:id="rId111" xr:uid="{00000000-0004-0000-0000-00006E000000}"/>
    <hyperlink ref="K113" r:id="rId112" xr:uid="{00000000-0004-0000-0000-00006F000000}"/>
    <hyperlink ref="K114" r:id="rId113" xr:uid="{00000000-0004-0000-0000-000070000000}"/>
    <hyperlink ref="K115" r:id="rId114" xr:uid="{00000000-0004-0000-0000-000071000000}"/>
    <hyperlink ref="K116" r:id="rId115" xr:uid="{00000000-0004-0000-0000-000072000000}"/>
    <hyperlink ref="K117" r:id="rId116" xr:uid="{00000000-0004-0000-0000-000073000000}"/>
    <hyperlink ref="K118" r:id="rId117" xr:uid="{00000000-0004-0000-0000-000074000000}"/>
    <hyperlink ref="K119" r:id="rId118" xr:uid="{00000000-0004-0000-0000-000075000000}"/>
    <hyperlink ref="K120" r:id="rId119" xr:uid="{00000000-0004-0000-0000-000076000000}"/>
    <hyperlink ref="K121" r:id="rId120" xr:uid="{00000000-0004-0000-0000-000077000000}"/>
    <hyperlink ref="K122" r:id="rId121" xr:uid="{00000000-0004-0000-0000-000078000000}"/>
    <hyperlink ref="K123" r:id="rId122" xr:uid="{00000000-0004-0000-0000-000079000000}"/>
    <hyperlink ref="K124" r:id="rId123" xr:uid="{00000000-0004-0000-0000-00007A000000}"/>
    <hyperlink ref="K125" r:id="rId124" xr:uid="{00000000-0004-0000-0000-00007B000000}"/>
    <hyperlink ref="K126" r:id="rId125" xr:uid="{00000000-0004-0000-0000-00007C000000}"/>
    <hyperlink ref="K127" r:id="rId126" xr:uid="{00000000-0004-0000-0000-00007D000000}"/>
    <hyperlink ref="K128" r:id="rId127" xr:uid="{00000000-0004-0000-0000-00007E000000}"/>
    <hyperlink ref="K129" r:id="rId128" xr:uid="{00000000-0004-0000-0000-00007F000000}"/>
    <hyperlink ref="K130" r:id="rId129" xr:uid="{00000000-0004-0000-0000-000080000000}"/>
    <hyperlink ref="K131" r:id="rId130" xr:uid="{00000000-0004-0000-0000-000081000000}"/>
    <hyperlink ref="K132" r:id="rId131" xr:uid="{00000000-0004-0000-0000-000082000000}"/>
    <hyperlink ref="K133" r:id="rId132" xr:uid="{00000000-0004-0000-0000-000083000000}"/>
    <hyperlink ref="K134" r:id="rId133" xr:uid="{00000000-0004-0000-0000-000084000000}"/>
    <hyperlink ref="K135" r:id="rId134" xr:uid="{00000000-0004-0000-0000-000085000000}"/>
    <hyperlink ref="K136" r:id="rId135" xr:uid="{00000000-0004-0000-0000-000086000000}"/>
    <hyperlink ref="K137" r:id="rId136" xr:uid="{00000000-0004-0000-0000-000087000000}"/>
    <hyperlink ref="K138" r:id="rId137" xr:uid="{00000000-0004-0000-0000-000088000000}"/>
    <hyperlink ref="K139" r:id="rId138" xr:uid="{00000000-0004-0000-0000-000089000000}"/>
    <hyperlink ref="K140" r:id="rId139" xr:uid="{00000000-0004-0000-0000-00008A000000}"/>
    <hyperlink ref="K141" r:id="rId140" xr:uid="{00000000-0004-0000-0000-00008B000000}"/>
    <hyperlink ref="K142" r:id="rId141" xr:uid="{00000000-0004-0000-0000-00008C000000}"/>
    <hyperlink ref="K143" r:id="rId142" xr:uid="{00000000-0004-0000-0000-00008D000000}"/>
    <hyperlink ref="K144" r:id="rId143" xr:uid="{00000000-0004-0000-0000-00008E000000}"/>
    <hyperlink ref="K145" r:id="rId144" xr:uid="{00000000-0004-0000-0000-00008F000000}"/>
    <hyperlink ref="K146" r:id="rId145" xr:uid="{00000000-0004-0000-0000-000090000000}"/>
    <hyperlink ref="K147" r:id="rId146" xr:uid="{00000000-0004-0000-0000-000091000000}"/>
    <hyperlink ref="K148" r:id="rId147" xr:uid="{00000000-0004-0000-0000-000092000000}"/>
    <hyperlink ref="K149" r:id="rId148" xr:uid="{00000000-0004-0000-0000-000093000000}"/>
    <hyperlink ref="K150" r:id="rId149" xr:uid="{00000000-0004-0000-0000-000094000000}"/>
    <hyperlink ref="K151" r:id="rId150" xr:uid="{00000000-0004-0000-0000-000095000000}"/>
    <hyperlink ref="K152" r:id="rId151" xr:uid="{00000000-0004-0000-0000-000096000000}"/>
    <hyperlink ref="K153" r:id="rId152" xr:uid="{00000000-0004-0000-0000-000097000000}"/>
    <hyperlink ref="K154" r:id="rId153" xr:uid="{00000000-0004-0000-0000-000098000000}"/>
    <hyperlink ref="K155" r:id="rId154" xr:uid="{00000000-0004-0000-0000-000099000000}"/>
    <hyperlink ref="K156" r:id="rId155" xr:uid="{00000000-0004-0000-0000-00009A000000}"/>
    <hyperlink ref="K157" r:id="rId156" xr:uid="{00000000-0004-0000-0000-00009B000000}"/>
    <hyperlink ref="K158" r:id="rId157" xr:uid="{00000000-0004-0000-0000-00009C000000}"/>
    <hyperlink ref="K159" r:id="rId158" xr:uid="{00000000-0004-0000-0000-00009D000000}"/>
    <hyperlink ref="K160" r:id="rId159" xr:uid="{00000000-0004-0000-0000-00009E000000}"/>
    <hyperlink ref="K161" r:id="rId160" xr:uid="{00000000-0004-0000-0000-00009F000000}"/>
    <hyperlink ref="K162" r:id="rId161" xr:uid="{00000000-0004-0000-0000-0000A0000000}"/>
    <hyperlink ref="K163" r:id="rId162" xr:uid="{00000000-0004-0000-0000-0000A1000000}"/>
    <hyperlink ref="K164" r:id="rId163" xr:uid="{00000000-0004-0000-0000-0000A2000000}"/>
    <hyperlink ref="K165" r:id="rId164" xr:uid="{00000000-0004-0000-0000-0000A3000000}"/>
    <hyperlink ref="K166" r:id="rId165" xr:uid="{00000000-0004-0000-0000-0000A4000000}"/>
    <hyperlink ref="K167" r:id="rId166" xr:uid="{00000000-0004-0000-0000-0000A5000000}"/>
    <hyperlink ref="K168" r:id="rId167" xr:uid="{00000000-0004-0000-0000-0000A6000000}"/>
    <hyperlink ref="K169" r:id="rId168" xr:uid="{00000000-0004-0000-0000-0000A7000000}"/>
    <hyperlink ref="K170" r:id="rId169" xr:uid="{00000000-0004-0000-0000-0000A8000000}"/>
    <hyperlink ref="K171" r:id="rId170" xr:uid="{00000000-0004-0000-0000-0000A9000000}"/>
    <hyperlink ref="K172" r:id="rId171" xr:uid="{00000000-0004-0000-0000-0000AA000000}"/>
    <hyperlink ref="K173" r:id="rId172" xr:uid="{00000000-0004-0000-0000-0000AB000000}"/>
    <hyperlink ref="K174" r:id="rId173" xr:uid="{00000000-0004-0000-0000-0000AC000000}"/>
    <hyperlink ref="K175" r:id="rId174" xr:uid="{00000000-0004-0000-0000-0000AD000000}"/>
    <hyperlink ref="K176" r:id="rId175" xr:uid="{00000000-0004-0000-0000-0000AE000000}"/>
    <hyperlink ref="K177" r:id="rId176" xr:uid="{00000000-0004-0000-0000-0000AF000000}"/>
    <hyperlink ref="K178" r:id="rId177" xr:uid="{00000000-0004-0000-0000-0000B0000000}"/>
    <hyperlink ref="K179" r:id="rId178" xr:uid="{00000000-0004-0000-0000-0000B1000000}"/>
    <hyperlink ref="K180" r:id="rId179" xr:uid="{00000000-0004-0000-0000-0000B2000000}"/>
    <hyperlink ref="K181" r:id="rId180" xr:uid="{00000000-0004-0000-0000-0000B3000000}"/>
    <hyperlink ref="K182" r:id="rId181" xr:uid="{00000000-0004-0000-0000-0000B4000000}"/>
    <hyperlink ref="K183" r:id="rId182" xr:uid="{00000000-0004-0000-0000-0000B5000000}"/>
    <hyperlink ref="K184" r:id="rId183" xr:uid="{00000000-0004-0000-0000-0000B6000000}"/>
    <hyperlink ref="K185" r:id="rId184" xr:uid="{00000000-0004-0000-0000-0000B7000000}"/>
    <hyperlink ref="K186" r:id="rId185" xr:uid="{00000000-0004-0000-0000-0000B8000000}"/>
    <hyperlink ref="K187" r:id="rId186" xr:uid="{00000000-0004-0000-0000-0000B9000000}"/>
    <hyperlink ref="K188" r:id="rId187" xr:uid="{00000000-0004-0000-0000-0000BA000000}"/>
    <hyperlink ref="K189" r:id="rId188" xr:uid="{00000000-0004-0000-0000-0000BB000000}"/>
    <hyperlink ref="K190" r:id="rId189" xr:uid="{00000000-0004-0000-0000-0000BC000000}"/>
    <hyperlink ref="K191" r:id="rId190" xr:uid="{00000000-0004-0000-0000-0000BD000000}"/>
    <hyperlink ref="K192" r:id="rId191" xr:uid="{00000000-0004-0000-0000-0000BE000000}"/>
    <hyperlink ref="K193" r:id="rId192" xr:uid="{00000000-0004-0000-0000-0000BF000000}"/>
    <hyperlink ref="K194" r:id="rId193" xr:uid="{00000000-0004-0000-0000-0000C0000000}"/>
    <hyperlink ref="K195" r:id="rId194" xr:uid="{00000000-0004-0000-0000-0000C1000000}"/>
    <hyperlink ref="K196" r:id="rId195" xr:uid="{00000000-0004-0000-0000-0000C2000000}"/>
    <hyperlink ref="K197" r:id="rId196" xr:uid="{00000000-0004-0000-0000-0000C3000000}"/>
    <hyperlink ref="K198" r:id="rId197" xr:uid="{00000000-0004-0000-0000-0000C4000000}"/>
    <hyperlink ref="K199" r:id="rId198" xr:uid="{00000000-0004-0000-0000-0000C5000000}"/>
    <hyperlink ref="K200" r:id="rId199" xr:uid="{00000000-0004-0000-0000-0000C6000000}"/>
    <hyperlink ref="K201" r:id="rId200" xr:uid="{00000000-0004-0000-0000-0000C7000000}"/>
    <hyperlink ref="K202" r:id="rId201" xr:uid="{00000000-0004-0000-0000-0000C8000000}"/>
    <hyperlink ref="K203" r:id="rId202" xr:uid="{00000000-0004-0000-0000-0000C9000000}"/>
    <hyperlink ref="K204" r:id="rId203" xr:uid="{00000000-0004-0000-0000-0000CA000000}"/>
    <hyperlink ref="K205" r:id="rId204" xr:uid="{00000000-0004-0000-0000-0000CB000000}"/>
    <hyperlink ref="K206" r:id="rId205" xr:uid="{00000000-0004-0000-0000-0000CC000000}"/>
    <hyperlink ref="K207" r:id="rId206" xr:uid="{00000000-0004-0000-0000-0000CD000000}"/>
    <hyperlink ref="K208" r:id="rId207" xr:uid="{00000000-0004-0000-0000-0000CE000000}"/>
    <hyperlink ref="K209" r:id="rId208" xr:uid="{00000000-0004-0000-0000-0000CF000000}"/>
    <hyperlink ref="K210" r:id="rId209" xr:uid="{00000000-0004-0000-0000-0000D0000000}"/>
    <hyperlink ref="K211" r:id="rId210" xr:uid="{00000000-0004-0000-0000-0000D1000000}"/>
    <hyperlink ref="K212" r:id="rId211" xr:uid="{00000000-0004-0000-0000-0000D2000000}"/>
    <hyperlink ref="K213" r:id="rId212" xr:uid="{00000000-0004-0000-0000-0000D3000000}"/>
    <hyperlink ref="K214" r:id="rId213" xr:uid="{00000000-0004-0000-0000-0000D4000000}"/>
    <hyperlink ref="K215" r:id="rId214" xr:uid="{00000000-0004-0000-0000-0000D5000000}"/>
    <hyperlink ref="K216" r:id="rId215" xr:uid="{00000000-0004-0000-0000-0000D6000000}"/>
    <hyperlink ref="K217" r:id="rId216" xr:uid="{00000000-0004-0000-0000-0000D7000000}"/>
    <hyperlink ref="K218" r:id="rId217" xr:uid="{00000000-0004-0000-0000-0000D8000000}"/>
    <hyperlink ref="K219" r:id="rId218" xr:uid="{00000000-0004-0000-0000-0000D9000000}"/>
    <hyperlink ref="K220" r:id="rId219" xr:uid="{00000000-0004-0000-0000-0000DA000000}"/>
    <hyperlink ref="K221" r:id="rId220" xr:uid="{00000000-0004-0000-0000-0000DB000000}"/>
    <hyperlink ref="K222" r:id="rId221" xr:uid="{00000000-0004-0000-0000-0000DC000000}"/>
    <hyperlink ref="K223" r:id="rId222" xr:uid="{00000000-0004-0000-0000-0000DD000000}"/>
    <hyperlink ref="K224" r:id="rId223" xr:uid="{00000000-0004-0000-0000-0000DE000000}"/>
    <hyperlink ref="K225" r:id="rId224" xr:uid="{00000000-0004-0000-0000-0000DF000000}"/>
    <hyperlink ref="K226" r:id="rId225" xr:uid="{00000000-0004-0000-0000-0000E0000000}"/>
    <hyperlink ref="K227" r:id="rId226" xr:uid="{00000000-0004-0000-0000-0000E1000000}"/>
    <hyperlink ref="K228" r:id="rId227" xr:uid="{00000000-0004-0000-0000-0000E2000000}"/>
    <hyperlink ref="K229" r:id="rId228" xr:uid="{00000000-0004-0000-0000-0000E3000000}"/>
    <hyperlink ref="K230" r:id="rId229" xr:uid="{00000000-0004-0000-0000-0000E4000000}"/>
    <hyperlink ref="K231" r:id="rId230" xr:uid="{00000000-0004-0000-0000-0000E5000000}"/>
    <hyperlink ref="K232" r:id="rId231" xr:uid="{00000000-0004-0000-0000-0000E6000000}"/>
    <hyperlink ref="K234" r:id="rId232" xr:uid="{00000000-0004-0000-0000-0000E7000000}"/>
    <hyperlink ref="K235" r:id="rId233" xr:uid="{00000000-0004-0000-0000-0000E8000000}"/>
    <hyperlink ref="K236" r:id="rId234" xr:uid="{00000000-0004-0000-0000-0000E9000000}"/>
    <hyperlink ref="K237" r:id="rId235" xr:uid="{00000000-0004-0000-0000-0000EA000000}"/>
    <hyperlink ref="K238" r:id="rId236" xr:uid="{00000000-0004-0000-0000-0000EB000000}"/>
    <hyperlink ref="K239" r:id="rId237" xr:uid="{00000000-0004-0000-0000-0000EC000000}"/>
    <hyperlink ref="K241" r:id="rId238" xr:uid="{00000000-0004-0000-0000-0000ED000000}"/>
    <hyperlink ref="K242" r:id="rId239" xr:uid="{00000000-0004-0000-0000-0000EE000000}"/>
    <hyperlink ref="K243" r:id="rId240" xr:uid="{00000000-0004-0000-0000-0000EF000000}"/>
    <hyperlink ref="K244" r:id="rId241" xr:uid="{00000000-0004-0000-0000-0000F0000000}"/>
    <hyperlink ref="K245" r:id="rId242" xr:uid="{00000000-0004-0000-0000-0000F1000000}"/>
    <hyperlink ref="K246" r:id="rId243" xr:uid="{00000000-0004-0000-0000-0000F2000000}"/>
    <hyperlink ref="K247" r:id="rId244" xr:uid="{00000000-0004-0000-0000-0000F3000000}"/>
    <hyperlink ref="K248" r:id="rId245" xr:uid="{00000000-0004-0000-0000-0000F4000000}"/>
    <hyperlink ref="K249" r:id="rId246" xr:uid="{00000000-0004-0000-0000-0000F5000000}"/>
    <hyperlink ref="K250" r:id="rId247" xr:uid="{00000000-0004-0000-0000-0000F6000000}"/>
    <hyperlink ref="K251" r:id="rId248" xr:uid="{00000000-0004-0000-0000-0000F7000000}"/>
    <hyperlink ref="K252" r:id="rId249" xr:uid="{00000000-0004-0000-0000-0000F8000000}"/>
    <hyperlink ref="K253" r:id="rId250" xr:uid="{00000000-0004-0000-0000-0000F9000000}"/>
    <hyperlink ref="K254" r:id="rId251" xr:uid="{00000000-0004-0000-0000-0000FA000000}"/>
    <hyperlink ref="K255" r:id="rId252" xr:uid="{00000000-0004-0000-0000-0000FB000000}"/>
    <hyperlink ref="K256" r:id="rId253" xr:uid="{00000000-0004-0000-0000-0000FC000000}"/>
    <hyperlink ref="K257" r:id="rId254" xr:uid="{00000000-0004-0000-0000-0000FD000000}"/>
    <hyperlink ref="K258" r:id="rId255" xr:uid="{00000000-0004-0000-0000-0000FE000000}"/>
    <hyperlink ref="K259" r:id="rId256" xr:uid="{00000000-0004-0000-0000-0000FF000000}"/>
    <hyperlink ref="K260" r:id="rId257" xr:uid="{00000000-0004-0000-0000-000000010000}"/>
    <hyperlink ref="K261" r:id="rId258" xr:uid="{00000000-0004-0000-0000-000001010000}"/>
    <hyperlink ref="K262" r:id="rId259" xr:uid="{00000000-0004-0000-0000-000002010000}"/>
    <hyperlink ref="K263" r:id="rId260" xr:uid="{00000000-0004-0000-0000-000003010000}"/>
    <hyperlink ref="K264" r:id="rId261" xr:uid="{00000000-0004-0000-0000-000004010000}"/>
    <hyperlink ref="K265" r:id="rId262" xr:uid="{00000000-0004-0000-0000-000005010000}"/>
    <hyperlink ref="K266" r:id="rId263" xr:uid="{00000000-0004-0000-0000-000006010000}"/>
    <hyperlink ref="K267" r:id="rId264" xr:uid="{00000000-0004-0000-0000-000007010000}"/>
    <hyperlink ref="K268" r:id="rId265" xr:uid="{00000000-0004-0000-0000-000008010000}"/>
    <hyperlink ref="K269" r:id="rId266" xr:uid="{00000000-0004-0000-0000-000009010000}"/>
    <hyperlink ref="K270" r:id="rId267" xr:uid="{00000000-0004-0000-0000-00000A010000}"/>
    <hyperlink ref="K271" r:id="rId268" xr:uid="{00000000-0004-0000-0000-00000B010000}"/>
    <hyperlink ref="K272" r:id="rId269" xr:uid="{00000000-0004-0000-0000-00000C010000}"/>
    <hyperlink ref="K273" r:id="rId270" xr:uid="{00000000-0004-0000-0000-00000D010000}"/>
    <hyperlink ref="K275" r:id="rId271" xr:uid="{00000000-0004-0000-0000-00000E010000}"/>
    <hyperlink ref="K276" r:id="rId272" xr:uid="{00000000-0004-0000-0000-00000F010000}"/>
    <hyperlink ref="K277" r:id="rId273" xr:uid="{00000000-0004-0000-0000-000010010000}"/>
    <hyperlink ref="K278" r:id="rId274" xr:uid="{00000000-0004-0000-0000-000011010000}"/>
    <hyperlink ref="K279" r:id="rId275" xr:uid="{00000000-0004-0000-0000-000012010000}"/>
    <hyperlink ref="K280" r:id="rId276" xr:uid="{00000000-0004-0000-0000-000013010000}"/>
    <hyperlink ref="K281" r:id="rId277" xr:uid="{00000000-0004-0000-0000-000014010000}"/>
    <hyperlink ref="K282" r:id="rId278" xr:uid="{00000000-0004-0000-0000-000015010000}"/>
    <hyperlink ref="K283" r:id="rId279" xr:uid="{00000000-0004-0000-0000-000016010000}"/>
    <hyperlink ref="K284" r:id="rId280" xr:uid="{00000000-0004-0000-0000-000017010000}"/>
    <hyperlink ref="K285" r:id="rId281" xr:uid="{00000000-0004-0000-0000-000018010000}"/>
    <hyperlink ref="K286" r:id="rId282" xr:uid="{00000000-0004-0000-0000-000019010000}"/>
    <hyperlink ref="K287" r:id="rId283" xr:uid="{00000000-0004-0000-0000-00001A010000}"/>
    <hyperlink ref="K288" r:id="rId284" xr:uid="{00000000-0004-0000-0000-00001B010000}"/>
    <hyperlink ref="K289" r:id="rId285" xr:uid="{00000000-0004-0000-0000-00001C010000}"/>
    <hyperlink ref="K290" r:id="rId286" xr:uid="{00000000-0004-0000-0000-00001D010000}"/>
    <hyperlink ref="K291" r:id="rId287" xr:uid="{00000000-0004-0000-0000-00001E010000}"/>
    <hyperlink ref="K292" r:id="rId288" xr:uid="{00000000-0004-0000-0000-00001F010000}"/>
    <hyperlink ref="K293" r:id="rId289" xr:uid="{00000000-0004-0000-0000-000020010000}"/>
    <hyperlink ref="K294" r:id="rId290" xr:uid="{00000000-0004-0000-0000-000021010000}"/>
    <hyperlink ref="K295" r:id="rId291" xr:uid="{00000000-0004-0000-0000-000022010000}"/>
    <hyperlink ref="K296" r:id="rId292" xr:uid="{00000000-0004-0000-0000-000023010000}"/>
    <hyperlink ref="K297" r:id="rId293" xr:uid="{00000000-0004-0000-0000-000024010000}"/>
    <hyperlink ref="K298" r:id="rId294" xr:uid="{00000000-0004-0000-0000-000025010000}"/>
    <hyperlink ref="K299" r:id="rId295" xr:uid="{00000000-0004-0000-0000-000026010000}"/>
    <hyperlink ref="K300" r:id="rId296" xr:uid="{00000000-0004-0000-0000-000027010000}"/>
    <hyperlink ref="K301" r:id="rId297" xr:uid="{00000000-0004-0000-0000-000028010000}"/>
    <hyperlink ref="K302" r:id="rId298" xr:uid="{00000000-0004-0000-0000-000029010000}"/>
    <hyperlink ref="K303" r:id="rId299" xr:uid="{00000000-0004-0000-0000-00002A010000}"/>
    <hyperlink ref="K304" r:id="rId300" xr:uid="{00000000-0004-0000-0000-00002B010000}"/>
    <hyperlink ref="K305" r:id="rId301" xr:uid="{00000000-0004-0000-0000-00002C010000}"/>
    <hyperlink ref="K306" r:id="rId302" xr:uid="{00000000-0004-0000-0000-00002D010000}"/>
    <hyperlink ref="K307" r:id="rId303" xr:uid="{00000000-0004-0000-0000-00002E010000}"/>
    <hyperlink ref="K308" r:id="rId304" xr:uid="{00000000-0004-0000-0000-00002F010000}"/>
    <hyperlink ref="K309" r:id="rId305" xr:uid="{00000000-0004-0000-0000-000030010000}"/>
    <hyperlink ref="K310" r:id="rId306" xr:uid="{00000000-0004-0000-0000-000031010000}"/>
    <hyperlink ref="K311" r:id="rId307" xr:uid="{00000000-0004-0000-0000-000032010000}"/>
    <hyperlink ref="K312" r:id="rId308" xr:uid="{00000000-0004-0000-0000-000033010000}"/>
    <hyperlink ref="K313" r:id="rId309" xr:uid="{00000000-0004-0000-0000-000034010000}"/>
    <hyperlink ref="K314" r:id="rId310" xr:uid="{00000000-0004-0000-0000-000035010000}"/>
    <hyperlink ref="K315" r:id="rId311" xr:uid="{00000000-0004-0000-0000-000036010000}"/>
    <hyperlink ref="K316" r:id="rId312" xr:uid="{00000000-0004-0000-0000-000037010000}"/>
    <hyperlink ref="K317" r:id="rId313" xr:uid="{00000000-0004-0000-0000-000038010000}"/>
    <hyperlink ref="K318" r:id="rId314" xr:uid="{00000000-0004-0000-0000-000039010000}"/>
    <hyperlink ref="K319" r:id="rId315" xr:uid="{00000000-0004-0000-0000-00003A010000}"/>
    <hyperlink ref="K320" r:id="rId316" xr:uid="{00000000-0004-0000-0000-00003B010000}"/>
    <hyperlink ref="K321" r:id="rId317" xr:uid="{00000000-0004-0000-0000-00003C010000}"/>
    <hyperlink ref="K322" r:id="rId318" xr:uid="{00000000-0004-0000-0000-00003D010000}"/>
    <hyperlink ref="K323" r:id="rId319" xr:uid="{00000000-0004-0000-0000-00003E010000}"/>
    <hyperlink ref="K324" r:id="rId320" xr:uid="{00000000-0004-0000-0000-00003F010000}"/>
    <hyperlink ref="K325" r:id="rId321" xr:uid="{00000000-0004-0000-0000-000040010000}"/>
    <hyperlink ref="K326" r:id="rId322" xr:uid="{00000000-0004-0000-0000-000041010000}"/>
    <hyperlink ref="K327" r:id="rId323" xr:uid="{00000000-0004-0000-0000-000042010000}"/>
    <hyperlink ref="K328" r:id="rId324" xr:uid="{00000000-0004-0000-0000-000043010000}"/>
    <hyperlink ref="K329" r:id="rId325" xr:uid="{00000000-0004-0000-0000-000044010000}"/>
    <hyperlink ref="K330" r:id="rId326" xr:uid="{00000000-0004-0000-0000-000045010000}"/>
    <hyperlink ref="K331" r:id="rId327" xr:uid="{00000000-0004-0000-0000-000046010000}"/>
    <hyperlink ref="K332" r:id="rId328" xr:uid="{00000000-0004-0000-0000-000047010000}"/>
    <hyperlink ref="K333" r:id="rId329" xr:uid="{00000000-0004-0000-0000-000048010000}"/>
    <hyperlink ref="K334" r:id="rId330" xr:uid="{00000000-0004-0000-0000-000049010000}"/>
    <hyperlink ref="K335" r:id="rId331" xr:uid="{00000000-0004-0000-0000-00004A010000}"/>
    <hyperlink ref="K336" r:id="rId332" xr:uid="{00000000-0004-0000-0000-00004B010000}"/>
    <hyperlink ref="K337" r:id="rId333" xr:uid="{00000000-0004-0000-0000-00004C010000}"/>
    <hyperlink ref="K338" r:id="rId334" xr:uid="{00000000-0004-0000-0000-00004D010000}"/>
    <hyperlink ref="K339" r:id="rId335" xr:uid="{00000000-0004-0000-0000-00004E010000}"/>
    <hyperlink ref="K340" r:id="rId336" xr:uid="{00000000-0004-0000-0000-00004F010000}"/>
    <hyperlink ref="K341" r:id="rId337" xr:uid="{00000000-0004-0000-0000-000050010000}"/>
    <hyperlink ref="K342" r:id="rId338" xr:uid="{00000000-0004-0000-0000-000051010000}"/>
    <hyperlink ref="K343" r:id="rId339" xr:uid="{00000000-0004-0000-0000-000052010000}"/>
    <hyperlink ref="K344" r:id="rId340" xr:uid="{00000000-0004-0000-0000-000053010000}"/>
    <hyperlink ref="K345" r:id="rId341" xr:uid="{00000000-0004-0000-0000-000054010000}"/>
    <hyperlink ref="K346" r:id="rId342" xr:uid="{00000000-0004-0000-0000-000055010000}"/>
    <hyperlink ref="K347" r:id="rId343" xr:uid="{00000000-0004-0000-0000-000056010000}"/>
    <hyperlink ref="K348" r:id="rId344" xr:uid="{00000000-0004-0000-0000-000057010000}"/>
    <hyperlink ref="K349" r:id="rId345" xr:uid="{00000000-0004-0000-0000-000058010000}"/>
    <hyperlink ref="K350" r:id="rId346" xr:uid="{00000000-0004-0000-0000-000059010000}"/>
    <hyperlink ref="K351" r:id="rId347" xr:uid="{00000000-0004-0000-0000-00005A010000}"/>
    <hyperlink ref="K352" r:id="rId348" xr:uid="{00000000-0004-0000-0000-00005B010000}"/>
    <hyperlink ref="K353" r:id="rId349" xr:uid="{00000000-0004-0000-0000-00005C010000}"/>
    <hyperlink ref="K354" r:id="rId350" xr:uid="{00000000-0004-0000-0000-00005D010000}"/>
    <hyperlink ref="K355" r:id="rId351" xr:uid="{00000000-0004-0000-0000-00005E010000}"/>
    <hyperlink ref="K356" r:id="rId352" xr:uid="{00000000-0004-0000-0000-00005F010000}"/>
    <hyperlink ref="K357" r:id="rId353" xr:uid="{00000000-0004-0000-0000-000060010000}"/>
    <hyperlink ref="K358" r:id="rId354" xr:uid="{00000000-0004-0000-0000-000061010000}"/>
    <hyperlink ref="K359" r:id="rId355" xr:uid="{00000000-0004-0000-0000-000062010000}"/>
    <hyperlink ref="K360" r:id="rId356" xr:uid="{00000000-0004-0000-0000-000063010000}"/>
    <hyperlink ref="K361" r:id="rId357" xr:uid="{00000000-0004-0000-0000-000064010000}"/>
    <hyperlink ref="K362" r:id="rId358" xr:uid="{00000000-0004-0000-0000-000065010000}"/>
    <hyperlink ref="K363" r:id="rId359" xr:uid="{00000000-0004-0000-0000-000066010000}"/>
    <hyperlink ref="K364" r:id="rId360" xr:uid="{00000000-0004-0000-0000-000068010000}"/>
    <hyperlink ref="K365" r:id="rId361" xr:uid="{00000000-0004-0000-0000-000069010000}"/>
    <hyperlink ref="K366" r:id="rId362" xr:uid="{00000000-0004-0000-0000-00006A010000}"/>
    <hyperlink ref="K367" r:id="rId363" xr:uid="{00000000-0004-0000-0000-00006B010000}"/>
    <hyperlink ref="K368" r:id="rId364" xr:uid="{00000000-0004-0000-0000-00006C010000}"/>
    <hyperlink ref="K369" r:id="rId365" xr:uid="{00000000-0004-0000-0000-00006D010000}"/>
    <hyperlink ref="K370" r:id="rId366" xr:uid="{00000000-0004-0000-0000-00006E010000}"/>
    <hyperlink ref="K371" r:id="rId367" xr:uid="{00000000-0004-0000-0000-00006F010000}"/>
    <hyperlink ref="K372" r:id="rId368" xr:uid="{00000000-0004-0000-0000-000070010000}"/>
    <hyperlink ref="K373" r:id="rId369" xr:uid="{00000000-0004-0000-0000-000071010000}"/>
    <hyperlink ref="K374" r:id="rId370" xr:uid="{00000000-0004-0000-0000-000072010000}"/>
    <hyperlink ref="K375" r:id="rId371" xr:uid="{00000000-0004-0000-0000-000073010000}"/>
    <hyperlink ref="K376" r:id="rId372" xr:uid="{00000000-0004-0000-0000-000074010000}"/>
    <hyperlink ref="K377" r:id="rId373" xr:uid="{00000000-0004-0000-0000-000075010000}"/>
    <hyperlink ref="K378" r:id="rId374" xr:uid="{00000000-0004-0000-0000-000076010000}"/>
    <hyperlink ref="K379" r:id="rId375" xr:uid="{00000000-0004-0000-0000-000077010000}"/>
    <hyperlink ref="K380" r:id="rId376" xr:uid="{00000000-0004-0000-0000-000078010000}"/>
    <hyperlink ref="K381" r:id="rId377" xr:uid="{00000000-0004-0000-0000-000079010000}"/>
    <hyperlink ref="K382" r:id="rId378" xr:uid="{00000000-0004-0000-0000-00007A010000}"/>
    <hyperlink ref="K383" r:id="rId379" xr:uid="{00000000-0004-0000-0000-00007B010000}"/>
    <hyperlink ref="K384" r:id="rId380" xr:uid="{00000000-0004-0000-0000-00007C010000}"/>
    <hyperlink ref="K385" r:id="rId381" xr:uid="{00000000-0004-0000-0000-00007D010000}"/>
    <hyperlink ref="K386" r:id="rId382" xr:uid="{00000000-0004-0000-0000-00007E010000}"/>
    <hyperlink ref="K387" r:id="rId383" xr:uid="{00000000-0004-0000-0000-00007F010000}"/>
    <hyperlink ref="K388" r:id="rId384" xr:uid="{00000000-0004-0000-0000-000080010000}"/>
    <hyperlink ref="K389" r:id="rId385" xr:uid="{00000000-0004-0000-0000-000081010000}"/>
    <hyperlink ref="K390" r:id="rId386" xr:uid="{00000000-0004-0000-0000-000082010000}"/>
    <hyperlink ref="K391" r:id="rId387" xr:uid="{00000000-0004-0000-0000-000083010000}"/>
    <hyperlink ref="K392" r:id="rId388" xr:uid="{00000000-0004-0000-0000-000084010000}"/>
    <hyperlink ref="K393" r:id="rId389" xr:uid="{00000000-0004-0000-0000-000085010000}"/>
    <hyperlink ref="K394" r:id="rId390" xr:uid="{00000000-0004-0000-0000-000086010000}"/>
    <hyperlink ref="K395" r:id="rId391" xr:uid="{00000000-0004-0000-0000-000087010000}"/>
    <hyperlink ref="K396" r:id="rId392" xr:uid="{00000000-0004-0000-0000-000088010000}"/>
    <hyperlink ref="K397" r:id="rId393" xr:uid="{00000000-0004-0000-0000-000089010000}"/>
    <hyperlink ref="K398" r:id="rId394" xr:uid="{00000000-0004-0000-0000-00008A010000}"/>
    <hyperlink ref="K399" r:id="rId395" xr:uid="{00000000-0004-0000-0000-00008B010000}"/>
    <hyperlink ref="K400" r:id="rId396" xr:uid="{00000000-0004-0000-0000-00008C010000}"/>
    <hyperlink ref="K401" r:id="rId397" xr:uid="{00000000-0004-0000-0000-00008D010000}"/>
    <hyperlink ref="K402" r:id="rId398" xr:uid="{00000000-0004-0000-0000-00008E010000}"/>
    <hyperlink ref="K403" r:id="rId399" xr:uid="{00000000-0004-0000-0000-00008F010000}"/>
    <hyperlink ref="K404" r:id="rId400" xr:uid="{00000000-0004-0000-0000-000090010000}"/>
    <hyperlink ref="K405" r:id="rId401" xr:uid="{00000000-0004-0000-0000-000091010000}"/>
    <hyperlink ref="K406" r:id="rId402" xr:uid="{00000000-0004-0000-0000-000092010000}"/>
    <hyperlink ref="K407" r:id="rId403" xr:uid="{00000000-0004-0000-0000-000093010000}"/>
    <hyperlink ref="K408" r:id="rId404" xr:uid="{00000000-0004-0000-0000-000094010000}"/>
    <hyperlink ref="K409" r:id="rId405" xr:uid="{00000000-0004-0000-0000-000095010000}"/>
    <hyperlink ref="K410" r:id="rId406" xr:uid="{00000000-0004-0000-0000-000096010000}"/>
    <hyperlink ref="K411" r:id="rId407" xr:uid="{00000000-0004-0000-0000-000097010000}"/>
    <hyperlink ref="K412" r:id="rId408" xr:uid="{00000000-0004-0000-0000-000098010000}"/>
    <hyperlink ref="K413" r:id="rId409" xr:uid="{00000000-0004-0000-0000-000099010000}"/>
    <hyperlink ref="K414" r:id="rId410" xr:uid="{00000000-0004-0000-0000-00009A010000}"/>
    <hyperlink ref="K415" r:id="rId411" xr:uid="{00000000-0004-0000-0000-00009B010000}"/>
    <hyperlink ref="K416" r:id="rId412" xr:uid="{00000000-0004-0000-0000-00009C010000}"/>
    <hyperlink ref="K417" r:id="rId413" xr:uid="{00000000-0004-0000-0000-00009D010000}"/>
    <hyperlink ref="K418" r:id="rId414" xr:uid="{00000000-0004-0000-0000-00009E010000}"/>
    <hyperlink ref="K419" r:id="rId415" xr:uid="{00000000-0004-0000-0000-00009F010000}"/>
    <hyperlink ref="K420" r:id="rId416" xr:uid="{00000000-0004-0000-0000-0000A0010000}"/>
    <hyperlink ref="K421" r:id="rId417" xr:uid="{00000000-0004-0000-0000-0000A1010000}"/>
    <hyperlink ref="K422" r:id="rId418" xr:uid="{00000000-0004-0000-0000-0000A2010000}"/>
    <hyperlink ref="K423" r:id="rId419" xr:uid="{00000000-0004-0000-0000-0000A3010000}"/>
    <hyperlink ref="K424" r:id="rId420" xr:uid="{00000000-0004-0000-0000-0000A4010000}"/>
    <hyperlink ref="K425" r:id="rId421" xr:uid="{00000000-0004-0000-0000-0000A5010000}"/>
    <hyperlink ref="K426" r:id="rId422" xr:uid="{00000000-0004-0000-0000-0000A6010000}"/>
    <hyperlink ref="K427" r:id="rId423" xr:uid="{00000000-0004-0000-0000-0000A7010000}"/>
    <hyperlink ref="K428" r:id="rId424" xr:uid="{00000000-0004-0000-0000-0000A8010000}"/>
    <hyperlink ref="K429" r:id="rId425" xr:uid="{00000000-0004-0000-0000-0000A9010000}"/>
    <hyperlink ref="K431" r:id="rId426" xr:uid="{00000000-0004-0000-0000-0000AA010000}"/>
    <hyperlink ref="K432" r:id="rId427" xr:uid="{00000000-0004-0000-0000-0000AB010000}"/>
    <hyperlink ref="K433" r:id="rId428" xr:uid="{00000000-0004-0000-0000-0000AC010000}"/>
    <hyperlink ref="K434" r:id="rId429" xr:uid="{00000000-0004-0000-0000-0000AD010000}"/>
    <hyperlink ref="K435" r:id="rId430" xr:uid="{00000000-0004-0000-0000-0000AE010000}"/>
    <hyperlink ref="K436" r:id="rId431" xr:uid="{00000000-0004-0000-0000-0000AF010000}"/>
    <hyperlink ref="K437" r:id="rId432" xr:uid="{00000000-0004-0000-0000-0000B0010000}"/>
    <hyperlink ref="K438" r:id="rId433" xr:uid="{00000000-0004-0000-0000-0000B1010000}"/>
    <hyperlink ref="K439" r:id="rId434" xr:uid="{00000000-0004-0000-0000-0000B2010000}"/>
    <hyperlink ref="K440" r:id="rId435" xr:uid="{00000000-0004-0000-0000-0000B3010000}"/>
    <hyperlink ref="K441" r:id="rId436" xr:uid="{00000000-0004-0000-0000-0000B4010000}"/>
    <hyperlink ref="K442" r:id="rId437" xr:uid="{00000000-0004-0000-0000-0000B5010000}"/>
    <hyperlink ref="K443" r:id="rId438" xr:uid="{00000000-0004-0000-0000-0000B6010000}"/>
    <hyperlink ref="K444" r:id="rId439" xr:uid="{00000000-0004-0000-0000-0000B7010000}"/>
    <hyperlink ref="K445" r:id="rId440" xr:uid="{00000000-0004-0000-0000-0000B8010000}"/>
    <hyperlink ref="K446" r:id="rId441" xr:uid="{00000000-0004-0000-0000-0000B9010000}"/>
    <hyperlink ref="K447" r:id="rId442" xr:uid="{00000000-0004-0000-0000-0000BA010000}"/>
    <hyperlink ref="K448" r:id="rId443" xr:uid="{00000000-0004-0000-0000-0000BB010000}"/>
    <hyperlink ref="K449" r:id="rId444" xr:uid="{00000000-0004-0000-0000-0000BC010000}"/>
    <hyperlink ref="K450" r:id="rId445" xr:uid="{00000000-0004-0000-0000-0000BD010000}"/>
    <hyperlink ref="K451" r:id="rId446" xr:uid="{00000000-0004-0000-0000-0000BE010000}"/>
    <hyperlink ref="K452" r:id="rId447" xr:uid="{00000000-0004-0000-0000-0000BF010000}"/>
    <hyperlink ref="K453" r:id="rId448" xr:uid="{00000000-0004-0000-0000-0000C0010000}"/>
    <hyperlink ref="K454" r:id="rId449" xr:uid="{00000000-0004-0000-0000-0000C1010000}"/>
    <hyperlink ref="K455" r:id="rId450" xr:uid="{00000000-0004-0000-0000-0000C2010000}"/>
    <hyperlink ref="K456" r:id="rId451" xr:uid="{00000000-0004-0000-0000-0000C3010000}"/>
    <hyperlink ref="K457" r:id="rId452" xr:uid="{00000000-0004-0000-0000-0000C4010000}"/>
    <hyperlink ref="K458" r:id="rId453" xr:uid="{00000000-0004-0000-0000-0000C5010000}"/>
    <hyperlink ref="K459" r:id="rId454" xr:uid="{00000000-0004-0000-0000-0000C6010000}"/>
    <hyperlink ref="K460" r:id="rId455" xr:uid="{00000000-0004-0000-0000-0000C7010000}"/>
    <hyperlink ref="K461" r:id="rId456" xr:uid="{00000000-0004-0000-0000-0000C8010000}"/>
    <hyperlink ref="K462" r:id="rId457" xr:uid="{00000000-0004-0000-0000-0000C9010000}"/>
    <hyperlink ref="K463" r:id="rId458" xr:uid="{00000000-0004-0000-0000-0000CA010000}"/>
    <hyperlink ref="K464" r:id="rId459" xr:uid="{00000000-0004-0000-0000-0000CB010000}"/>
    <hyperlink ref="K465" r:id="rId460" xr:uid="{00000000-0004-0000-0000-0000CC010000}"/>
    <hyperlink ref="K466" r:id="rId461" xr:uid="{00000000-0004-0000-0000-0000CD010000}"/>
    <hyperlink ref="K467" r:id="rId462" xr:uid="{00000000-0004-0000-0000-0000CE010000}"/>
    <hyperlink ref="K468" r:id="rId463" xr:uid="{00000000-0004-0000-0000-0000CF010000}"/>
    <hyperlink ref="K469" r:id="rId464" xr:uid="{00000000-0004-0000-0000-0000D0010000}"/>
    <hyperlink ref="K470" r:id="rId465" xr:uid="{00000000-0004-0000-0000-0000D1010000}"/>
    <hyperlink ref="K471" r:id="rId466" xr:uid="{00000000-0004-0000-0000-0000D2010000}"/>
    <hyperlink ref="K472" r:id="rId467" xr:uid="{00000000-0004-0000-0000-0000D3010000}"/>
    <hyperlink ref="K473" r:id="rId468" xr:uid="{00000000-0004-0000-0000-0000D4010000}"/>
    <hyperlink ref="K474" r:id="rId469" xr:uid="{00000000-0004-0000-0000-0000D5010000}"/>
    <hyperlink ref="K475" r:id="rId470" xr:uid="{00000000-0004-0000-0000-0000D6010000}"/>
    <hyperlink ref="K476" r:id="rId471" xr:uid="{00000000-0004-0000-0000-0000D7010000}"/>
    <hyperlink ref="K477" r:id="rId472" xr:uid="{00000000-0004-0000-0000-0000D8010000}"/>
    <hyperlink ref="K478" r:id="rId473" xr:uid="{00000000-0004-0000-0000-0000D9010000}"/>
    <hyperlink ref="K479" r:id="rId474" xr:uid="{00000000-0004-0000-0000-0000DA010000}"/>
    <hyperlink ref="K480" r:id="rId475" xr:uid="{00000000-0004-0000-0000-0000DB010000}"/>
    <hyperlink ref="K481" r:id="rId476" xr:uid="{00000000-0004-0000-0000-0000DC010000}"/>
    <hyperlink ref="K482" r:id="rId477" xr:uid="{00000000-0004-0000-0000-0000DD010000}"/>
    <hyperlink ref="K483" r:id="rId478" xr:uid="{00000000-0004-0000-0000-0000DE010000}"/>
    <hyperlink ref="K484" r:id="rId479" xr:uid="{00000000-0004-0000-0000-0000DF010000}"/>
    <hyperlink ref="K485" r:id="rId480" xr:uid="{00000000-0004-0000-0000-0000E0010000}"/>
    <hyperlink ref="K486" r:id="rId481" xr:uid="{00000000-0004-0000-0000-0000E1010000}"/>
    <hyperlink ref="K487" r:id="rId482" xr:uid="{00000000-0004-0000-0000-0000E2010000}"/>
    <hyperlink ref="K488" r:id="rId483" xr:uid="{00000000-0004-0000-0000-0000E3010000}"/>
    <hyperlink ref="K489" r:id="rId484" xr:uid="{00000000-0004-0000-0000-0000E4010000}"/>
    <hyperlink ref="K490" r:id="rId485" xr:uid="{00000000-0004-0000-0000-0000E5010000}"/>
    <hyperlink ref="K491" r:id="rId486" xr:uid="{00000000-0004-0000-0000-0000E6010000}"/>
    <hyperlink ref="K492" r:id="rId487" xr:uid="{00000000-0004-0000-0000-0000E7010000}"/>
    <hyperlink ref="K493" r:id="rId488" xr:uid="{00000000-0004-0000-0000-0000E8010000}"/>
    <hyperlink ref="K494" r:id="rId489" xr:uid="{00000000-0004-0000-0000-0000E9010000}"/>
    <hyperlink ref="K495" r:id="rId490" xr:uid="{00000000-0004-0000-0000-0000EA010000}"/>
    <hyperlink ref="K496" r:id="rId491" xr:uid="{00000000-0004-0000-0000-0000EB010000}"/>
    <hyperlink ref="K497" r:id="rId492" xr:uid="{00000000-0004-0000-0000-0000EC010000}"/>
    <hyperlink ref="K498" r:id="rId493" xr:uid="{00000000-0004-0000-0000-0000ED010000}"/>
    <hyperlink ref="K499" r:id="rId494" xr:uid="{00000000-0004-0000-0000-0000EE010000}"/>
    <hyperlink ref="K500" r:id="rId495" xr:uid="{00000000-0004-0000-0000-0000EF010000}"/>
    <hyperlink ref="K501" r:id="rId496" xr:uid="{00000000-0004-0000-0000-0000F0010000}"/>
    <hyperlink ref="K502" r:id="rId497" xr:uid="{00000000-0004-0000-0000-0000F1010000}"/>
    <hyperlink ref="K503" r:id="rId498" xr:uid="{00000000-0004-0000-0000-0000F2010000}"/>
    <hyperlink ref="K504" r:id="rId499" xr:uid="{00000000-0004-0000-0000-0000F3010000}"/>
    <hyperlink ref="K505" r:id="rId500" xr:uid="{00000000-0004-0000-0000-0000F4010000}"/>
    <hyperlink ref="K506" r:id="rId501" xr:uid="{00000000-0004-0000-0000-0000F5010000}"/>
    <hyperlink ref="K507" r:id="rId502" xr:uid="{00000000-0004-0000-0000-0000F6010000}"/>
    <hyperlink ref="K508" r:id="rId503" xr:uid="{00000000-0004-0000-0000-0000F7010000}"/>
    <hyperlink ref="K509" r:id="rId504" xr:uid="{00000000-0004-0000-0000-0000F8010000}"/>
    <hyperlink ref="K510" r:id="rId505" xr:uid="{00000000-0004-0000-0000-0000F9010000}"/>
    <hyperlink ref="K511" r:id="rId506" xr:uid="{00000000-0004-0000-0000-0000FA010000}"/>
    <hyperlink ref="K512" r:id="rId507" xr:uid="{00000000-0004-0000-0000-0000FB010000}"/>
    <hyperlink ref="K513" r:id="rId508" xr:uid="{00000000-0004-0000-0000-0000FC010000}"/>
    <hyperlink ref="K514" r:id="rId509" xr:uid="{00000000-0004-0000-0000-0000FD010000}"/>
    <hyperlink ref="K515" r:id="rId510" xr:uid="{00000000-0004-0000-0000-0000FE010000}"/>
    <hyperlink ref="K516" r:id="rId511" xr:uid="{00000000-0004-0000-0000-0000FF010000}"/>
    <hyperlink ref="K517" r:id="rId512" xr:uid="{00000000-0004-0000-0000-000000020000}"/>
    <hyperlink ref="K518" r:id="rId513" xr:uid="{00000000-0004-0000-0000-000001020000}"/>
    <hyperlink ref="K519" r:id="rId514" xr:uid="{00000000-0004-0000-0000-000002020000}"/>
    <hyperlink ref="K520" r:id="rId515" xr:uid="{00000000-0004-0000-0000-000003020000}"/>
    <hyperlink ref="K521" r:id="rId516" xr:uid="{00000000-0004-0000-0000-000004020000}"/>
    <hyperlink ref="K522" r:id="rId517" xr:uid="{00000000-0004-0000-0000-000005020000}"/>
    <hyperlink ref="K523" r:id="rId518" xr:uid="{00000000-0004-0000-0000-000006020000}"/>
    <hyperlink ref="K524" r:id="rId519" xr:uid="{00000000-0004-0000-0000-000007020000}"/>
    <hyperlink ref="K525" r:id="rId520" xr:uid="{00000000-0004-0000-0000-000008020000}"/>
    <hyperlink ref="K526" r:id="rId521" xr:uid="{00000000-0004-0000-0000-000009020000}"/>
    <hyperlink ref="K527" r:id="rId522" xr:uid="{00000000-0004-0000-0000-00000A020000}"/>
    <hyperlink ref="K528" r:id="rId523" xr:uid="{00000000-0004-0000-0000-00000B020000}"/>
    <hyperlink ref="K529" r:id="rId524" xr:uid="{00000000-0004-0000-0000-00000C020000}"/>
    <hyperlink ref="K530" r:id="rId525" xr:uid="{00000000-0004-0000-0000-00000D020000}"/>
    <hyperlink ref="K531" r:id="rId526" xr:uid="{00000000-0004-0000-0000-00000E020000}"/>
    <hyperlink ref="K532" r:id="rId527" xr:uid="{00000000-0004-0000-0000-00000F020000}"/>
    <hyperlink ref="K533" r:id="rId528" xr:uid="{00000000-0004-0000-0000-000010020000}"/>
    <hyperlink ref="K534" r:id="rId529" xr:uid="{00000000-0004-0000-0000-000011020000}"/>
    <hyperlink ref="K535" r:id="rId530" xr:uid="{00000000-0004-0000-0000-000012020000}"/>
    <hyperlink ref="K536" r:id="rId531" xr:uid="{00000000-0004-0000-0000-000013020000}"/>
    <hyperlink ref="K537" r:id="rId532" xr:uid="{00000000-0004-0000-0000-000014020000}"/>
    <hyperlink ref="K538" r:id="rId533" xr:uid="{00000000-0004-0000-0000-000015020000}"/>
    <hyperlink ref="K539" r:id="rId534" xr:uid="{00000000-0004-0000-0000-000016020000}"/>
    <hyperlink ref="K540" r:id="rId535" xr:uid="{00000000-0004-0000-0000-000017020000}"/>
    <hyperlink ref="K541" r:id="rId536" xr:uid="{00000000-0004-0000-0000-000018020000}"/>
    <hyperlink ref="K542" r:id="rId537" xr:uid="{00000000-0004-0000-0000-000019020000}"/>
    <hyperlink ref="K543" r:id="rId538" xr:uid="{00000000-0004-0000-0000-00001A020000}"/>
    <hyperlink ref="K544" r:id="rId539" xr:uid="{00000000-0004-0000-0000-00001B020000}"/>
    <hyperlink ref="K545" r:id="rId540" xr:uid="{00000000-0004-0000-0000-00001C020000}"/>
    <hyperlink ref="K546" r:id="rId541" xr:uid="{00000000-0004-0000-0000-00001D020000}"/>
    <hyperlink ref="K547" r:id="rId542" xr:uid="{00000000-0004-0000-0000-00001E020000}"/>
    <hyperlink ref="K548" r:id="rId543" xr:uid="{00000000-0004-0000-0000-00001F020000}"/>
    <hyperlink ref="K549" r:id="rId544" xr:uid="{00000000-0004-0000-0000-000020020000}"/>
    <hyperlink ref="K550" r:id="rId545" xr:uid="{00000000-0004-0000-0000-000021020000}"/>
    <hyperlink ref="K551" r:id="rId546" xr:uid="{00000000-0004-0000-0000-000022020000}"/>
    <hyperlink ref="K552" r:id="rId547" xr:uid="{00000000-0004-0000-0000-000023020000}"/>
    <hyperlink ref="K553" r:id="rId548" xr:uid="{00000000-0004-0000-0000-000024020000}"/>
    <hyperlink ref="K554" r:id="rId549" xr:uid="{00000000-0004-0000-0000-000026020000}"/>
    <hyperlink ref="K555" r:id="rId550" xr:uid="{00000000-0004-0000-0000-000027020000}"/>
    <hyperlink ref="K556" r:id="rId551" xr:uid="{00000000-0004-0000-0000-000028020000}"/>
    <hyperlink ref="K557" r:id="rId552" xr:uid="{00000000-0004-0000-0000-000029020000}"/>
    <hyperlink ref="K558" r:id="rId553" xr:uid="{00000000-0004-0000-0000-00002A020000}"/>
    <hyperlink ref="K559" r:id="rId554" xr:uid="{00000000-0004-0000-0000-00002B02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A44C59-2442-9543-BA7F-7692BF6587DD}">
  <dimension ref="A1:AV245"/>
  <sheetViews>
    <sheetView topLeftCell="B106" workbookViewId="0">
      <selection activeCell="F9" sqref="F9"/>
    </sheetView>
  </sheetViews>
  <sheetFormatPr baseColWidth="10" defaultColWidth="11.5" defaultRowHeight="15" x14ac:dyDescent="0.2"/>
  <cols>
    <col min="1" max="1" width="10.6640625" style="6" hidden="1" customWidth="1"/>
    <col min="2" max="2" width="11.6640625" style="4" customWidth="1"/>
    <col min="3" max="3" width="17.5" style="4" hidden="1" customWidth="1"/>
    <col min="4" max="4" width="17.1640625" style="4" hidden="1" customWidth="1"/>
    <col min="5" max="5" width="16.1640625" style="28" customWidth="1"/>
    <col min="6" max="6" width="36.83203125" style="4" customWidth="1"/>
    <col min="7" max="7" width="17" style="4" customWidth="1"/>
    <col min="8" max="8" width="24.33203125" style="4" customWidth="1"/>
    <col min="9" max="9" width="31.33203125" style="4" customWidth="1"/>
    <col min="10" max="10" width="15" style="4" customWidth="1"/>
    <col min="11" max="11" width="6.5" style="4" customWidth="1"/>
    <col min="12" max="12" width="6.1640625" style="4" customWidth="1"/>
    <col min="13" max="13" width="15.5" style="4" customWidth="1"/>
    <col min="14" max="14" width="11.5" style="4"/>
    <col min="15" max="15" width="13.33203125" style="4" customWidth="1"/>
    <col min="16" max="16" width="12.6640625" style="4" customWidth="1"/>
    <col min="17" max="18" width="14.6640625" style="28" bestFit="1" customWidth="1"/>
    <col min="19" max="19" width="22.33203125" style="4" bestFit="1" customWidth="1"/>
    <col min="20" max="22" width="11.5" style="4"/>
    <col min="23" max="23" width="11.5" style="29"/>
    <col min="24" max="25" width="14.33203125" style="4" bestFit="1" customWidth="1"/>
    <col min="26" max="26" width="22.33203125" style="4" customWidth="1"/>
    <col min="27" max="30" width="11.5" style="4"/>
    <col min="31" max="31" width="22.33203125" style="4" bestFit="1" customWidth="1"/>
    <col min="32" max="16384" width="11.5" style="4"/>
  </cols>
  <sheetData>
    <row r="1" spans="1:48" ht="80" x14ac:dyDescent="0.2">
      <c r="A1" s="16" t="s">
        <v>2133</v>
      </c>
      <c r="B1" s="16" t="s">
        <v>2134</v>
      </c>
      <c r="C1" s="16"/>
      <c r="D1" s="16"/>
      <c r="E1" s="17" t="s">
        <v>2135</v>
      </c>
      <c r="F1" s="18" t="s">
        <v>2136</v>
      </c>
      <c r="G1" s="16" t="s">
        <v>2137</v>
      </c>
      <c r="H1" s="16" t="s">
        <v>2138</v>
      </c>
      <c r="I1" s="16" t="s">
        <v>2139</v>
      </c>
      <c r="J1" s="19" t="s">
        <v>2140</v>
      </c>
      <c r="K1" s="16" t="s">
        <v>2141</v>
      </c>
      <c r="L1" s="20" t="s">
        <v>2142</v>
      </c>
      <c r="M1" s="21" t="s">
        <v>2143</v>
      </c>
      <c r="N1" s="20" t="s">
        <v>2144</v>
      </c>
      <c r="O1" s="20" t="s">
        <v>2145</v>
      </c>
      <c r="P1" s="22" t="s">
        <v>2146</v>
      </c>
      <c r="Q1" s="17" t="s">
        <v>2147</v>
      </c>
      <c r="R1" s="23" t="s">
        <v>2148</v>
      </c>
      <c r="S1" s="24" t="s">
        <v>2149</v>
      </c>
      <c r="T1" s="24" t="s">
        <v>2150</v>
      </c>
      <c r="U1" s="18" t="s">
        <v>2151</v>
      </c>
      <c r="V1" s="18" t="s">
        <v>2152</v>
      </c>
      <c r="W1" s="25" t="s">
        <v>2153</v>
      </c>
      <c r="X1" s="26" t="s">
        <v>2154</v>
      </c>
      <c r="Y1" s="24" t="s">
        <v>2155</v>
      </c>
      <c r="Z1" s="24" t="s">
        <v>2156</v>
      </c>
      <c r="AA1" s="18" t="s">
        <v>2157</v>
      </c>
      <c r="AB1" s="18" t="s">
        <v>2158</v>
      </c>
      <c r="AC1" s="25" t="s">
        <v>2159</v>
      </c>
      <c r="AD1" s="26" t="s">
        <v>2160</v>
      </c>
      <c r="AE1" s="18" t="s">
        <v>2161</v>
      </c>
      <c r="AF1" s="18" t="s">
        <v>2162</v>
      </c>
      <c r="AG1" s="18" t="s">
        <v>2163</v>
      </c>
      <c r="AH1" s="18" t="s">
        <v>2164</v>
      </c>
      <c r="AI1" s="18" t="s">
        <v>2165</v>
      </c>
      <c r="AJ1" s="18" t="s">
        <v>2166</v>
      </c>
      <c r="AK1" s="18" t="s">
        <v>2167</v>
      </c>
      <c r="AL1" s="18" t="s">
        <v>2168</v>
      </c>
      <c r="AM1" s="18" t="s">
        <v>2169</v>
      </c>
      <c r="AN1" s="18" t="s">
        <v>2170</v>
      </c>
      <c r="AO1" s="18" t="s">
        <v>2171</v>
      </c>
      <c r="AP1" s="18" t="s">
        <v>2172</v>
      </c>
      <c r="AQ1" s="18" t="s">
        <v>2173</v>
      </c>
      <c r="AR1" s="18" t="s">
        <v>2174</v>
      </c>
      <c r="AS1" s="18" t="s">
        <v>2175</v>
      </c>
      <c r="AT1" s="18" t="s">
        <v>2176</v>
      </c>
      <c r="AU1" s="18" t="s">
        <v>2177</v>
      </c>
      <c r="AV1" s="18" t="s">
        <v>2178</v>
      </c>
    </row>
    <row r="2" spans="1:48" x14ac:dyDescent="0.2">
      <c r="A2" s="6">
        <v>2024</v>
      </c>
      <c r="B2" s="4" t="s">
        <v>15</v>
      </c>
      <c r="E2" s="27">
        <v>1018459024</v>
      </c>
      <c r="F2" s="4" t="s">
        <v>2179</v>
      </c>
      <c r="G2" s="4" t="s">
        <v>1006</v>
      </c>
      <c r="H2" s="4" t="s">
        <v>2180</v>
      </c>
      <c r="I2" s="4" t="s">
        <v>1031</v>
      </c>
      <c r="J2" s="28">
        <v>6599990</v>
      </c>
      <c r="K2" s="4">
        <v>1</v>
      </c>
      <c r="L2" s="4">
        <v>15</v>
      </c>
      <c r="M2" s="29">
        <v>45399</v>
      </c>
      <c r="N2" s="4">
        <v>45</v>
      </c>
      <c r="O2" s="29">
        <v>45398</v>
      </c>
      <c r="P2" s="29">
        <v>45444</v>
      </c>
      <c r="Q2" s="30">
        <v>13200000</v>
      </c>
      <c r="R2" s="28">
        <f t="shared" ref="R2:R25" si="0">Q2+J2</f>
        <v>19799990</v>
      </c>
      <c r="X2"/>
    </row>
    <row r="3" spans="1:48" x14ac:dyDescent="0.2">
      <c r="A3" s="6">
        <v>2024</v>
      </c>
      <c r="B3" s="4" t="s">
        <v>17</v>
      </c>
      <c r="E3" s="27">
        <v>1013619322</v>
      </c>
      <c r="F3" s="4" t="s">
        <v>2181</v>
      </c>
      <c r="G3" s="4" t="s">
        <v>1007</v>
      </c>
      <c r="H3" s="4" t="s">
        <v>2180</v>
      </c>
      <c r="I3" s="4" t="s">
        <v>2182</v>
      </c>
      <c r="J3" s="28">
        <v>4124990</v>
      </c>
      <c r="K3" s="4">
        <v>1</v>
      </c>
      <c r="L3" s="4">
        <v>16</v>
      </c>
      <c r="M3" s="29">
        <v>45398</v>
      </c>
      <c r="N3" s="4">
        <v>46</v>
      </c>
      <c r="O3" s="29">
        <v>45398</v>
      </c>
      <c r="P3" s="29">
        <v>45444</v>
      </c>
      <c r="Q3" s="30">
        <v>8250000</v>
      </c>
      <c r="R3" s="28">
        <f t="shared" si="0"/>
        <v>12374990</v>
      </c>
      <c r="X3"/>
    </row>
    <row r="4" spans="1:48" x14ac:dyDescent="0.2">
      <c r="A4" s="6">
        <v>2024</v>
      </c>
      <c r="B4" s="4" t="s">
        <v>18</v>
      </c>
      <c r="E4" s="27">
        <v>1128415752</v>
      </c>
      <c r="F4" s="4" t="s">
        <v>2183</v>
      </c>
      <c r="G4" s="4" t="s">
        <v>1007</v>
      </c>
      <c r="H4" s="4" t="s">
        <v>2180</v>
      </c>
      <c r="I4" s="4" t="s">
        <v>1034</v>
      </c>
      <c r="J4" s="28">
        <v>6930000</v>
      </c>
      <c r="K4" s="4">
        <v>0</v>
      </c>
      <c r="L4" s="4">
        <v>15</v>
      </c>
      <c r="M4" s="29">
        <v>45398</v>
      </c>
      <c r="N4" s="4">
        <v>15</v>
      </c>
      <c r="O4" s="29">
        <v>45398</v>
      </c>
      <c r="P4" s="29">
        <v>45413</v>
      </c>
      <c r="Q4" s="30">
        <v>41580000</v>
      </c>
      <c r="R4" s="28">
        <f t="shared" si="0"/>
        <v>48510000</v>
      </c>
      <c r="X4"/>
    </row>
    <row r="5" spans="1:48" x14ac:dyDescent="0.2">
      <c r="A5" s="6">
        <v>2024</v>
      </c>
      <c r="B5" s="4" t="s">
        <v>20</v>
      </c>
      <c r="E5" s="27">
        <v>39718546</v>
      </c>
      <c r="F5" s="4" t="s">
        <v>582</v>
      </c>
      <c r="G5" s="4" t="s">
        <v>1007</v>
      </c>
      <c r="H5" s="4" t="s">
        <v>2180</v>
      </c>
      <c r="I5" s="4" t="s">
        <v>1036</v>
      </c>
      <c r="J5" s="28">
        <v>2750000</v>
      </c>
      <c r="K5" s="4">
        <v>1</v>
      </c>
      <c r="L5" s="4">
        <v>0</v>
      </c>
      <c r="M5" s="29">
        <v>45398</v>
      </c>
      <c r="N5" s="4">
        <v>30</v>
      </c>
      <c r="O5" s="29">
        <v>45398</v>
      </c>
      <c r="P5" s="29">
        <v>45428</v>
      </c>
      <c r="Q5" s="30">
        <v>8250000</v>
      </c>
      <c r="R5" s="28">
        <f t="shared" si="0"/>
        <v>11000000</v>
      </c>
      <c r="X5"/>
    </row>
    <row r="6" spans="1:48" x14ac:dyDescent="0.2">
      <c r="A6" s="6">
        <v>2024</v>
      </c>
      <c r="B6" s="4" t="s">
        <v>21</v>
      </c>
      <c r="E6" s="27">
        <v>52998469</v>
      </c>
      <c r="F6" s="4" t="s">
        <v>2184</v>
      </c>
      <c r="G6" s="4" t="s">
        <v>1007</v>
      </c>
      <c r="H6" s="4" t="s">
        <v>2180</v>
      </c>
      <c r="I6" s="4" t="s">
        <v>1037</v>
      </c>
      <c r="J6" s="28">
        <v>5279995</v>
      </c>
      <c r="K6" s="4">
        <v>1</v>
      </c>
      <c r="L6" s="4">
        <v>15</v>
      </c>
      <c r="M6" s="29">
        <v>45398</v>
      </c>
      <c r="N6" s="4">
        <v>45</v>
      </c>
      <c r="O6" s="29">
        <v>45398</v>
      </c>
      <c r="P6" s="29">
        <v>45444</v>
      </c>
      <c r="Q6" s="30">
        <v>10560000</v>
      </c>
      <c r="R6" s="28">
        <f t="shared" si="0"/>
        <v>15839995</v>
      </c>
      <c r="X6"/>
    </row>
    <row r="7" spans="1:48" x14ac:dyDescent="0.2">
      <c r="A7" s="6">
        <v>2024</v>
      </c>
      <c r="B7" s="4" t="s">
        <v>22</v>
      </c>
      <c r="E7" s="27">
        <v>1018467839</v>
      </c>
      <c r="F7" s="4" t="s">
        <v>2185</v>
      </c>
      <c r="G7" s="4" t="s">
        <v>1006</v>
      </c>
      <c r="H7" s="4" t="s">
        <v>2180</v>
      </c>
      <c r="I7" s="4" t="s">
        <v>1038</v>
      </c>
      <c r="J7" s="28">
        <v>8708473</v>
      </c>
      <c r="K7" s="4">
        <v>1</v>
      </c>
      <c r="L7" s="4">
        <v>15</v>
      </c>
      <c r="M7" s="29">
        <v>45399</v>
      </c>
      <c r="N7" s="4">
        <v>45</v>
      </c>
      <c r="O7" s="29">
        <v>45398</v>
      </c>
      <c r="P7" s="29">
        <v>45444</v>
      </c>
      <c r="Q7" s="30">
        <v>17416974</v>
      </c>
      <c r="R7" s="28">
        <f t="shared" si="0"/>
        <v>26125447</v>
      </c>
      <c r="X7"/>
    </row>
    <row r="8" spans="1:48" x14ac:dyDescent="0.2">
      <c r="A8" s="6">
        <v>2024</v>
      </c>
      <c r="B8" s="4" t="s">
        <v>23</v>
      </c>
      <c r="E8" s="27">
        <v>52856351</v>
      </c>
      <c r="F8" s="4" t="s">
        <v>2186</v>
      </c>
      <c r="G8" s="4" t="s">
        <v>1007</v>
      </c>
      <c r="H8" s="4" t="s">
        <v>2180</v>
      </c>
      <c r="I8" s="4" t="s">
        <v>2187</v>
      </c>
      <c r="J8" s="28">
        <v>6599990</v>
      </c>
      <c r="K8" s="4">
        <v>1</v>
      </c>
      <c r="L8" s="4">
        <v>16</v>
      </c>
      <c r="M8" s="29">
        <v>45398</v>
      </c>
      <c r="N8" s="4">
        <v>46</v>
      </c>
      <c r="O8" s="29">
        <v>45398</v>
      </c>
      <c r="P8" s="29">
        <v>45444</v>
      </c>
      <c r="Q8" s="30">
        <v>13200000</v>
      </c>
      <c r="R8" s="28">
        <f t="shared" si="0"/>
        <v>19799990</v>
      </c>
      <c r="X8"/>
    </row>
    <row r="9" spans="1:48" x14ac:dyDescent="0.2">
      <c r="A9" s="6">
        <v>2024</v>
      </c>
      <c r="B9" s="4" t="s">
        <v>24</v>
      </c>
      <c r="E9" s="27">
        <v>80099682</v>
      </c>
      <c r="F9" s="4" t="s">
        <v>2188</v>
      </c>
      <c r="G9" s="4" t="s">
        <v>1006</v>
      </c>
      <c r="H9" s="4" t="s">
        <v>2180</v>
      </c>
      <c r="I9" s="4" t="s">
        <v>1040</v>
      </c>
      <c r="J9" s="28">
        <v>11549990</v>
      </c>
      <c r="K9" s="4">
        <v>1</v>
      </c>
      <c r="L9" s="4">
        <v>15</v>
      </c>
      <c r="M9" s="29">
        <v>45399</v>
      </c>
      <c r="N9" s="4">
        <v>45</v>
      </c>
      <c r="O9" s="29">
        <v>45399</v>
      </c>
      <c r="P9" s="29">
        <v>45445</v>
      </c>
      <c r="Q9" s="30">
        <v>23100000</v>
      </c>
      <c r="R9" s="28">
        <f t="shared" si="0"/>
        <v>34649990</v>
      </c>
      <c r="X9"/>
    </row>
    <row r="10" spans="1:48" x14ac:dyDescent="0.2">
      <c r="A10" s="6">
        <v>2024</v>
      </c>
      <c r="B10" s="4" t="s">
        <v>25</v>
      </c>
      <c r="E10" s="27">
        <v>79841885</v>
      </c>
      <c r="F10" s="4" t="s">
        <v>587</v>
      </c>
      <c r="G10" s="4" t="s">
        <v>1006</v>
      </c>
      <c r="H10" s="4" t="s">
        <v>2180</v>
      </c>
      <c r="I10" s="4" t="s">
        <v>1041</v>
      </c>
      <c r="J10" s="28">
        <v>2750000</v>
      </c>
      <c r="K10" s="4">
        <v>1</v>
      </c>
      <c r="L10" s="4">
        <v>0</v>
      </c>
      <c r="M10" s="29">
        <v>45398</v>
      </c>
      <c r="N10" s="4">
        <v>30</v>
      </c>
      <c r="O10" s="29">
        <v>45398</v>
      </c>
      <c r="P10" s="29">
        <v>45428</v>
      </c>
      <c r="Q10" s="30">
        <v>8250000</v>
      </c>
      <c r="R10" s="28">
        <f t="shared" si="0"/>
        <v>11000000</v>
      </c>
      <c r="X10"/>
    </row>
    <row r="11" spans="1:48" x14ac:dyDescent="0.2">
      <c r="A11" s="6">
        <v>2024</v>
      </c>
      <c r="B11" s="4" t="s">
        <v>26</v>
      </c>
      <c r="E11" s="27">
        <v>1010192686</v>
      </c>
      <c r="F11" s="4" t="s">
        <v>2189</v>
      </c>
      <c r="G11" s="4" t="s">
        <v>1007</v>
      </c>
      <c r="H11" s="4" t="s">
        <v>2180</v>
      </c>
      <c r="I11" s="4" t="s">
        <v>1042</v>
      </c>
      <c r="J11" s="28">
        <v>9074990</v>
      </c>
      <c r="K11" s="4">
        <v>1</v>
      </c>
      <c r="L11" s="4">
        <v>15</v>
      </c>
      <c r="M11" s="29">
        <v>45399</v>
      </c>
      <c r="N11" s="4">
        <v>45</v>
      </c>
      <c r="O11" s="29">
        <v>45399</v>
      </c>
      <c r="P11" s="29">
        <v>45445</v>
      </c>
      <c r="Q11" s="30">
        <v>18150000</v>
      </c>
      <c r="R11" s="28">
        <f t="shared" si="0"/>
        <v>27224990</v>
      </c>
      <c r="X11"/>
    </row>
    <row r="12" spans="1:48" x14ac:dyDescent="0.2">
      <c r="A12" s="6">
        <v>2024</v>
      </c>
      <c r="B12" s="4" t="s">
        <v>27</v>
      </c>
      <c r="E12" s="27">
        <v>1013591299</v>
      </c>
      <c r="F12" s="4" t="s">
        <v>589</v>
      </c>
      <c r="G12" s="4" t="s">
        <v>1007</v>
      </c>
      <c r="H12" s="4" t="s">
        <v>2180</v>
      </c>
      <c r="I12" s="4" t="s">
        <v>1043</v>
      </c>
      <c r="J12" s="28">
        <v>8800000</v>
      </c>
      <c r="K12" s="4">
        <v>1</v>
      </c>
      <c r="L12" s="4">
        <v>0</v>
      </c>
      <c r="M12" s="29">
        <v>45399</v>
      </c>
      <c r="N12" s="4">
        <v>30</v>
      </c>
      <c r="O12" s="29">
        <v>45399</v>
      </c>
      <c r="P12" s="29">
        <v>45429</v>
      </c>
      <c r="Q12" s="30">
        <v>26400000</v>
      </c>
      <c r="R12" s="28">
        <f t="shared" si="0"/>
        <v>35200000</v>
      </c>
      <c r="X12"/>
    </row>
    <row r="13" spans="1:48" x14ac:dyDescent="0.2">
      <c r="A13" s="6">
        <v>2024</v>
      </c>
      <c r="B13" s="4" t="s">
        <v>30</v>
      </c>
      <c r="E13" s="27">
        <v>53061064</v>
      </c>
      <c r="F13" s="4" t="s">
        <v>592</v>
      </c>
      <c r="G13" s="4" t="s">
        <v>1007</v>
      </c>
      <c r="H13" s="4" t="s">
        <v>2180</v>
      </c>
      <c r="I13" s="4" t="s">
        <v>1046</v>
      </c>
      <c r="J13" s="28">
        <v>8085000</v>
      </c>
      <c r="K13" s="4">
        <v>1</v>
      </c>
      <c r="L13" s="4">
        <v>0</v>
      </c>
      <c r="M13" s="29">
        <v>45400</v>
      </c>
      <c r="N13" s="4">
        <v>30</v>
      </c>
      <c r="O13" s="29">
        <v>45400</v>
      </c>
      <c r="P13" s="29">
        <v>45430</v>
      </c>
      <c r="Q13" s="30">
        <v>24255000</v>
      </c>
      <c r="R13" s="28">
        <f t="shared" si="0"/>
        <v>32340000</v>
      </c>
      <c r="X13"/>
    </row>
    <row r="14" spans="1:48" x14ac:dyDescent="0.2">
      <c r="A14" s="6">
        <v>2024</v>
      </c>
      <c r="B14" s="4" t="s">
        <v>34</v>
      </c>
      <c r="E14" s="27">
        <v>38141462</v>
      </c>
      <c r="F14" s="4" t="s">
        <v>596</v>
      </c>
      <c r="G14" s="4" t="s">
        <v>1007</v>
      </c>
      <c r="H14" s="4" t="s">
        <v>2180</v>
      </c>
      <c r="I14" s="4" t="s">
        <v>1050</v>
      </c>
      <c r="J14" s="28">
        <v>4950000</v>
      </c>
      <c r="K14" s="4">
        <v>1</v>
      </c>
      <c r="L14" s="4">
        <v>18</v>
      </c>
      <c r="M14" s="29">
        <v>45400</v>
      </c>
      <c r="N14" s="4">
        <v>48</v>
      </c>
      <c r="O14" s="29">
        <v>45400</v>
      </c>
      <c r="P14" s="29">
        <v>45446</v>
      </c>
      <c r="Q14" s="30">
        <v>9900000</v>
      </c>
      <c r="R14" s="28">
        <f t="shared" si="0"/>
        <v>14850000</v>
      </c>
      <c r="X14"/>
    </row>
    <row r="15" spans="1:48" x14ac:dyDescent="0.2">
      <c r="A15" s="6">
        <v>2024</v>
      </c>
      <c r="B15" s="4" t="s">
        <v>37</v>
      </c>
      <c r="E15" s="27">
        <v>1033698100</v>
      </c>
      <c r="F15" s="4" t="s">
        <v>599</v>
      </c>
      <c r="G15" s="4" t="s">
        <v>1007</v>
      </c>
      <c r="H15" s="4" t="s">
        <v>2180</v>
      </c>
      <c r="I15" s="4" t="s">
        <v>1053</v>
      </c>
      <c r="J15" s="28">
        <v>6104990</v>
      </c>
      <c r="K15" s="4">
        <v>1</v>
      </c>
      <c r="L15" s="4">
        <v>18</v>
      </c>
      <c r="M15" s="29">
        <v>45400</v>
      </c>
      <c r="N15" s="4">
        <v>48</v>
      </c>
      <c r="O15" s="29">
        <v>45400</v>
      </c>
      <c r="P15" s="29">
        <v>45446</v>
      </c>
      <c r="Q15" s="30">
        <v>12210000</v>
      </c>
      <c r="R15" s="28">
        <f t="shared" si="0"/>
        <v>18314990</v>
      </c>
      <c r="X15"/>
    </row>
    <row r="16" spans="1:48" x14ac:dyDescent="0.2">
      <c r="A16" s="6">
        <v>2024</v>
      </c>
      <c r="B16" s="4" t="s">
        <v>38</v>
      </c>
      <c r="E16" s="27">
        <v>1019059939</v>
      </c>
      <c r="F16" s="4" t="s">
        <v>600</v>
      </c>
      <c r="G16" s="4" t="s">
        <v>1006</v>
      </c>
      <c r="H16" s="4" t="s">
        <v>2180</v>
      </c>
      <c r="I16" s="4" t="s">
        <v>1054</v>
      </c>
      <c r="J16" s="28">
        <v>3300000</v>
      </c>
      <c r="K16" s="4">
        <v>1</v>
      </c>
      <c r="L16" s="4">
        <v>0</v>
      </c>
      <c r="M16" s="29">
        <v>45400</v>
      </c>
      <c r="N16" s="4">
        <v>30</v>
      </c>
      <c r="O16" s="29">
        <v>45400</v>
      </c>
      <c r="P16" s="29">
        <v>45430</v>
      </c>
      <c r="Q16" s="30">
        <v>9900000</v>
      </c>
      <c r="R16" s="28">
        <f t="shared" si="0"/>
        <v>13200000</v>
      </c>
      <c r="X16"/>
    </row>
    <row r="17" spans="1:24" x14ac:dyDescent="0.2">
      <c r="A17" s="6">
        <v>2024</v>
      </c>
      <c r="B17" s="4" t="s">
        <v>39</v>
      </c>
      <c r="E17" s="27">
        <v>1032431211</v>
      </c>
      <c r="F17" s="4" t="s">
        <v>601</v>
      </c>
      <c r="G17" s="4" t="s">
        <v>1006</v>
      </c>
      <c r="H17" s="4" t="s">
        <v>2180</v>
      </c>
      <c r="I17" s="4" t="s">
        <v>1055</v>
      </c>
      <c r="J17" s="28">
        <v>630000</v>
      </c>
      <c r="K17" s="4">
        <v>1</v>
      </c>
      <c r="L17" s="4">
        <v>0</v>
      </c>
      <c r="M17" s="29">
        <v>45372</v>
      </c>
      <c r="N17" s="4">
        <v>30</v>
      </c>
      <c r="O17" s="29">
        <v>45381</v>
      </c>
      <c r="P17" s="29">
        <v>45403</v>
      </c>
      <c r="Q17" s="30">
        <v>12600000</v>
      </c>
      <c r="R17" s="28">
        <f t="shared" si="0"/>
        <v>13230000</v>
      </c>
      <c r="X17"/>
    </row>
    <row r="18" spans="1:24" x14ac:dyDescent="0.2">
      <c r="A18" s="6">
        <v>2024</v>
      </c>
      <c r="B18" s="4" t="s">
        <v>46</v>
      </c>
      <c r="E18" s="27">
        <v>52553549</v>
      </c>
      <c r="F18" s="4" t="s">
        <v>608</v>
      </c>
      <c r="G18" s="4" t="s">
        <v>1007</v>
      </c>
      <c r="H18" s="4" t="s">
        <v>2180</v>
      </c>
      <c r="I18" s="4" t="s">
        <v>1062</v>
      </c>
      <c r="J18" s="28">
        <v>4117140</v>
      </c>
      <c r="K18" s="4">
        <v>1</v>
      </c>
      <c r="L18" s="4">
        <v>0</v>
      </c>
      <c r="M18" s="29">
        <v>45372</v>
      </c>
      <c r="N18" s="4">
        <v>30</v>
      </c>
      <c r="O18" s="29">
        <v>45372</v>
      </c>
      <c r="P18" s="29">
        <v>45403</v>
      </c>
      <c r="Q18" s="30">
        <v>8234280</v>
      </c>
      <c r="R18" s="28">
        <f t="shared" si="0"/>
        <v>12351420</v>
      </c>
      <c r="X18"/>
    </row>
    <row r="19" spans="1:24" x14ac:dyDescent="0.2">
      <c r="A19" s="6">
        <v>2024</v>
      </c>
      <c r="B19" s="4" t="s">
        <v>47</v>
      </c>
      <c r="E19" s="27">
        <v>80727751</v>
      </c>
      <c r="F19" s="4" t="s">
        <v>2190</v>
      </c>
      <c r="G19" s="4" t="s">
        <v>1006</v>
      </c>
      <c r="H19" s="4" t="s">
        <v>2180</v>
      </c>
      <c r="I19" s="4" t="s">
        <v>1063</v>
      </c>
      <c r="J19" s="28">
        <v>8610000</v>
      </c>
      <c r="K19" s="4">
        <v>1</v>
      </c>
      <c r="L19" s="4">
        <v>0</v>
      </c>
      <c r="M19" s="29">
        <v>45373</v>
      </c>
      <c r="N19" s="4">
        <v>30</v>
      </c>
      <c r="O19" s="29">
        <v>45372</v>
      </c>
      <c r="P19" s="29">
        <v>45403</v>
      </c>
      <c r="Q19" s="30">
        <v>17220000</v>
      </c>
      <c r="R19" s="28">
        <f t="shared" si="0"/>
        <v>25830000</v>
      </c>
      <c r="X19"/>
    </row>
    <row r="20" spans="1:24" x14ac:dyDescent="0.2">
      <c r="A20" s="6">
        <v>2024</v>
      </c>
      <c r="B20" s="4" t="s">
        <v>48</v>
      </c>
      <c r="E20" s="27">
        <v>1233689002</v>
      </c>
      <c r="F20" s="4" t="s">
        <v>610</v>
      </c>
      <c r="G20" s="4" t="s">
        <v>1007</v>
      </c>
      <c r="H20" s="4" t="s">
        <v>2180</v>
      </c>
      <c r="I20" s="4" t="s">
        <v>1064</v>
      </c>
      <c r="J20" s="28">
        <v>5710320</v>
      </c>
      <c r="K20" s="4">
        <v>1</v>
      </c>
      <c r="L20" s="4">
        <v>0</v>
      </c>
      <c r="M20" s="29">
        <v>45372</v>
      </c>
      <c r="N20" s="4">
        <v>30</v>
      </c>
      <c r="O20" s="29">
        <v>45383</v>
      </c>
      <c r="P20" s="29">
        <v>45413</v>
      </c>
      <c r="Q20" s="30">
        <v>11420640</v>
      </c>
      <c r="R20" s="28">
        <f t="shared" si="0"/>
        <v>17130960</v>
      </c>
      <c r="X20"/>
    </row>
    <row r="21" spans="1:24" x14ac:dyDescent="0.2">
      <c r="A21" s="6">
        <v>2024</v>
      </c>
      <c r="B21" s="4" t="s">
        <v>52</v>
      </c>
      <c r="E21" s="27">
        <v>1023943303</v>
      </c>
      <c r="F21" s="4" t="s">
        <v>614</v>
      </c>
      <c r="G21" s="4" t="s">
        <v>1007</v>
      </c>
      <c r="H21" s="4" t="s">
        <v>2180</v>
      </c>
      <c r="I21" s="4" t="s">
        <v>1068</v>
      </c>
      <c r="J21" s="28">
        <v>3176080</v>
      </c>
      <c r="K21" s="4">
        <v>1</v>
      </c>
      <c r="L21" s="4">
        <v>0</v>
      </c>
      <c r="M21" s="29">
        <v>45374</v>
      </c>
      <c r="N21" s="4">
        <v>30</v>
      </c>
      <c r="O21" s="29">
        <v>45372</v>
      </c>
      <c r="P21" s="29">
        <v>45405</v>
      </c>
      <c r="Q21" s="30">
        <v>6352160</v>
      </c>
      <c r="R21" s="28">
        <f t="shared" si="0"/>
        <v>9528240</v>
      </c>
      <c r="X21"/>
    </row>
    <row r="22" spans="1:24" x14ac:dyDescent="0.2">
      <c r="A22" s="6">
        <v>2024</v>
      </c>
      <c r="B22" s="4" t="s">
        <v>54</v>
      </c>
      <c r="E22" s="27">
        <v>79693505</v>
      </c>
      <c r="F22" s="4" t="s">
        <v>2191</v>
      </c>
      <c r="G22" s="4" t="s">
        <v>1006</v>
      </c>
      <c r="H22" s="4" t="s">
        <v>2180</v>
      </c>
      <c r="I22" s="4" t="s">
        <v>2192</v>
      </c>
      <c r="J22" s="28">
        <v>18558323</v>
      </c>
      <c r="K22" s="4">
        <v>1</v>
      </c>
      <c r="L22" s="4">
        <v>0</v>
      </c>
      <c r="M22" s="29">
        <v>45398</v>
      </c>
      <c r="N22" s="4">
        <v>30</v>
      </c>
      <c r="O22" s="29">
        <v>45398</v>
      </c>
      <c r="P22" s="29">
        <v>45427</v>
      </c>
      <c r="Q22" s="30">
        <v>50726066</v>
      </c>
      <c r="R22" s="28">
        <f t="shared" si="0"/>
        <v>69284389</v>
      </c>
      <c r="X22"/>
    </row>
    <row r="23" spans="1:24" x14ac:dyDescent="0.2">
      <c r="A23" s="6">
        <v>2024</v>
      </c>
      <c r="B23" s="4" t="s">
        <v>66</v>
      </c>
      <c r="E23" s="27">
        <v>901096303</v>
      </c>
      <c r="F23" s="4" t="s">
        <v>2193</v>
      </c>
      <c r="G23" s="4" t="s">
        <v>2194</v>
      </c>
      <c r="H23" s="4" t="s">
        <v>2195</v>
      </c>
      <c r="I23" s="4" t="s">
        <v>1082</v>
      </c>
      <c r="J23" s="28">
        <v>100000000</v>
      </c>
      <c r="M23" s="29">
        <v>45427</v>
      </c>
      <c r="O23" s="29">
        <v>45369</v>
      </c>
      <c r="P23" s="29"/>
      <c r="Q23" s="30">
        <v>200000000</v>
      </c>
      <c r="R23" s="28">
        <f t="shared" si="0"/>
        <v>300000000</v>
      </c>
      <c r="X23"/>
    </row>
    <row r="24" spans="1:24" x14ac:dyDescent="0.2">
      <c r="A24" s="6">
        <v>2024</v>
      </c>
      <c r="B24" s="4" t="s">
        <v>78</v>
      </c>
      <c r="E24" s="27">
        <v>800188923</v>
      </c>
      <c r="F24" s="4" t="s">
        <v>2196</v>
      </c>
      <c r="G24" s="4" t="s">
        <v>2194</v>
      </c>
      <c r="H24" s="4" t="s">
        <v>2180</v>
      </c>
      <c r="I24" s="4" t="s">
        <v>2197</v>
      </c>
      <c r="J24" s="28">
        <v>184512279</v>
      </c>
      <c r="K24" s="4">
        <v>0</v>
      </c>
      <c r="L24" s="4">
        <v>14</v>
      </c>
      <c r="M24" s="29">
        <v>45398</v>
      </c>
      <c r="N24" s="4">
        <v>14</v>
      </c>
      <c r="O24" s="29">
        <v>45363</v>
      </c>
      <c r="P24" s="29">
        <v>45412</v>
      </c>
      <c r="Q24" s="30">
        <v>380904590</v>
      </c>
      <c r="R24" s="28">
        <f t="shared" si="0"/>
        <v>565416869</v>
      </c>
      <c r="X24"/>
    </row>
    <row r="25" spans="1:24" x14ac:dyDescent="0.2">
      <c r="A25" s="6">
        <v>2024</v>
      </c>
      <c r="B25" s="4" t="s">
        <v>78</v>
      </c>
      <c r="E25" s="27">
        <v>800188923</v>
      </c>
      <c r="F25" s="4" t="s">
        <v>2196</v>
      </c>
      <c r="G25" s="4" t="s">
        <v>2194</v>
      </c>
      <c r="H25" s="4" t="s">
        <v>2198</v>
      </c>
      <c r="I25" s="4" t="s">
        <v>2199</v>
      </c>
      <c r="J25" s="28">
        <v>5940016</v>
      </c>
      <c r="M25" s="29">
        <v>45412</v>
      </c>
      <c r="O25" s="29">
        <v>45394</v>
      </c>
      <c r="P25" s="29"/>
      <c r="Q25" s="30">
        <v>565416869</v>
      </c>
      <c r="R25" s="28">
        <f t="shared" si="0"/>
        <v>571356885</v>
      </c>
      <c r="X25"/>
    </row>
    <row r="26" spans="1:24" x14ac:dyDescent="0.2">
      <c r="A26" s="6">
        <v>2024</v>
      </c>
      <c r="B26" s="4" t="s">
        <v>81</v>
      </c>
      <c r="E26" s="27">
        <v>900470772</v>
      </c>
      <c r="F26" s="4" t="s">
        <v>2200</v>
      </c>
      <c r="G26" s="4" t="s">
        <v>2194</v>
      </c>
      <c r="H26" s="4" t="s">
        <v>2201</v>
      </c>
      <c r="I26" s="4" t="s">
        <v>1097</v>
      </c>
      <c r="J26" s="28">
        <v>0</v>
      </c>
      <c r="K26" s="4">
        <v>0</v>
      </c>
      <c r="L26" s="4">
        <v>12</v>
      </c>
      <c r="M26" s="29">
        <v>45425</v>
      </c>
      <c r="N26" s="4">
        <v>12</v>
      </c>
      <c r="O26" s="29">
        <v>45412</v>
      </c>
      <c r="P26" s="29">
        <v>45425</v>
      </c>
      <c r="Q26" s="30">
        <v>156000000</v>
      </c>
      <c r="X26"/>
    </row>
    <row r="27" spans="1:24" x14ac:dyDescent="0.2">
      <c r="A27" s="6">
        <v>2024</v>
      </c>
      <c r="B27" s="4" t="s">
        <v>81</v>
      </c>
      <c r="E27" s="27">
        <v>900470772</v>
      </c>
      <c r="F27" s="4" t="s">
        <v>643</v>
      </c>
      <c r="G27" s="4" t="s">
        <v>2194</v>
      </c>
      <c r="H27" s="4" t="s">
        <v>2202</v>
      </c>
      <c r="I27" s="4" t="s">
        <v>1097</v>
      </c>
      <c r="J27" s="28">
        <v>0</v>
      </c>
      <c r="K27" s="4">
        <v>0</v>
      </c>
      <c r="L27" s="4">
        <v>8</v>
      </c>
      <c r="M27" s="29">
        <v>45425</v>
      </c>
      <c r="N27" s="4">
        <v>8</v>
      </c>
      <c r="O27" s="29">
        <v>45422</v>
      </c>
      <c r="P27" s="29">
        <v>45433</v>
      </c>
      <c r="Q27" s="30">
        <v>156000000</v>
      </c>
      <c r="X27"/>
    </row>
    <row r="28" spans="1:24" x14ac:dyDescent="0.2">
      <c r="A28" s="6">
        <v>2024</v>
      </c>
      <c r="B28" s="4" t="s">
        <v>106</v>
      </c>
      <c r="E28" s="27">
        <v>1033768643</v>
      </c>
      <c r="F28" s="4" t="s">
        <v>668</v>
      </c>
      <c r="G28" s="4" t="s">
        <v>1007</v>
      </c>
      <c r="H28" s="4" t="s">
        <v>2180</v>
      </c>
      <c r="I28" s="4" t="s">
        <v>2203</v>
      </c>
      <c r="J28" s="28">
        <v>4400000</v>
      </c>
      <c r="K28" s="4">
        <v>1</v>
      </c>
      <c r="L28" s="4">
        <v>0</v>
      </c>
      <c r="M28" s="29">
        <v>45397</v>
      </c>
      <c r="N28" s="4">
        <v>30</v>
      </c>
      <c r="O28" s="29">
        <v>45397</v>
      </c>
      <c r="P28" s="29">
        <v>45427</v>
      </c>
      <c r="Q28" s="30">
        <v>9973328</v>
      </c>
      <c r="R28" s="28">
        <f>Q28+J28</f>
        <v>14373328</v>
      </c>
      <c r="X28"/>
    </row>
    <row r="29" spans="1:24" x14ac:dyDescent="0.2">
      <c r="A29" s="6">
        <v>2024</v>
      </c>
      <c r="B29" s="4" t="s">
        <v>142</v>
      </c>
      <c r="E29" s="4">
        <v>1077858176</v>
      </c>
      <c r="F29" s="4" t="s">
        <v>704</v>
      </c>
      <c r="G29" s="4" t="s">
        <v>1007</v>
      </c>
      <c r="H29" s="4" t="s">
        <v>2180</v>
      </c>
      <c r="I29" s="4" t="s">
        <v>2204</v>
      </c>
      <c r="J29" s="28">
        <v>13478736</v>
      </c>
      <c r="K29" s="4">
        <v>2</v>
      </c>
      <c r="L29" s="4">
        <v>0</v>
      </c>
      <c r="M29" s="29">
        <v>45356</v>
      </c>
      <c r="N29" s="4">
        <v>60</v>
      </c>
      <c r="O29" s="29">
        <v>45477</v>
      </c>
      <c r="P29" s="29">
        <v>45539</v>
      </c>
      <c r="Q29" s="30">
        <f>VLOOKUP(B29,'[1]Contratacion 2024'!$A$2:$AAC$606,33,FALSE)</f>
        <v>26957472</v>
      </c>
      <c r="R29" s="28">
        <f>Q29+J29</f>
        <v>40436208</v>
      </c>
      <c r="X29"/>
    </row>
    <row r="30" spans="1:24" x14ac:dyDescent="0.2">
      <c r="A30" s="6">
        <v>2022</v>
      </c>
      <c r="B30" s="4" t="s">
        <v>2205</v>
      </c>
      <c r="E30" s="27">
        <v>800199453</v>
      </c>
      <c r="F30" s="4" t="s">
        <v>2206</v>
      </c>
      <c r="G30" s="4" t="s">
        <v>2194</v>
      </c>
      <c r="H30" s="4" t="s">
        <v>2207</v>
      </c>
      <c r="I30" s="4" t="s">
        <v>2208</v>
      </c>
      <c r="J30" s="28">
        <v>8897553</v>
      </c>
      <c r="K30" s="4">
        <v>3</v>
      </c>
      <c r="M30" s="29">
        <v>45351</v>
      </c>
      <c r="N30" s="4">
        <v>90</v>
      </c>
      <c r="O30" s="29">
        <v>45322</v>
      </c>
      <c r="P30" s="29">
        <v>45412</v>
      </c>
      <c r="Q30" s="30">
        <v>5768426859</v>
      </c>
      <c r="R30" s="28">
        <v>5777324412</v>
      </c>
      <c r="X30"/>
    </row>
    <row r="31" spans="1:24" x14ac:dyDescent="0.2">
      <c r="A31" s="6">
        <v>2022</v>
      </c>
      <c r="B31" s="4" t="s">
        <v>2205</v>
      </c>
      <c r="E31" s="27">
        <v>800199453</v>
      </c>
      <c r="F31" s="4" t="s">
        <v>2209</v>
      </c>
      <c r="G31" s="4" t="s">
        <v>2194</v>
      </c>
      <c r="H31" s="4" t="s">
        <v>2210</v>
      </c>
      <c r="I31" s="4" t="s">
        <v>2208</v>
      </c>
      <c r="J31" s="28">
        <v>17795016</v>
      </c>
      <c r="K31" s="4">
        <v>7</v>
      </c>
      <c r="L31" s="4">
        <v>0</v>
      </c>
      <c r="M31" s="29">
        <v>45412</v>
      </c>
      <c r="N31" s="4">
        <f>+K31*30+L31</f>
        <v>210</v>
      </c>
      <c r="O31" s="29">
        <v>45489</v>
      </c>
      <c r="P31" s="29">
        <v>45626</v>
      </c>
      <c r="Q31" s="30"/>
      <c r="R31" s="28">
        <f t="shared" ref="R31:R94" si="1">Q31+J31</f>
        <v>17795016</v>
      </c>
      <c r="X31"/>
    </row>
    <row r="32" spans="1:24" x14ac:dyDescent="0.2">
      <c r="A32" s="6">
        <v>2024</v>
      </c>
      <c r="B32" s="4" t="s">
        <v>150</v>
      </c>
      <c r="E32" s="4">
        <v>51647967</v>
      </c>
      <c r="F32" s="4" t="s">
        <v>712</v>
      </c>
      <c r="G32" s="4" t="s">
        <v>1007</v>
      </c>
      <c r="H32" s="4" t="s">
        <v>2180</v>
      </c>
      <c r="I32" s="4" t="s">
        <v>2211</v>
      </c>
      <c r="J32" s="28">
        <v>25443930</v>
      </c>
      <c r="K32" s="4">
        <v>3</v>
      </c>
      <c r="L32" s="4">
        <v>0</v>
      </c>
      <c r="M32" s="29">
        <v>45547</v>
      </c>
      <c r="N32" s="4">
        <f>+K32*30+L32</f>
        <v>90</v>
      </c>
      <c r="O32" s="29">
        <v>45547</v>
      </c>
      <c r="P32" s="29">
        <v>45638</v>
      </c>
      <c r="Q32" s="30">
        <f>VLOOKUP(B32,'[1]Contratacion 2024'!$A$2:$AAC$606,33,FALSE)</f>
        <v>50887860</v>
      </c>
      <c r="R32" s="28">
        <f t="shared" si="1"/>
        <v>76331790</v>
      </c>
      <c r="X32"/>
    </row>
    <row r="33" spans="1:24" x14ac:dyDescent="0.2">
      <c r="A33" s="6">
        <v>2024</v>
      </c>
      <c r="B33" s="4" t="s">
        <v>158</v>
      </c>
      <c r="C33" s="4" t="str">
        <f>VLOOKUP(B33,'[1]CB-0012'!$F$10:$H$464,2,FALSE)</f>
        <v>17 17. Contrato de Prestación de Servicios</v>
      </c>
      <c r="D33" s="4" t="str">
        <f>VLOOKUP(B33,'[1]CB-0012'!$F$10:$H$464,3,FALSE)</f>
        <v xml:space="preserve">49 49-Otros Servicios </v>
      </c>
      <c r="E33" s="27">
        <f>VLOOKUP(B33,'[1]Contratacion 2024'!$A$2:$AN$632,4,FALSE)</f>
        <v>830061945</v>
      </c>
      <c r="F33" s="27" t="str">
        <f>VLOOKUP(B33,'[1]Contratacion 2024'!$A$2:$AN$632,8,FALSE)</f>
        <v>BIP TRANSPORTES SAS</v>
      </c>
      <c r="G33" s="4" t="s">
        <v>2194</v>
      </c>
      <c r="H33" s="4" t="s">
        <v>2202</v>
      </c>
      <c r="J33" s="28">
        <v>0</v>
      </c>
      <c r="K33" s="4">
        <v>3</v>
      </c>
      <c r="L33" s="4">
        <v>0</v>
      </c>
      <c r="M33" s="29">
        <f>VLOOKUP(B33,'[1]Contratacion 2024'!$A$2:$W$576,23,FALSE)</f>
        <v>45656</v>
      </c>
      <c r="N33" s="4">
        <f>+K33*30+L33</f>
        <v>90</v>
      </c>
      <c r="O33" s="29">
        <v>45645</v>
      </c>
      <c r="P33" s="29">
        <v>45382</v>
      </c>
      <c r="Q33" s="30">
        <f>VLOOKUP(B33,'[1]Contratacion 2024'!$A$2:$AAC$606,33,FALSE)</f>
        <v>97187500</v>
      </c>
      <c r="R33" s="28">
        <f t="shared" si="1"/>
        <v>97187500</v>
      </c>
      <c r="X33"/>
    </row>
    <row r="34" spans="1:24" x14ac:dyDescent="0.2">
      <c r="A34" s="6">
        <v>2024</v>
      </c>
      <c r="B34" s="4" t="s">
        <v>159</v>
      </c>
      <c r="C34" s="4" t="str">
        <f>VLOOKUP(B34,'[1]CB-0012'!$F$10:$H$464,2,FALSE)</f>
        <v>17 17. Contrato de Prestación de Servicios</v>
      </c>
      <c r="D34" s="4" t="str">
        <f>VLOOKUP(B34,'[1]CB-0012'!$F$10:$H$464,3,FALSE)</f>
        <v xml:space="preserve">49 49-Otros Servicios </v>
      </c>
      <c r="E34" s="27">
        <f>VLOOKUP(B34,'[1]Contratacion 2024'!$A$2:$AN$632,4,FALSE)</f>
        <v>901408426</v>
      </c>
      <c r="F34" s="27" t="str">
        <f>VLOOKUP(B34,'[1]Contratacion 2024'!$A$2:$AN$632,8,FALSE)</f>
        <v>ENERGY MSI SAS.</v>
      </c>
      <c r="G34" s="4" t="s">
        <v>2194</v>
      </c>
      <c r="H34" s="4" t="s">
        <v>2212</v>
      </c>
      <c r="J34" s="28">
        <v>25000000</v>
      </c>
      <c r="K34" s="4">
        <v>0</v>
      </c>
      <c r="L34" s="4">
        <v>0</v>
      </c>
      <c r="M34" s="29">
        <f>VLOOKUP(B34,'[1]Contratacion 2024'!$A$2:$W$576,23,FALSE)</f>
        <v>45737</v>
      </c>
      <c r="N34" s="4">
        <f>+K34*30+L34</f>
        <v>0</v>
      </c>
      <c r="O34" s="29">
        <v>45643</v>
      </c>
      <c r="P34" s="29">
        <v>45737</v>
      </c>
      <c r="Q34" s="30">
        <f>VLOOKUP(B34,'[1]Contratacion 2024'!$A$2:$AAC$606,33,FALSE)</f>
        <v>160860000</v>
      </c>
      <c r="R34" s="28">
        <f t="shared" si="1"/>
        <v>185860000</v>
      </c>
      <c r="X34"/>
    </row>
    <row r="35" spans="1:24" x14ac:dyDescent="0.2">
      <c r="A35" s="6">
        <v>2024</v>
      </c>
      <c r="B35" s="4" t="s">
        <v>160</v>
      </c>
      <c r="C35" s="4" t="str">
        <f>VLOOKUP(B35,'[1]CB-0012'!$F$10:$H$464,2,FALSE)</f>
        <v>17 17. Contrato de Prestación de Servicios</v>
      </c>
      <c r="D35" s="4" t="str">
        <f>VLOOKUP(B35,'[1]CB-0012'!$F$10:$H$464,3,FALSE)</f>
        <v xml:space="preserve">31 31-Servicios Profesionales </v>
      </c>
      <c r="E35" s="4">
        <v>1022370815</v>
      </c>
      <c r="F35" s="4" t="s">
        <v>595</v>
      </c>
      <c r="G35" s="4" t="s">
        <v>1007</v>
      </c>
      <c r="H35" s="4" t="s">
        <v>2180</v>
      </c>
      <c r="I35" s="4" t="s">
        <v>2213</v>
      </c>
      <c r="J35" s="28">
        <v>12833333</v>
      </c>
      <c r="K35" s="4">
        <v>2</v>
      </c>
      <c r="L35" s="4">
        <v>10</v>
      </c>
      <c r="M35" s="29">
        <f>VLOOKUP(B35,'[1]Contratacion 2024'!$A$2:$AG$606,23,FALSE)</f>
        <v>45616</v>
      </c>
      <c r="N35" s="4">
        <v>70</v>
      </c>
      <c r="O35" s="29">
        <v>45616</v>
      </c>
      <c r="P35" s="29">
        <v>45688</v>
      </c>
      <c r="Q35" s="30">
        <f>VLOOKUP(B35,'[1]Contratacion 2024'!$A$2:$AAC$606,33,FALSE)</f>
        <v>44000000</v>
      </c>
      <c r="R35" s="28">
        <f t="shared" si="1"/>
        <v>56833333</v>
      </c>
      <c r="S35" s="31">
        <f>J35/Q35</f>
        <v>0.29166665909090911</v>
      </c>
      <c r="X35"/>
    </row>
    <row r="36" spans="1:24" x14ac:dyDescent="0.2">
      <c r="A36" s="6">
        <v>2024</v>
      </c>
      <c r="B36" s="4" t="s">
        <v>167</v>
      </c>
      <c r="C36" s="4" t="str">
        <f>VLOOKUP(B36,'[1]CB-0012'!$F$10:$H$464,2,FALSE)</f>
        <v>17 17. Contrato de Prestación de Servicios</v>
      </c>
      <c r="D36" s="4" t="str">
        <f>VLOOKUP(B36,'[1]CB-0012'!$F$10:$H$464,3,FALSE)</f>
        <v xml:space="preserve">31 31-Servicios Profesionales </v>
      </c>
      <c r="E36" s="4">
        <v>1032376098</v>
      </c>
      <c r="F36" s="4" t="s">
        <v>726</v>
      </c>
      <c r="G36" s="4" t="s">
        <v>1006</v>
      </c>
      <c r="H36" s="4" t="s">
        <v>2180</v>
      </c>
      <c r="I36" s="4" t="s">
        <v>2214</v>
      </c>
      <c r="J36" s="28">
        <v>11872000</v>
      </c>
      <c r="K36" s="4">
        <v>2</v>
      </c>
      <c r="L36" s="4">
        <v>4</v>
      </c>
      <c r="M36" s="29">
        <f>VLOOKUP(B36,'[1]Contratacion 2024'!$A$2:$AG$606,23,FALSE)</f>
        <v>45622</v>
      </c>
      <c r="N36" s="4">
        <f t="shared" ref="N36:N54" si="2">+K36*30+L36</f>
        <v>64</v>
      </c>
      <c r="O36" s="29">
        <v>45621</v>
      </c>
      <c r="P36" s="29">
        <v>45687</v>
      </c>
      <c r="Q36" s="30">
        <f>VLOOKUP(B36,'[1]Contratacion 2024'!$A$2:$AAC$606,33,FALSE)</f>
        <v>44520000</v>
      </c>
      <c r="R36" s="28">
        <f t="shared" si="1"/>
        <v>56392000</v>
      </c>
      <c r="S36" s="31">
        <f>J36/Q36</f>
        <v>0.26666666666666666</v>
      </c>
      <c r="X36"/>
    </row>
    <row r="37" spans="1:24" x14ac:dyDescent="0.2">
      <c r="A37" s="6">
        <v>2024</v>
      </c>
      <c r="B37" s="4" t="s">
        <v>169</v>
      </c>
      <c r="C37" s="4" t="str">
        <f>VLOOKUP(B37,'[1]CB-0012'!$F$10:$H$464,2,FALSE)</f>
        <v>17 17. Contrato de Prestación de Servicios</v>
      </c>
      <c r="D37" s="4" t="str">
        <f>VLOOKUP(B37,'[1]CB-0012'!$F$10:$H$464,3,FALSE)</f>
        <v xml:space="preserve">31 31-Servicios Profesionales </v>
      </c>
      <c r="E37" s="4">
        <v>1030662030</v>
      </c>
      <c r="F37" s="4" t="s">
        <v>728</v>
      </c>
      <c r="G37" s="4" t="s">
        <v>1007</v>
      </c>
      <c r="H37" s="4" t="s">
        <v>2180</v>
      </c>
      <c r="I37" s="4" t="s">
        <v>2215</v>
      </c>
      <c r="J37" s="28">
        <v>6940323</v>
      </c>
      <c r="K37" s="4">
        <v>1</v>
      </c>
      <c r="L37" s="4">
        <v>29</v>
      </c>
      <c r="M37" s="29">
        <f>VLOOKUP(B37,'[1]Contratacion 2024'!$A$2:$AG$606,23,FALSE)</f>
        <v>45627</v>
      </c>
      <c r="N37" s="4">
        <f t="shared" si="2"/>
        <v>59</v>
      </c>
      <c r="O37" s="29">
        <v>45622</v>
      </c>
      <c r="P37" s="29">
        <v>45687</v>
      </c>
      <c r="Q37" s="30">
        <f>VLOOKUP(B37,'[1]Contratacion 2024'!$A$2:$AAC$606,33,FALSE)</f>
        <v>28231824</v>
      </c>
      <c r="R37" s="28">
        <f t="shared" si="1"/>
        <v>35172147</v>
      </c>
      <c r="S37" s="31">
        <f>J37/Q37</f>
        <v>0.24583331916492537</v>
      </c>
      <c r="X37"/>
    </row>
    <row r="38" spans="1:24" x14ac:dyDescent="0.2">
      <c r="A38" s="6">
        <v>2024</v>
      </c>
      <c r="B38" s="4" t="s">
        <v>171</v>
      </c>
      <c r="C38" s="4" t="str">
        <f>VLOOKUP(B38,'[1]CB-0012'!$F$10:$H$464,2,FALSE)</f>
        <v>17 17. Contrato de Prestación de Servicios</v>
      </c>
      <c r="D38" s="4" t="str">
        <f>VLOOKUP(B38,'[1]CB-0012'!$F$10:$H$464,3,FALSE)</f>
        <v xml:space="preserve">33 33-Servicios Apoyo a la Gestion de la Entidad (servicios administrativos) </v>
      </c>
      <c r="E38" s="4">
        <v>52464540</v>
      </c>
      <c r="F38" s="4" t="s">
        <v>730</v>
      </c>
      <c r="G38" s="4" t="s">
        <v>2194</v>
      </c>
      <c r="H38" s="4" t="s">
        <v>2180</v>
      </c>
      <c r="I38" s="4" t="s">
        <v>2216</v>
      </c>
      <c r="J38" s="28">
        <v>6940323</v>
      </c>
      <c r="K38" s="4">
        <v>1</v>
      </c>
      <c r="L38" s="4">
        <v>29</v>
      </c>
      <c r="M38" s="29">
        <f>VLOOKUP(B38,'[1]Contratacion 2024'!$A$2:$AG$606,23,FALSE)</f>
        <v>45627</v>
      </c>
      <c r="N38" s="4">
        <f t="shared" si="2"/>
        <v>59</v>
      </c>
      <c r="O38" s="29">
        <v>45625</v>
      </c>
      <c r="P38" s="29">
        <v>45688</v>
      </c>
      <c r="Q38" s="30">
        <f>VLOOKUP(B38,'[1]Contratacion 2024'!$A$2:$AAC$606,33,FALSE)</f>
        <v>28231824</v>
      </c>
      <c r="R38" s="28">
        <f t="shared" si="1"/>
        <v>35172147</v>
      </c>
      <c r="S38" s="31">
        <f>J38/Q38</f>
        <v>0.24583331916492537</v>
      </c>
      <c r="X38"/>
    </row>
    <row r="39" spans="1:24" x14ac:dyDescent="0.2">
      <c r="A39" s="6">
        <v>2024</v>
      </c>
      <c r="B39" s="4" t="s">
        <v>174</v>
      </c>
      <c r="C39" s="4" t="str">
        <f>VLOOKUP(B39,'[1]CB-0012'!$F$10:$H$464,2,FALSE)</f>
        <v>17 17. Contrato de Prestación de Servicios</v>
      </c>
      <c r="D39" s="4" t="str">
        <f>VLOOKUP(B39,'[1]CB-0012'!$F$10:$H$464,3,FALSE)</f>
        <v xml:space="preserve">33 33-Servicios Apoyo a la Gestion de la Entidad (servicios administrativos) </v>
      </c>
      <c r="E39" s="4">
        <v>35394243</v>
      </c>
      <c r="F39" s="4" t="s">
        <v>733</v>
      </c>
      <c r="G39" s="4" t="s">
        <v>1007</v>
      </c>
      <c r="H39" s="4" t="s">
        <v>2180</v>
      </c>
      <c r="I39" s="4" t="s">
        <v>2217</v>
      </c>
      <c r="J39" s="28">
        <v>6940323</v>
      </c>
      <c r="K39" s="4">
        <v>1</v>
      </c>
      <c r="L39" s="4">
        <v>29</v>
      </c>
      <c r="M39" s="29">
        <f>VLOOKUP(B39,'[1]Contratacion 2024'!$A$2:$AG$606,23,FALSE)</f>
        <v>45627</v>
      </c>
      <c r="N39" s="4">
        <f t="shared" si="2"/>
        <v>59</v>
      </c>
      <c r="O39" s="29">
        <v>45625</v>
      </c>
      <c r="P39" s="29">
        <v>45688</v>
      </c>
      <c r="Q39" s="30">
        <f>VLOOKUP(B39,'[1]Contratacion 2024'!$A$2:$AAC$606,33,FALSE)</f>
        <v>28231824</v>
      </c>
      <c r="R39" s="28">
        <f t="shared" si="1"/>
        <v>35172147</v>
      </c>
      <c r="S39" s="31">
        <f>J39/Q39</f>
        <v>0.24583331916492537</v>
      </c>
      <c r="X39"/>
    </row>
    <row r="40" spans="1:24" x14ac:dyDescent="0.2">
      <c r="A40" s="6">
        <v>2024</v>
      </c>
      <c r="B40" s="4" t="s">
        <v>177</v>
      </c>
      <c r="C40" s="4" t="str">
        <f>VLOOKUP(B40,'[1]CB-0012'!$F$10:$H$464,2,FALSE)</f>
        <v>17 17. Contrato de Prestación de Servicios</v>
      </c>
      <c r="D40" s="4" t="str">
        <f>VLOOKUP(B40,'[1]CB-0012'!$F$10:$H$464,3,FALSE)</f>
        <v xml:space="preserve">31 31-Servicios Profesionales </v>
      </c>
      <c r="E40" s="27">
        <f>VLOOKUP(B40,'[1]Contratacion 2024'!$A$2:$AN$632,4,FALSE)</f>
        <v>1033740886</v>
      </c>
      <c r="F40" s="27" t="str">
        <f>VLOOKUP(B40,'[1]Contratacion 2024'!$A$2:$AN$632,8,FALSE)</f>
        <v>FRANCY ANDREA RODRIGUEZ ARCHILA</v>
      </c>
      <c r="G40" s="4" t="s">
        <v>1007</v>
      </c>
      <c r="H40" s="4" t="s">
        <v>2180</v>
      </c>
      <c r="I40" s="27" t="str">
        <f>VLOOKUP(B40,'[1]Contratacion 2024'!$A$2:$AN$632,29,FALSE)</f>
        <v>DO-237 Proveer, de manera autónoma e independiente, los servicios requeridos para el seguimiento y apoyo a la supervisión de los contratos de transporte y servicios requeridos para la producción audiovisual eventos, producciones y programas de Canal Capital, en todas sus dimensiones.</v>
      </c>
      <c r="J40" s="28">
        <v>6822674</v>
      </c>
      <c r="K40" s="4">
        <v>1</v>
      </c>
      <c r="L40" s="4">
        <v>28</v>
      </c>
      <c r="M40" s="29">
        <f>VLOOKUP(B40,'[1]Contratacion 2024'!$A$2:$W$576,23,FALSE)</f>
        <v>45627</v>
      </c>
      <c r="N40" s="4">
        <f t="shared" si="2"/>
        <v>58</v>
      </c>
      <c r="O40" s="29">
        <v>45629</v>
      </c>
      <c r="P40" s="29">
        <v>45688</v>
      </c>
      <c r="Q40" s="30">
        <f>VLOOKUP(B40,'[1]Contratacion 2024'!$A$2:$AAC$606,33,FALSE)</f>
        <v>28231824</v>
      </c>
      <c r="R40" s="28">
        <f t="shared" si="1"/>
        <v>35054498</v>
      </c>
      <c r="X40"/>
    </row>
    <row r="41" spans="1:24" x14ac:dyDescent="0.2">
      <c r="A41" s="6">
        <v>2024</v>
      </c>
      <c r="B41" s="4" t="s">
        <v>180</v>
      </c>
      <c r="C41" s="4" t="str">
        <f>VLOOKUP(B41,'[1]CB-0012'!$F$10:$H$464,2,FALSE)</f>
        <v>17 17. Contrato de Prestación de Servicios</v>
      </c>
      <c r="D41" s="4" t="str">
        <f>VLOOKUP(B41,'[1]CB-0012'!$F$10:$H$464,3,FALSE)</f>
        <v xml:space="preserve">31 31-Servicios Profesionales </v>
      </c>
      <c r="E41" s="4">
        <v>1033714271</v>
      </c>
      <c r="F41" s="4" t="s">
        <v>602</v>
      </c>
      <c r="G41" s="4" t="s">
        <v>1007</v>
      </c>
      <c r="H41" s="4" t="s">
        <v>2180</v>
      </c>
      <c r="I41" s="4" t="s">
        <v>2218</v>
      </c>
      <c r="J41" s="28">
        <v>2855160</v>
      </c>
      <c r="K41" s="4">
        <v>0</v>
      </c>
      <c r="L41" s="4">
        <v>13</v>
      </c>
      <c r="M41" s="29">
        <f>VLOOKUP(B41,'[1]Contratacion 2024'!$A$2:$AG$606,23,FALSE)</f>
        <v>45628</v>
      </c>
      <c r="N41" s="4">
        <f t="shared" si="2"/>
        <v>13</v>
      </c>
      <c r="O41" s="29">
        <v>45617</v>
      </c>
      <c r="P41" s="29">
        <v>45641</v>
      </c>
      <c r="Q41" s="30">
        <f>VLOOKUP(B41,'[1]Contratacion 2024'!$A$2:$AAC$606,33,FALSE)</f>
        <v>45682560</v>
      </c>
      <c r="R41" s="28">
        <f t="shared" si="1"/>
        <v>48537720</v>
      </c>
      <c r="S41" s="31">
        <f>J41/Q41</f>
        <v>6.25E-2</v>
      </c>
      <c r="X41"/>
    </row>
    <row r="42" spans="1:24" x14ac:dyDescent="0.2">
      <c r="A42" s="6">
        <v>2024</v>
      </c>
      <c r="B42" s="4" t="s">
        <v>180</v>
      </c>
      <c r="C42" s="4" t="str">
        <f>VLOOKUP(B42,'[1]CB-0012'!$F$10:$H$464,2,FALSE)</f>
        <v>17 17. Contrato de Prestación de Servicios</v>
      </c>
      <c r="D42" s="4" t="str">
        <f>VLOOKUP(B42,'[1]CB-0012'!$F$10:$H$464,3,FALSE)</f>
        <v xml:space="preserve">31 31-Servicios Profesionales </v>
      </c>
      <c r="E42" s="27">
        <f>VLOOKUP(B42,'[1]Contratacion 2024'!$A$2:$AN$632,4,FALSE)</f>
        <v>1033714271</v>
      </c>
      <c r="F42" s="27" t="str">
        <f>VLOOKUP(B42,'[1]Contratacion 2024'!$A$2:$AN$632,8,FALSE)</f>
        <v>INGRID PAOLA SIERRA NEIRA</v>
      </c>
      <c r="G42" s="4" t="s">
        <v>1007</v>
      </c>
      <c r="H42" s="4" t="s">
        <v>2219</v>
      </c>
      <c r="I42" s="27" t="str">
        <f>VLOOKUP(B42,'[1]Contratacion 2024'!$A$2:$AN$632,29,FALSE)</f>
        <v>DO- 261 Proveer, de manera autónoma e independiente, los servicios
profesionales requeridos para disponer la estructuración y ejecución de la estrategia digital de eureka y
la franja infantil de Capital en todas sus plataformas, incluyendo los proyectos del Plan de inversión
financiados a través de la resolución 076 de 2024 del Fondo Único de Tecnologías de la Información y
las comunicaciones (FUTIC)</v>
      </c>
      <c r="J42" s="28">
        <v>8565480</v>
      </c>
      <c r="K42" s="4">
        <v>1</v>
      </c>
      <c r="L42" s="4">
        <v>15</v>
      </c>
      <c r="M42" s="29">
        <f>VLOOKUP(B42,'[1]Contratacion 2024'!$A$2:$W$576,23,FALSE)</f>
        <v>45628</v>
      </c>
      <c r="N42" s="4">
        <f t="shared" si="2"/>
        <v>45</v>
      </c>
      <c r="O42" s="29">
        <v>45636</v>
      </c>
      <c r="P42" s="29">
        <v>45688</v>
      </c>
      <c r="Q42" s="30">
        <f>VLOOKUP(B42,'[1]Contratacion 2024'!$A$2:$AAC$606,33,FALSE)</f>
        <v>45682560</v>
      </c>
      <c r="R42" s="28">
        <f t="shared" si="1"/>
        <v>54248040</v>
      </c>
      <c r="X42"/>
    </row>
    <row r="43" spans="1:24" x14ac:dyDescent="0.2">
      <c r="A43" s="6">
        <v>2024</v>
      </c>
      <c r="B43" s="4" t="s">
        <v>181</v>
      </c>
      <c r="E43" s="4">
        <v>860058398</v>
      </c>
      <c r="F43" s="4" t="s">
        <v>739</v>
      </c>
      <c r="G43" s="4" t="s">
        <v>1006</v>
      </c>
      <c r="H43" s="4" t="s">
        <v>2180</v>
      </c>
      <c r="I43" s="4" t="s">
        <v>2220</v>
      </c>
      <c r="J43" s="28">
        <v>185000000</v>
      </c>
      <c r="M43" s="29">
        <f>VLOOKUP(B43,'[1]Contratacion 2024'!$A$2:$AG$606,23,FALSE)</f>
        <v>45629</v>
      </c>
      <c r="N43" s="4">
        <f t="shared" si="2"/>
        <v>0</v>
      </c>
      <c r="O43" s="29">
        <v>45558</v>
      </c>
      <c r="P43" s="29"/>
      <c r="Q43" s="30">
        <f>VLOOKUP(B43,'[1]Contratacion 2024'!$A$2:$AAC$606,33,FALSE)</f>
        <v>370000000</v>
      </c>
      <c r="R43" s="28">
        <f t="shared" si="1"/>
        <v>555000000</v>
      </c>
      <c r="X43"/>
    </row>
    <row r="44" spans="1:24" x14ac:dyDescent="0.2">
      <c r="A44" s="6">
        <v>2024</v>
      </c>
      <c r="B44" s="4" t="s">
        <v>182</v>
      </c>
      <c r="C44" s="4" t="str">
        <f>VLOOKUP(B44,'[1]CB-0012'!$F$10:$H$464,2,FALSE)</f>
        <v>17 17. Contrato de Prestación de Servicios</v>
      </c>
      <c r="D44" s="4" t="str">
        <f>VLOOKUP(B44,'[1]CB-0012'!$F$10:$H$464,3,FALSE)</f>
        <v xml:space="preserve">33 33-Servicios Apoyo a la Gestion de la Entidad (servicios administrativos) </v>
      </c>
      <c r="E44" s="4">
        <v>1016026111</v>
      </c>
      <c r="F44" s="4" t="s">
        <v>740</v>
      </c>
      <c r="G44" s="4" t="s">
        <v>2194</v>
      </c>
      <c r="H44" s="4" t="s">
        <v>2180</v>
      </c>
      <c r="I44" s="4" t="s">
        <v>2221</v>
      </c>
      <c r="J44" s="28">
        <v>6175710</v>
      </c>
      <c r="K44" s="4">
        <v>1</v>
      </c>
      <c r="L44" s="4">
        <v>15</v>
      </c>
      <c r="M44" s="29">
        <f>VLOOKUP(B44,'[1]Contratacion 2024'!$A$2:$AG$606,23,FALSE)</f>
        <v>45600</v>
      </c>
      <c r="N44" s="4">
        <f t="shared" si="2"/>
        <v>45</v>
      </c>
      <c r="O44" s="29">
        <v>45597</v>
      </c>
      <c r="P44" s="29">
        <v>45688</v>
      </c>
      <c r="Q44" s="30">
        <f>VLOOKUP(B44,'[1]Contratacion 2024'!$A$2:$AAC$606,33,FALSE)</f>
        <v>28819980</v>
      </c>
      <c r="R44" s="28">
        <f t="shared" si="1"/>
        <v>34995690</v>
      </c>
      <c r="S44" s="31">
        <f>J44/Q44</f>
        <v>0.21428571428571427</v>
      </c>
      <c r="X44"/>
    </row>
    <row r="45" spans="1:24" x14ac:dyDescent="0.2">
      <c r="A45" s="6">
        <v>2024</v>
      </c>
      <c r="B45" s="4" t="s">
        <v>182</v>
      </c>
      <c r="C45" s="4" t="str">
        <f>VLOOKUP(B45,'[1]CB-0012'!$F$10:$H$464,2,FALSE)</f>
        <v>17 17. Contrato de Prestación de Servicios</v>
      </c>
      <c r="D45" s="4" t="str">
        <f>VLOOKUP(B45,'[1]CB-0012'!$F$10:$H$464,3,FALSE)</f>
        <v xml:space="preserve">33 33-Servicios Apoyo a la Gestion de la Entidad (servicios administrativos) </v>
      </c>
      <c r="E45" s="27">
        <f>VLOOKUP(B45,'[1]Contratacion 2024'!$A$2:$AN$632,4,FALSE)</f>
        <v>1016026111</v>
      </c>
      <c r="F45" s="27" t="str">
        <f>VLOOKUP(B45,'[1]Contratacion 2024'!$A$2:$AN$632,8,FALSE)</f>
        <v>OMAR DAVID FORERO GALLEGO</v>
      </c>
      <c r="G45" s="4" t="s">
        <v>1006</v>
      </c>
      <c r="H45" s="4" t="s">
        <v>2219</v>
      </c>
      <c r="I45" s="27" t="str">
        <f>VLOOKUP(B45,'[1]Contratacion 2024'!$A$2:$AN$632,29,FALSE)</f>
        <v>DO-251 Proveer, de manera autónoma e independiente, los servicios para la
revisión, diagnóstico y apoyo en el laboratorio de Canal Capital, en el análisis, medición, reparación y
pruebas que garanticen el correcto funcionamiento de los equipos que sean entregados por las diferentes
áreas del Canal, definido como soporte Nivel 3.</v>
      </c>
      <c r="J45" s="28">
        <v>4820263</v>
      </c>
      <c r="K45" s="4">
        <v>1</v>
      </c>
      <c r="L45" s="4">
        <v>15</v>
      </c>
      <c r="M45" s="29">
        <f>VLOOKUP(B45,'[1]Contratacion 2024'!$A$2:$W$576,23,FALSE)</f>
        <v>45600</v>
      </c>
      <c r="N45" s="4">
        <f t="shared" si="2"/>
        <v>45</v>
      </c>
      <c r="O45" s="29">
        <v>45637</v>
      </c>
      <c r="P45" s="29">
        <v>45688</v>
      </c>
      <c r="Q45" s="30">
        <f>VLOOKUP(B45,'[1]Contratacion 2024'!$A$2:$AAC$606,33,FALSE)</f>
        <v>28819980</v>
      </c>
      <c r="R45" s="28">
        <f t="shared" si="1"/>
        <v>33640243</v>
      </c>
      <c r="X45"/>
    </row>
    <row r="46" spans="1:24" x14ac:dyDescent="0.2">
      <c r="A46" s="6">
        <v>2024</v>
      </c>
      <c r="B46" s="4" t="s">
        <v>183</v>
      </c>
      <c r="E46" s="4">
        <v>1015428775</v>
      </c>
      <c r="F46" s="4" t="s">
        <v>741</v>
      </c>
      <c r="G46" s="4" t="s">
        <v>2194</v>
      </c>
      <c r="H46" s="4" t="s">
        <v>2180</v>
      </c>
      <c r="I46" s="4" t="s">
        <v>2222</v>
      </c>
      <c r="J46" s="28">
        <v>8662500</v>
      </c>
      <c r="K46" s="4">
        <v>1</v>
      </c>
      <c r="L46" s="4">
        <v>16</v>
      </c>
      <c r="M46" s="29">
        <v>45626</v>
      </c>
      <c r="N46" s="4">
        <f t="shared" si="2"/>
        <v>46</v>
      </c>
      <c r="O46" s="29">
        <v>45540</v>
      </c>
      <c r="P46" s="29">
        <v>45672</v>
      </c>
      <c r="Q46" s="30">
        <f>VLOOKUP(B46,'[1]Contratacion 2024'!$A$2:$AAC$606,33,FALSE)</f>
        <v>17325000</v>
      </c>
      <c r="R46" s="28">
        <f t="shared" si="1"/>
        <v>25987500</v>
      </c>
      <c r="X46"/>
    </row>
    <row r="47" spans="1:24" x14ac:dyDescent="0.2">
      <c r="A47" s="6">
        <v>2024</v>
      </c>
      <c r="B47" s="4" t="s">
        <v>187</v>
      </c>
      <c r="C47" s="4" t="str">
        <f>VLOOKUP(B47,'[1]CB-0012'!$F$10:$H$464,2,FALSE)</f>
        <v>17 17. Contrato de Prestación de Servicios</v>
      </c>
      <c r="D47" s="4" t="str">
        <f>VLOOKUP(B47,'[1]CB-0012'!$F$10:$H$464,3,FALSE)</f>
        <v xml:space="preserve">31 31-Servicios Profesionales </v>
      </c>
      <c r="E47" s="4">
        <v>1016095170</v>
      </c>
      <c r="F47" s="4" t="s">
        <v>744</v>
      </c>
      <c r="G47" s="4" t="s">
        <v>1007</v>
      </c>
      <c r="H47" s="4" t="s">
        <v>2180</v>
      </c>
      <c r="I47" s="4" t="s">
        <v>2223</v>
      </c>
      <c r="J47" s="28">
        <v>3354045</v>
      </c>
      <c r="K47" s="4">
        <v>1</v>
      </c>
      <c r="L47" s="4">
        <v>8</v>
      </c>
      <c r="M47" s="29">
        <f>VLOOKUP(B47,'[1]Contratacion 2024'!$A$2:$AG$606,23,FALSE)</f>
        <v>45603</v>
      </c>
      <c r="N47" s="4">
        <f t="shared" si="2"/>
        <v>38</v>
      </c>
      <c r="O47" s="29">
        <v>45603</v>
      </c>
      <c r="P47" s="29">
        <v>45641</v>
      </c>
      <c r="Q47" s="30">
        <f>VLOOKUP(B47,'[1]Contratacion 2024'!$A$2:$AAC$606,33,FALSE)</f>
        <v>18535510</v>
      </c>
      <c r="R47" s="28">
        <f t="shared" si="1"/>
        <v>21889555</v>
      </c>
      <c r="S47" s="31">
        <f>J47/Q47</f>
        <v>0.18095239893588036</v>
      </c>
      <c r="X47"/>
    </row>
    <row r="48" spans="1:24" x14ac:dyDescent="0.2">
      <c r="A48" s="6">
        <v>2024</v>
      </c>
      <c r="B48" s="4" t="s">
        <v>187</v>
      </c>
      <c r="C48" s="4" t="str">
        <f>VLOOKUP(B48,'[1]CB-0012'!$F$10:$H$464,2,FALSE)</f>
        <v>17 17. Contrato de Prestación de Servicios</v>
      </c>
      <c r="D48" s="4" t="str">
        <f>VLOOKUP(B48,'[1]CB-0012'!$F$10:$H$464,3,FALSE)</f>
        <v xml:space="preserve">31 31-Servicios Profesionales </v>
      </c>
      <c r="E48" s="27">
        <f>VLOOKUP(B48,'[1]Contratacion 2024'!$A$2:$AN$632,4,FALSE)</f>
        <v>1016095170</v>
      </c>
      <c r="F48" s="27" t="str">
        <f>VLOOKUP(B48,'[1]Contratacion 2024'!$A$2:$AN$632,8,FALSE)</f>
        <v>EDNA LILIANA CALDERON GUZMAN</v>
      </c>
      <c r="G48" s="4" t="s">
        <v>1007</v>
      </c>
      <c r="I48" s="27" t="str">
        <f>VLOOKUP(B48,'[1]Contratacion 2024'!$A$2:$AN$632,29,FALSE)</f>
        <v>DO-252 Proveer de manera autónoma e independiente sus servicios para llevar a cabo el apoyo al área de Tráfico y Archivo Audiovisual de Canal Capital.</v>
      </c>
      <c r="J48" s="28">
        <v>3971895</v>
      </c>
      <c r="K48" s="4">
        <v>1</v>
      </c>
      <c r="L48" s="4">
        <v>15</v>
      </c>
      <c r="M48" s="29">
        <f>VLOOKUP(B48,'[1]Contratacion 2024'!$A$2:$W$576,23,FALSE)</f>
        <v>45603</v>
      </c>
      <c r="N48" s="4">
        <f t="shared" si="2"/>
        <v>45</v>
      </c>
      <c r="O48" s="29">
        <v>45636</v>
      </c>
      <c r="P48" s="29">
        <v>45688</v>
      </c>
      <c r="Q48" s="30">
        <f>VLOOKUP(B48,'[1]Contratacion 2024'!$A$2:$AAC$606,33,FALSE)</f>
        <v>18535510</v>
      </c>
      <c r="R48" s="28">
        <f t="shared" si="1"/>
        <v>22507405</v>
      </c>
      <c r="X48"/>
    </row>
    <row r="49" spans="1:24" x14ac:dyDescent="0.2">
      <c r="A49" s="6">
        <v>2024</v>
      </c>
      <c r="B49" s="4" t="s">
        <v>189</v>
      </c>
      <c r="C49" s="4" t="str">
        <f>VLOOKUP(B49,'[1]CB-0012'!$F$10:$H$464,2,FALSE)</f>
        <v>17 17. Contrato de Prestación de Servicios</v>
      </c>
      <c r="D49" s="4" t="str">
        <f>VLOOKUP(B49,'[1]CB-0012'!$F$10:$H$464,3,FALSE)</f>
        <v xml:space="preserve">33 33-Servicios Apoyo a la Gestion de la Entidad (servicios administrativos) </v>
      </c>
      <c r="E49" s="27">
        <f>VLOOKUP(B49,'[1]Contratacion 2024'!$A$2:$AN$632,4,FALSE)</f>
        <v>1015415523</v>
      </c>
      <c r="F49" s="27" t="str">
        <f>VLOOKUP(B49,'[1]Contratacion 2024'!$A$2:$AN$632,8,FALSE)</f>
        <v>LORENA GOMEZ HERRERA</v>
      </c>
      <c r="G49" s="4" t="s">
        <v>1007</v>
      </c>
      <c r="I49" s="27" t="str">
        <f>VLOOKUP(B49,'[1]Contratacion 2024'!$A$2:$AN$632,29,FALSE)</f>
        <v>DO-264 proveer, de manera autónoma e independiente, los servicios requeridos para apoyar las actividades administrativas a cargo del área de Programación.</v>
      </c>
      <c r="J49" s="28">
        <v>6116895</v>
      </c>
      <c r="K49" s="4">
        <v>1</v>
      </c>
      <c r="L49" s="4">
        <v>22</v>
      </c>
      <c r="M49" s="29">
        <f>VLOOKUP(B49,'[1]Contratacion 2024'!$A$2:$W$576,23,FALSE)</f>
        <v>45634</v>
      </c>
      <c r="N49" s="4">
        <f t="shared" si="2"/>
        <v>52</v>
      </c>
      <c r="O49" s="29">
        <v>45632</v>
      </c>
      <c r="P49" s="29">
        <v>45688</v>
      </c>
      <c r="Q49" s="30">
        <f>VLOOKUP(B49,'[1]Contratacion 2024'!$A$2:$AAC$606,33,FALSE)</f>
        <v>28231824</v>
      </c>
      <c r="R49" s="28">
        <f t="shared" si="1"/>
        <v>34348719</v>
      </c>
      <c r="X49"/>
    </row>
    <row r="50" spans="1:24" x14ac:dyDescent="0.2">
      <c r="A50" s="6">
        <v>2024</v>
      </c>
      <c r="B50" s="4" t="s">
        <v>193</v>
      </c>
      <c r="C50" s="4" t="str">
        <f>VLOOKUP(B50,'[1]CB-0012'!$F$10:$H$464,2,FALSE)</f>
        <v>17 17. Contrato de Prestación de Servicios</v>
      </c>
      <c r="D50" s="4" t="str">
        <f>VLOOKUP(B50,'[1]CB-0012'!$F$10:$H$464,3,FALSE)</f>
        <v xml:space="preserve">33 33-Servicios Apoyo a la Gestion de la Entidad (servicios administrativos) </v>
      </c>
      <c r="E50" s="4">
        <v>1077036124</v>
      </c>
      <c r="F50" s="4" t="s">
        <v>750</v>
      </c>
      <c r="G50" s="4" t="s">
        <v>1006</v>
      </c>
      <c r="H50" s="4" t="s">
        <v>2180</v>
      </c>
      <c r="I50" s="4" t="s">
        <v>2224</v>
      </c>
      <c r="J50" s="28">
        <v>12500000</v>
      </c>
      <c r="K50" s="4">
        <v>2</v>
      </c>
      <c r="L50" s="4">
        <v>15</v>
      </c>
      <c r="M50" s="29">
        <f>VLOOKUP(B50,'[1]Contratacion 2024'!$A$2:$AG$606,23,FALSE)</f>
        <v>45611</v>
      </c>
      <c r="N50" s="4">
        <f t="shared" si="2"/>
        <v>75</v>
      </c>
      <c r="O50" s="29">
        <v>45611</v>
      </c>
      <c r="P50" s="29">
        <v>45688</v>
      </c>
      <c r="Q50" s="30">
        <f>VLOOKUP(B50,'[1]Contratacion 2024'!$A$2:$AAC$606,33,FALSE)</f>
        <v>35000000</v>
      </c>
      <c r="R50" s="28">
        <f t="shared" si="1"/>
        <v>47500000</v>
      </c>
      <c r="S50" s="31">
        <f>J50/Q50</f>
        <v>0.35714285714285715</v>
      </c>
      <c r="X50"/>
    </row>
    <row r="51" spans="1:24" x14ac:dyDescent="0.2">
      <c r="A51" s="6">
        <v>2024</v>
      </c>
      <c r="B51" s="4" t="s">
        <v>195</v>
      </c>
      <c r="E51" s="4">
        <v>900787247</v>
      </c>
      <c r="F51" s="4" t="s">
        <v>752</v>
      </c>
      <c r="G51" s="4" t="s">
        <v>1007</v>
      </c>
      <c r="H51" s="4" t="s">
        <v>2180</v>
      </c>
      <c r="I51" s="4" t="s">
        <v>2225</v>
      </c>
      <c r="J51" s="28">
        <v>300000000</v>
      </c>
      <c r="M51" s="29">
        <f>VLOOKUP(B51,'[1]Contratacion 2024'!$A$2:$AG$606,23,FALSE)</f>
        <v>45644</v>
      </c>
      <c r="N51" s="4">
        <f t="shared" si="2"/>
        <v>0</v>
      </c>
      <c r="O51" s="29">
        <v>45546</v>
      </c>
      <c r="P51" s="29"/>
      <c r="Q51" s="30">
        <f>VLOOKUP(B51,'[1]Contratacion 2024'!$A$2:$AAC$606,33,FALSE)</f>
        <v>600000000</v>
      </c>
      <c r="R51" s="28">
        <f t="shared" si="1"/>
        <v>900000000</v>
      </c>
      <c r="X51"/>
    </row>
    <row r="52" spans="1:24" x14ac:dyDescent="0.2">
      <c r="A52" s="6">
        <v>2024</v>
      </c>
      <c r="B52" s="4" t="s">
        <v>196</v>
      </c>
      <c r="E52" s="4">
        <v>901096303</v>
      </c>
      <c r="F52" s="4" t="s">
        <v>2226</v>
      </c>
      <c r="G52" s="4" t="s">
        <v>2194</v>
      </c>
      <c r="H52" s="4" t="s">
        <v>2180</v>
      </c>
      <c r="I52" s="4" t="s">
        <v>2227</v>
      </c>
      <c r="J52" s="28">
        <v>190480186</v>
      </c>
      <c r="M52" s="29">
        <f>VLOOKUP(B52,'[1]Contratacion 2024'!$A$2:$AG$606,23,FALSE)</f>
        <v>45613</v>
      </c>
      <c r="N52" s="4">
        <f t="shared" si="2"/>
        <v>0</v>
      </c>
      <c r="O52" s="29">
        <v>45546</v>
      </c>
      <c r="P52" s="29"/>
      <c r="Q52" s="30">
        <f>VLOOKUP(B52,'[1]Contratacion 2024'!$A$2:$AAC$606,33,FALSE)</f>
        <v>380960374</v>
      </c>
      <c r="R52" s="28">
        <f t="shared" si="1"/>
        <v>571440560</v>
      </c>
      <c r="X52"/>
    </row>
    <row r="53" spans="1:24" x14ac:dyDescent="0.2">
      <c r="A53" s="6">
        <v>2024</v>
      </c>
      <c r="B53" s="4" t="s">
        <v>197</v>
      </c>
      <c r="C53" s="4" t="str">
        <f>VLOOKUP(B53,'[1]CB-0012'!$F$10:$H$464,2,FALSE)</f>
        <v>17 17. Contrato de Prestación de Servicios</v>
      </c>
      <c r="D53" s="4" t="str">
        <f>VLOOKUP(B53,'[1]CB-0012'!$F$10:$H$464,3,FALSE)</f>
        <v xml:space="preserve">31 31-Servicios Profesionales </v>
      </c>
      <c r="E53" s="4">
        <v>52445547</v>
      </c>
      <c r="F53" s="4" t="s">
        <v>694</v>
      </c>
      <c r="G53" s="4" t="s">
        <v>2194</v>
      </c>
      <c r="H53" s="4" t="s">
        <v>2180</v>
      </c>
      <c r="I53" s="4" t="s">
        <v>2228</v>
      </c>
      <c r="J53" s="28">
        <v>8997800</v>
      </c>
      <c r="K53" s="4">
        <v>0</v>
      </c>
      <c r="L53" s="4">
        <v>28</v>
      </c>
      <c r="M53" s="29">
        <f>VLOOKUP(B53,'[1]Contratacion 2024'!$A$2:$AG$606,23,FALSE)</f>
        <v>45613</v>
      </c>
      <c r="N53" s="4">
        <f t="shared" si="2"/>
        <v>28</v>
      </c>
      <c r="O53" s="29">
        <v>45611</v>
      </c>
      <c r="P53" s="29">
        <v>45641</v>
      </c>
      <c r="Q53" s="30">
        <f>VLOOKUP(B53,'[1]Contratacion 2024'!$A$2:$AAC$606,33,FALSE)</f>
        <v>67483675</v>
      </c>
      <c r="R53" s="28">
        <f t="shared" si="1"/>
        <v>76481475</v>
      </c>
      <c r="S53" s="31">
        <f>J53/Q53</f>
        <v>0.13333298757069764</v>
      </c>
      <c r="X53"/>
    </row>
    <row r="54" spans="1:24" x14ac:dyDescent="0.2">
      <c r="A54" s="6">
        <v>2024</v>
      </c>
      <c r="B54" s="4" t="s">
        <v>198</v>
      </c>
      <c r="C54" s="4" t="str">
        <f>VLOOKUP(B54,'[1]CB-0012'!$F$10:$H$464,2,FALSE)</f>
        <v>17 17. Contrato de Prestación de Servicios</v>
      </c>
      <c r="D54" s="4" t="str">
        <f>VLOOKUP(B54,'[1]CB-0012'!$F$10:$H$464,3,FALSE)</f>
        <v xml:space="preserve">31 31-Servicios Profesionales </v>
      </c>
      <c r="E54" s="27">
        <f>VLOOKUP(B54,'[1]Contratacion 2024'!$A$2:$AN$632,4,FALSE)</f>
        <v>1024462556</v>
      </c>
      <c r="F54" s="27" t="str">
        <f>VLOOKUP(B54,'[1]Contratacion 2024'!$A$2:$AN$632,8,FALSE)</f>
        <v>MANUEL FERNANDO NIETO LIZARAZO</v>
      </c>
      <c r="G54" s="4" t="s">
        <v>1006</v>
      </c>
      <c r="I54" s="27" t="str">
        <f>VLOOKUP(B54,'[1]Contratacion 2024'!$A$2:$AN$632,29,FALSE)</f>
        <v>DO-296 Proveer, de manera autónoma e independiente, sus servicios para llevar a cabo el apoyo a la revisión de contenidos audiovisuales que se transmiten a través de las señales de televisión de Canal Capital.</v>
      </c>
      <c r="J54" s="28">
        <v>3707102</v>
      </c>
      <c r="K54" s="4">
        <v>1</v>
      </c>
      <c r="L54" s="4">
        <v>12</v>
      </c>
      <c r="M54" s="29">
        <f>VLOOKUP(B54,'[1]Contratacion 2024'!$A$2:$W$576,23,FALSE)</f>
        <v>45644</v>
      </c>
      <c r="N54" s="4">
        <f t="shared" si="2"/>
        <v>42</v>
      </c>
      <c r="O54" s="29">
        <v>45636</v>
      </c>
      <c r="P54" s="29">
        <v>45688</v>
      </c>
      <c r="Q54" s="30">
        <f>VLOOKUP(B54,'[1]Contratacion 2024'!$A$2:$AAC$606,33,FALSE)</f>
        <v>21183440</v>
      </c>
      <c r="R54" s="28">
        <f t="shared" si="1"/>
        <v>24890542</v>
      </c>
      <c r="X54"/>
    </row>
    <row r="55" spans="1:24" x14ac:dyDescent="0.2">
      <c r="A55" s="6">
        <v>2024</v>
      </c>
      <c r="B55" s="4" t="s">
        <v>199</v>
      </c>
      <c r="C55" s="4" t="str">
        <f>VLOOKUP(B55,'[1]CB-0012'!$F$10:$H$464,2,FALSE)</f>
        <v>17 17. Contrato de Prestación de Servicios</v>
      </c>
      <c r="D55" s="4" t="str">
        <f>VLOOKUP(B55,'[1]CB-0012'!$F$10:$H$464,3,FALSE)</f>
        <v xml:space="preserve">31 31-Servicios Profesionales </v>
      </c>
      <c r="E55" s="4">
        <v>1014308426</v>
      </c>
      <c r="F55" s="4" t="s">
        <v>754</v>
      </c>
      <c r="G55" s="4" t="s">
        <v>1007</v>
      </c>
      <c r="H55" s="4" t="s">
        <v>2195</v>
      </c>
      <c r="I55" s="4" t="s">
        <v>2229</v>
      </c>
      <c r="J55" s="28">
        <v>2771408</v>
      </c>
      <c r="M55" s="29">
        <f>VLOOKUP(B55,'[1]Contratacion 2024'!$A$2:$AG$606,23,FALSE)</f>
        <v>45613</v>
      </c>
      <c r="N55" s="4">
        <v>0</v>
      </c>
      <c r="O55" s="29">
        <v>45611</v>
      </c>
      <c r="P55" s="29"/>
      <c r="Q55" s="30">
        <f>VLOOKUP(B55,'[1]Contratacion 2024'!$A$2:$AAC$606,33,FALSE)</f>
        <v>20785562</v>
      </c>
      <c r="R55" s="28">
        <f t="shared" si="1"/>
        <v>23556970</v>
      </c>
      <c r="X55"/>
    </row>
    <row r="56" spans="1:24" x14ac:dyDescent="0.2">
      <c r="A56" s="6">
        <v>2024</v>
      </c>
      <c r="B56" s="4" t="s">
        <v>200</v>
      </c>
      <c r="E56" s="4">
        <v>52620704</v>
      </c>
      <c r="F56" s="4" t="s">
        <v>581</v>
      </c>
      <c r="G56" s="4" t="s">
        <v>1007</v>
      </c>
      <c r="H56" s="4" t="s">
        <v>2195</v>
      </c>
      <c r="I56" s="4" t="s">
        <v>2230</v>
      </c>
      <c r="J56" s="28">
        <v>14460774</v>
      </c>
      <c r="M56" s="29">
        <f>VLOOKUP(B56,'[1]Contratacion 2024'!$A$2:$AG$606,23,FALSE)</f>
        <v>45491</v>
      </c>
      <c r="O56" s="29">
        <v>45491</v>
      </c>
      <c r="P56" s="29"/>
      <c r="Q56" s="30">
        <f>VLOOKUP(B56,'[1]Contratacion 2024'!$A$2:$AAC$606,33,FALSE)</f>
        <v>28921572</v>
      </c>
      <c r="R56" s="28">
        <f t="shared" si="1"/>
        <v>43382346</v>
      </c>
      <c r="X56"/>
    </row>
    <row r="57" spans="1:24" x14ac:dyDescent="0.2">
      <c r="A57" s="6">
        <v>2024</v>
      </c>
      <c r="B57" s="4" t="s">
        <v>201</v>
      </c>
      <c r="C57" s="4" t="str">
        <f>VLOOKUP(B57,'[1]CB-0012'!$F$10:$H$464,2,FALSE)</f>
        <v>17 17. Contrato de Prestación de Servicios</v>
      </c>
      <c r="D57" s="4" t="str">
        <f>VLOOKUP(B57,'[1]CB-0012'!$F$10:$H$464,3,FALSE)</f>
        <v xml:space="preserve">31 31-Servicios Profesionales </v>
      </c>
      <c r="E57" s="4">
        <v>52029559</v>
      </c>
      <c r="F57" s="4" t="s">
        <v>755</v>
      </c>
      <c r="G57" s="4" t="s">
        <v>1007</v>
      </c>
      <c r="H57" s="4" t="s">
        <v>2195</v>
      </c>
      <c r="I57" s="4" t="s">
        <v>2231</v>
      </c>
      <c r="J57" s="28">
        <v>26000000</v>
      </c>
      <c r="M57" s="29">
        <f>VLOOKUP(B57,'[1]Contratacion 2024'!$A$2:$AG$606,23,FALSE)</f>
        <v>45633</v>
      </c>
      <c r="N57" s="4">
        <v>0</v>
      </c>
      <c r="O57" s="29">
        <v>45625</v>
      </c>
      <c r="P57" s="29"/>
      <c r="Q57" s="30">
        <f>VLOOKUP(B57,'[1]Contratacion 2024'!$A$2:$AAC$606,33,FALSE)</f>
        <v>96633329</v>
      </c>
      <c r="R57" s="28">
        <f t="shared" si="1"/>
        <v>122633329</v>
      </c>
      <c r="X57"/>
    </row>
    <row r="58" spans="1:24" x14ac:dyDescent="0.2">
      <c r="A58" s="6">
        <v>2024</v>
      </c>
      <c r="B58" s="4" t="s">
        <v>204</v>
      </c>
      <c r="C58" s="4" t="str">
        <f>VLOOKUP(B58,'[1]CB-0012'!$F$10:$H$464,2,FALSE)</f>
        <v>17 17. Contrato de Prestación de Servicios</v>
      </c>
      <c r="D58" s="4" t="str">
        <f>VLOOKUP(B58,'[1]CB-0012'!$F$10:$H$464,3,FALSE)</f>
        <v xml:space="preserve">31 31-Servicios Profesionales </v>
      </c>
      <c r="E58" s="27">
        <f>VLOOKUP(B58,'[1]Contratacion 2024'!$A$2:$AN$632,4,FALSE)</f>
        <v>52983482</v>
      </c>
      <c r="F58" s="27" t="str">
        <f>VLOOKUP(B58,'[1]Contratacion 2024'!$A$2:$AN$632,8,FALSE)</f>
        <v>BIBIAN MONTOYA GONZALEZ</v>
      </c>
      <c r="G58" s="4" t="s">
        <v>1007</v>
      </c>
      <c r="I58" s="27" t="str">
        <f>VLOOKUP(B58,'[1]Contratacion 2024'!$A$2:$AN$632,29,FALSE)</f>
        <v>DO-299-300 Proveer de manera autónoma e independiente, sus servicios para realizar la inserción del sistema de acceso para población hipoacúsica -closed caption o subtitulaciónpara la programación de Canal Capital y su señal TDT, incluyendo los proyectos de la resolución 076 de 2024 del Fondo Único de Tecnologías de la Información y las Comunicaciones (FUTIC).</v>
      </c>
      <c r="J58" s="28">
        <v>3707102</v>
      </c>
      <c r="K58" s="4">
        <v>1</v>
      </c>
      <c r="L58" s="4">
        <v>12</v>
      </c>
      <c r="M58" s="29">
        <f>VLOOKUP(B58,'[1]Contratacion 2024'!$A$2:$W$576,23,FALSE)</f>
        <v>45644</v>
      </c>
      <c r="N58" s="4">
        <f t="shared" ref="N58:N66" si="3">+K58*30+L58</f>
        <v>42</v>
      </c>
      <c r="O58" s="29">
        <v>45644</v>
      </c>
      <c r="P58" s="29">
        <v>45688</v>
      </c>
      <c r="Q58" s="30">
        <f>VLOOKUP(B58,'[1]Contratacion 2024'!$A$2:$AAC$606,33,FALSE)</f>
        <v>21183440</v>
      </c>
      <c r="R58" s="28">
        <f t="shared" si="1"/>
        <v>24890542</v>
      </c>
      <c r="X58"/>
    </row>
    <row r="59" spans="1:24" x14ac:dyDescent="0.2">
      <c r="A59" s="6">
        <v>2024</v>
      </c>
      <c r="B59" s="4" t="s">
        <v>205</v>
      </c>
      <c r="E59" s="4">
        <v>900577495</v>
      </c>
      <c r="F59" s="4" t="s">
        <v>2232</v>
      </c>
      <c r="G59" s="4" t="s">
        <v>1007</v>
      </c>
      <c r="H59" s="4" t="s">
        <v>2180</v>
      </c>
      <c r="I59" s="4" t="s">
        <v>2233</v>
      </c>
      <c r="J59" s="28">
        <v>754712010</v>
      </c>
      <c r="M59" s="29">
        <f>VLOOKUP(B59,'[1]Contratacion 2024'!$A$2:$AG$606,23,FALSE)</f>
        <v>45583</v>
      </c>
      <c r="N59" s="4">
        <f t="shared" si="3"/>
        <v>0</v>
      </c>
      <c r="O59" s="29">
        <v>45583</v>
      </c>
      <c r="P59" s="29"/>
      <c r="Q59" s="30">
        <f>VLOOKUP(B59,'[1]Contratacion 2024'!$A$2:$AAC$606,33,FALSE)</f>
        <v>1838066099</v>
      </c>
      <c r="R59" s="28">
        <f t="shared" si="1"/>
        <v>2592778109</v>
      </c>
      <c r="X59"/>
    </row>
    <row r="60" spans="1:24" x14ac:dyDescent="0.2">
      <c r="A60" s="6">
        <v>2024</v>
      </c>
      <c r="B60" s="4" t="s">
        <v>205</v>
      </c>
      <c r="C60" s="4" t="str">
        <f>VLOOKUP(B60,'[1]CB-0012'!$F$10:$H$464,2,FALSE)</f>
        <v>17 17. Contrato de Prestación de Servicios</v>
      </c>
      <c r="D60" s="4" t="str">
        <f>VLOOKUP(B60,'[1]CB-0012'!$F$10:$H$464,3,FALSE)</f>
        <v xml:space="preserve">49 49-Otros Servicios </v>
      </c>
      <c r="E60" s="27">
        <f>VLOOKUP(B60,'[1]Contratacion 2024'!$A$2:$AN$632,4,FALSE)</f>
        <v>900577495</v>
      </c>
      <c r="F60" s="27" t="str">
        <f>VLOOKUP(B60,'[1]Contratacion 2024'!$A$2:$AN$632,8,FALSE)</f>
        <v>SOLUCIONES EFECTIVAS TEMPORAL SAS</v>
      </c>
      <c r="G60" s="4" t="s">
        <v>2194</v>
      </c>
      <c r="I60" s="27" t="str">
        <f>VLOOKUP(B60,'[1]Contratacion 2024'!$A$2:$AN$632,29,FALSE)</f>
        <v>SA-112 SA-114 SA-115 Contratar una (1) empresa de servicios temporales para el suministro y administración especializada de personal en misión en el marco de los proyectos financiados por el Fondo Único de Tecnologías de la Información y las Comunicaciones (FUTIC), incluyendo el Plan de Inversión 2024 y demás necesidades de Canal Capital.</v>
      </c>
      <c r="J60" s="28">
        <v>164000000</v>
      </c>
      <c r="K60" s="4">
        <v>0</v>
      </c>
      <c r="L60" s="4">
        <v>14</v>
      </c>
      <c r="M60" s="29">
        <f>VLOOKUP(B60,'[1]Contratacion 2024'!$A$2:$W$576,23,FALSE)</f>
        <v>45583</v>
      </c>
      <c r="N60" s="4">
        <f t="shared" si="3"/>
        <v>14</v>
      </c>
      <c r="O60" s="29">
        <v>45645</v>
      </c>
      <c r="P60" s="29">
        <v>45702</v>
      </c>
      <c r="Q60" s="30">
        <f>VLOOKUP(B60,'[1]Contratacion 2024'!$A$2:$AAC$606,33,FALSE)</f>
        <v>1838066099</v>
      </c>
      <c r="R60" s="28">
        <f t="shared" si="1"/>
        <v>2002066099</v>
      </c>
      <c r="X60"/>
    </row>
    <row r="61" spans="1:24" x14ac:dyDescent="0.2">
      <c r="A61" s="6">
        <v>2024</v>
      </c>
      <c r="B61" s="4" t="s">
        <v>210</v>
      </c>
      <c r="C61" s="4" t="str">
        <f>VLOOKUP(B61,'[1]CB-0012'!$F$10:$H$464,2,FALSE)</f>
        <v>17 17. Contrato de Prestación de Servicios</v>
      </c>
      <c r="D61" s="4" t="str">
        <f>VLOOKUP(B61,'[1]CB-0012'!$F$10:$H$464,3,FALSE)</f>
        <v xml:space="preserve">33 33-Servicios Apoyo a la Gestion de la Entidad (servicios administrativos) </v>
      </c>
      <c r="E61" s="4">
        <v>1030620532</v>
      </c>
      <c r="F61" s="4" t="s">
        <v>697</v>
      </c>
      <c r="G61" s="4" t="s">
        <v>1007</v>
      </c>
      <c r="H61" s="4" t="s">
        <v>2180</v>
      </c>
      <c r="I61" s="4" t="s">
        <v>2234</v>
      </c>
      <c r="J61" s="28">
        <v>7293220</v>
      </c>
      <c r="K61" s="4">
        <v>2</v>
      </c>
      <c r="L61" s="4">
        <v>2</v>
      </c>
      <c r="M61" s="29">
        <f>VLOOKUP(B61,'[1]Contratacion 2024'!$A$2:$AG$606,23,FALSE)</f>
        <v>45624</v>
      </c>
      <c r="N61" s="4">
        <f t="shared" si="3"/>
        <v>62</v>
      </c>
      <c r="O61" s="29">
        <v>45616</v>
      </c>
      <c r="P61" s="29">
        <v>45688</v>
      </c>
      <c r="Q61" s="30">
        <f>VLOOKUP(B61,'[1]Contratacion 2024'!$A$2:$AAC$606,33,FALSE)</f>
        <v>25526270</v>
      </c>
      <c r="R61" s="28">
        <f t="shared" si="1"/>
        <v>32819490</v>
      </c>
      <c r="S61" s="31">
        <f>J61/Q61</f>
        <v>0.2857142857142857</v>
      </c>
      <c r="X61"/>
    </row>
    <row r="62" spans="1:24" x14ac:dyDescent="0.2">
      <c r="A62" s="6">
        <v>2024</v>
      </c>
      <c r="B62" s="4" t="s">
        <v>211</v>
      </c>
      <c r="E62" s="4">
        <v>32748048</v>
      </c>
      <c r="F62" s="4" t="s">
        <v>2235</v>
      </c>
      <c r="G62" s="4" t="s">
        <v>1007</v>
      </c>
      <c r="H62" s="4" t="s">
        <v>2180</v>
      </c>
      <c r="I62" s="4" t="s">
        <v>2236</v>
      </c>
      <c r="J62" s="28">
        <v>39000000</v>
      </c>
      <c r="M62" s="29">
        <f>VLOOKUP(B62,'[1]Contratacion 2024'!$A$2:$AG$606,23,FALSE)</f>
        <v>45587</v>
      </c>
      <c r="N62" s="4">
        <f t="shared" si="3"/>
        <v>0</v>
      </c>
      <c r="O62" s="29">
        <v>45587</v>
      </c>
      <c r="P62" s="29"/>
      <c r="Q62" s="30">
        <f>VLOOKUP(B62,'[1]Contratacion 2024'!$A$2:$AAC$606,33,FALSE)</f>
        <v>78000000</v>
      </c>
      <c r="R62" s="28">
        <f t="shared" si="1"/>
        <v>117000000</v>
      </c>
      <c r="X62"/>
    </row>
    <row r="63" spans="1:24" x14ac:dyDescent="0.2">
      <c r="A63" s="6">
        <v>2024</v>
      </c>
      <c r="B63" s="4" t="s">
        <v>212</v>
      </c>
      <c r="C63" s="4" t="str">
        <f>VLOOKUP(B63,'[1]CB-0012'!$F$10:$H$464,2,FALSE)</f>
        <v>17 17. Contrato de Prestación de Servicios</v>
      </c>
      <c r="D63" s="4" t="str">
        <f>VLOOKUP(B63,'[1]CB-0012'!$F$10:$H$464,3,FALSE)</f>
        <v xml:space="preserve">31 31-Servicios Profesionales </v>
      </c>
      <c r="E63" s="4">
        <v>1015436045</v>
      </c>
      <c r="F63" s="4" t="s">
        <v>760</v>
      </c>
      <c r="G63" s="4" t="s">
        <v>1007</v>
      </c>
      <c r="H63" s="4" t="s">
        <v>2180</v>
      </c>
      <c r="I63" s="4" t="s">
        <v>2237</v>
      </c>
      <c r="J63" s="28">
        <v>6001974</v>
      </c>
      <c r="K63" s="4">
        <v>2</v>
      </c>
      <c r="L63" s="4">
        <v>8</v>
      </c>
      <c r="M63" s="29">
        <f>VLOOKUP(B63,'[1]Contratacion 2024'!$A$2:$AG$606,23,FALSE)</f>
        <v>45618</v>
      </c>
      <c r="N63" s="4">
        <f t="shared" si="3"/>
        <v>68</v>
      </c>
      <c r="O63" s="29">
        <v>45618</v>
      </c>
      <c r="P63" s="29">
        <v>45688</v>
      </c>
      <c r="Q63" s="30">
        <f>VLOOKUP(B63,'[1]Contratacion 2024'!$A$2:$AAC$606,33,FALSE)</f>
        <v>18535510</v>
      </c>
      <c r="R63" s="28">
        <f t="shared" si="1"/>
        <v>24537484</v>
      </c>
      <c r="S63" s="31">
        <f>J63/Q63</f>
        <v>0.32380948784252495</v>
      </c>
      <c r="X63"/>
    </row>
    <row r="64" spans="1:24" x14ac:dyDescent="0.2">
      <c r="A64" s="6">
        <v>2024</v>
      </c>
      <c r="B64" s="4" t="s">
        <v>213</v>
      </c>
      <c r="C64" s="4" t="str">
        <f>VLOOKUP(B64,'[1]CB-0012'!$F$10:$H$464,2,FALSE)</f>
        <v>17 17. Contrato de Prestación de Servicios</v>
      </c>
      <c r="D64" s="4" t="str">
        <f>VLOOKUP(B64,'[1]CB-0012'!$F$10:$H$464,3,FALSE)</f>
        <v xml:space="preserve">31 31-Servicios Profesionales </v>
      </c>
      <c r="E64" s="4">
        <v>1019015868</v>
      </c>
      <c r="F64" s="4" t="s">
        <v>761</v>
      </c>
      <c r="G64" s="4" t="s">
        <v>1006</v>
      </c>
      <c r="H64" s="4" t="s">
        <v>2180</v>
      </c>
      <c r="I64" s="4" t="s">
        <v>2238</v>
      </c>
      <c r="J64" s="28">
        <v>7150000</v>
      </c>
      <c r="K64" s="4">
        <v>1</v>
      </c>
      <c r="L64" s="4">
        <v>0</v>
      </c>
      <c r="M64" s="29">
        <f>VLOOKUP(B64,'[1]Contratacion 2024'!$A$2:$AG$606,23,FALSE)</f>
        <v>45648</v>
      </c>
      <c r="N64" s="4">
        <f t="shared" si="3"/>
        <v>30</v>
      </c>
      <c r="O64" s="29">
        <v>45622</v>
      </c>
      <c r="P64" s="29">
        <v>45679</v>
      </c>
      <c r="Q64" s="30">
        <f>VLOOKUP(B64,'[1]Contratacion 2024'!$A$2:$AAC$606,33,FALSE)</f>
        <v>57200000</v>
      </c>
      <c r="R64" s="28">
        <f t="shared" si="1"/>
        <v>64350000</v>
      </c>
      <c r="S64" s="31">
        <f>J64/Q64</f>
        <v>0.125</v>
      </c>
      <c r="X64"/>
    </row>
    <row r="65" spans="1:24" x14ac:dyDescent="0.2">
      <c r="A65" s="6">
        <v>2024</v>
      </c>
      <c r="B65" s="4" t="s">
        <v>214</v>
      </c>
      <c r="C65" s="4" t="str">
        <f>VLOOKUP(B65,'[1]CB-0012'!$F$10:$H$464,2,FALSE)</f>
        <v>17 17. Contrato de Prestación de Servicios</v>
      </c>
      <c r="D65" s="4" t="str">
        <f>VLOOKUP(B65,'[1]CB-0012'!$F$10:$H$464,3,FALSE)</f>
        <v xml:space="preserve">33 33-Servicios Apoyo a la Gestion de la Entidad (servicios administrativos) </v>
      </c>
      <c r="E65" s="4">
        <v>1014290314</v>
      </c>
      <c r="F65" s="4" t="s">
        <v>762</v>
      </c>
      <c r="G65" s="4" t="s">
        <v>2194</v>
      </c>
      <c r="H65" s="4" t="s">
        <v>2180</v>
      </c>
      <c r="I65" s="4" t="s">
        <v>2239</v>
      </c>
      <c r="J65" s="28">
        <v>11166662</v>
      </c>
      <c r="K65" s="4">
        <v>2</v>
      </c>
      <c r="L65" s="4">
        <v>7</v>
      </c>
      <c r="M65" s="29">
        <f>VLOOKUP(B65,'[1]Contratacion 2024'!$A$2:$AG$606,23,FALSE)</f>
        <v>45619</v>
      </c>
      <c r="N65" s="4">
        <f t="shared" si="3"/>
        <v>67</v>
      </c>
      <c r="O65" s="29">
        <v>45618</v>
      </c>
      <c r="P65" s="29">
        <v>45688</v>
      </c>
      <c r="Q65" s="30">
        <f>VLOOKUP(B65,'[1]Contratacion 2024'!$A$2:$AAC$606,33,FALSE)</f>
        <v>35000000</v>
      </c>
      <c r="R65" s="28">
        <f t="shared" si="1"/>
        <v>46166662</v>
      </c>
      <c r="S65" s="31">
        <f>J65/Q65</f>
        <v>0.31904748571428571</v>
      </c>
      <c r="X65" s="32"/>
    </row>
    <row r="66" spans="1:24" x14ac:dyDescent="0.2">
      <c r="A66" s="6">
        <v>2024</v>
      </c>
      <c r="B66" s="4" t="s">
        <v>217</v>
      </c>
      <c r="C66" s="4" t="str">
        <f>VLOOKUP(B66,'[1]CB-0012'!$F$10:$H$464,2,FALSE)</f>
        <v>17 17. Contrato de Prestación de Servicios</v>
      </c>
      <c r="D66" s="4" t="str">
        <f>VLOOKUP(B66,'[1]CB-0012'!$F$10:$H$464,3,FALSE)</f>
        <v xml:space="preserve">33 33-Servicios Apoyo a la Gestion de la Entidad (servicios administrativos) </v>
      </c>
      <c r="E66" s="4">
        <v>1032429847</v>
      </c>
      <c r="F66" s="4" t="s">
        <v>764</v>
      </c>
      <c r="G66" s="4" t="s">
        <v>1007</v>
      </c>
      <c r="H66" s="4" t="s">
        <v>2180</v>
      </c>
      <c r="I66" s="4" t="s">
        <v>2240</v>
      </c>
      <c r="J66" s="28">
        <v>3677447</v>
      </c>
      <c r="K66" s="4">
        <v>0</v>
      </c>
      <c r="L66" s="4">
        <v>21</v>
      </c>
      <c r="M66" s="29">
        <f>VLOOKUP(B66,'[1]Contratacion 2024'!$A$2:$AG$606,23,FALSE)</f>
        <v>45620</v>
      </c>
      <c r="N66" s="4">
        <f t="shared" si="3"/>
        <v>21</v>
      </c>
      <c r="O66" s="29">
        <v>45618</v>
      </c>
      <c r="P66" s="29">
        <v>45641</v>
      </c>
      <c r="Q66" s="30">
        <f>VLOOKUP(B66,'[1]Contratacion 2024'!$A$2:$AAC$606,33,FALSE)</f>
        <v>36774458</v>
      </c>
      <c r="R66" s="28">
        <f t="shared" si="1"/>
        <v>40451905</v>
      </c>
      <c r="S66" s="31">
        <f>J66/Q66</f>
        <v>0.10000003263134428</v>
      </c>
      <c r="X66" s="32"/>
    </row>
    <row r="67" spans="1:24" x14ac:dyDescent="0.2">
      <c r="A67" s="6">
        <v>2023</v>
      </c>
      <c r="B67" s="4" t="s">
        <v>2241</v>
      </c>
      <c r="E67" s="27">
        <v>800206979</v>
      </c>
      <c r="F67" s="4" t="s">
        <v>2242</v>
      </c>
      <c r="G67" s="4" t="s">
        <v>2194</v>
      </c>
      <c r="H67" s="4" t="s">
        <v>2243</v>
      </c>
      <c r="I67" s="4" t="s">
        <v>2244</v>
      </c>
      <c r="J67" s="28">
        <v>5500000</v>
      </c>
      <c r="K67" s="4">
        <v>9</v>
      </c>
      <c r="M67" s="29">
        <v>45382</v>
      </c>
      <c r="N67" s="4">
        <v>270</v>
      </c>
      <c r="O67" s="29">
        <v>45370</v>
      </c>
      <c r="P67" s="29">
        <v>45657</v>
      </c>
      <c r="Q67" s="30">
        <v>11000000</v>
      </c>
      <c r="R67" s="28">
        <f t="shared" si="1"/>
        <v>16500000</v>
      </c>
      <c r="X67" s="32"/>
    </row>
    <row r="68" spans="1:24" x14ac:dyDescent="0.2">
      <c r="A68" s="6">
        <v>2024</v>
      </c>
      <c r="B68" s="4" t="s">
        <v>219</v>
      </c>
      <c r="C68" s="4" t="str">
        <f>VLOOKUP(B68,'[1]CB-0012'!$F$10:$H$464,2,FALSE)</f>
        <v>17 17. Contrato de Prestación de Servicios</v>
      </c>
      <c r="D68" s="4" t="str">
        <f>VLOOKUP(B68,'[1]CB-0012'!$F$10:$H$464,3,FALSE)</f>
        <v xml:space="preserve">31 31-Servicios Profesionales </v>
      </c>
      <c r="E68" s="27">
        <f>VLOOKUP(B68,'[1]Contratacion 2024'!$A$2:$AN$632,4,FALSE)</f>
        <v>80774458</v>
      </c>
      <c r="F68" s="27" t="str">
        <f>VLOOKUP(B68,'[1]Contratacion 2024'!$A$2:$AN$632,8,FALSE)</f>
        <v>VICTOR ENRIQUE PALACIO CUESTAS</v>
      </c>
      <c r="G68" s="4" t="s">
        <v>1006</v>
      </c>
      <c r="I68" s="27" t="str">
        <f>VLOOKUP(B68,'[1]Contratacion 2024'!$A$2:$AN$632,29,FALSE)</f>
        <v>DO-345 Proveer, de manera autónoma e independiente, los servicios requeridos para desarrollar la estructuración creativa de las estrategias de promoción, divulgación y circulación de Canal Capital. ALCANCE DEL OBJETO: N/A</v>
      </c>
      <c r="J68" s="28">
        <v>20400000</v>
      </c>
      <c r="K68" s="4">
        <v>1</v>
      </c>
      <c r="L68" s="4">
        <v>21</v>
      </c>
      <c r="M68" s="29">
        <f>VLOOKUP(B68,'[1]Contratacion 2024'!$A$2:$W$576,23,FALSE)</f>
        <v>45635</v>
      </c>
      <c r="N68" s="4">
        <f>+K68*30+L68</f>
        <v>51</v>
      </c>
      <c r="O68" s="29">
        <v>45632</v>
      </c>
      <c r="P68" s="29">
        <v>45687</v>
      </c>
      <c r="Q68" s="30">
        <f>VLOOKUP(B68,'[1]Contratacion 2024'!$A$2:$AAC$606,33,FALSE)</f>
        <v>90000000</v>
      </c>
      <c r="R68" s="28">
        <f t="shared" si="1"/>
        <v>110400000</v>
      </c>
      <c r="X68" s="32"/>
    </row>
    <row r="69" spans="1:24" x14ac:dyDescent="0.2">
      <c r="A69" s="6">
        <v>2023</v>
      </c>
      <c r="B69" s="4" t="s">
        <v>2245</v>
      </c>
      <c r="E69" s="27">
        <v>901155033</v>
      </c>
      <c r="F69" s="4" t="s">
        <v>2246</v>
      </c>
      <c r="G69" s="4" t="s">
        <v>2194</v>
      </c>
      <c r="H69" s="4" t="s">
        <v>2219</v>
      </c>
      <c r="I69" s="4" t="s">
        <v>2247</v>
      </c>
      <c r="J69" s="28">
        <v>47040000</v>
      </c>
      <c r="K69" s="4">
        <v>3</v>
      </c>
      <c r="M69" s="29">
        <v>45326</v>
      </c>
      <c r="N69" s="4">
        <v>90</v>
      </c>
      <c r="O69" s="29">
        <v>45322</v>
      </c>
      <c r="P69" s="29">
        <v>45414</v>
      </c>
      <c r="Q69" s="30">
        <v>156800000</v>
      </c>
      <c r="R69" s="28">
        <f t="shared" si="1"/>
        <v>203840000</v>
      </c>
      <c r="X69" s="32"/>
    </row>
    <row r="70" spans="1:24" x14ac:dyDescent="0.2">
      <c r="A70" s="6">
        <v>2024</v>
      </c>
      <c r="B70" s="4" t="s">
        <v>226</v>
      </c>
      <c r="C70" s="4" t="str">
        <f>VLOOKUP(B70,'[1]CB-0012'!$F$10:$H$464,2,FALSE)</f>
        <v>17 17. Contrato de Prestación de Servicios</v>
      </c>
      <c r="D70" s="4" t="str">
        <f>VLOOKUP(B70,'[1]CB-0012'!$F$10:$H$464,3,FALSE)</f>
        <v xml:space="preserve">31 31-Servicios Profesionales </v>
      </c>
      <c r="E70" s="4">
        <v>1016077023</v>
      </c>
      <c r="F70" s="4" t="s">
        <v>698</v>
      </c>
      <c r="G70" s="4" t="s">
        <v>1006</v>
      </c>
      <c r="H70" s="4" t="s">
        <v>2180</v>
      </c>
      <c r="I70" s="4" t="s">
        <v>2248</v>
      </c>
      <c r="J70" s="28">
        <v>11306667</v>
      </c>
      <c r="K70" s="4">
        <v>2</v>
      </c>
      <c r="L70" s="4">
        <v>4</v>
      </c>
      <c r="M70" s="29">
        <f>VLOOKUP(B70,'[1]Contratacion 2024'!$A$2:$AG$606,23,FALSE)</f>
        <v>45622</v>
      </c>
      <c r="N70" s="4">
        <f>+K70*30+L70</f>
        <v>64</v>
      </c>
      <c r="O70" s="29">
        <v>45622</v>
      </c>
      <c r="P70" s="29">
        <v>45688</v>
      </c>
      <c r="Q70" s="30">
        <f>VLOOKUP(B70,'[1]Contratacion 2024'!$A$2:$AAC$606,33,FALSE)</f>
        <v>37100000</v>
      </c>
      <c r="R70" s="28">
        <f t="shared" si="1"/>
        <v>48406667</v>
      </c>
      <c r="S70" s="31">
        <f>J70/Q70</f>
        <v>0.30476191374663075</v>
      </c>
      <c r="X70" s="32"/>
    </row>
    <row r="71" spans="1:24" x14ac:dyDescent="0.2">
      <c r="A71" s="6">
        <v>2024</v>
      </c>
      <c r="B71" s="4" t="s">
        <v>227</v>
      </c>
      <c r="C71" s="4" t="str">
        <f>VLOOKUP(B71,'[1]CB-0012'!$F$10:$H$464,2,FALSE)</f>
        <v>17 17. Contrato de Prestación de Servicios</v>
      </c>
      <c r="D71" s="4" t="str">
        <f>VLOOKUP(B71,'[1]CB-0012'!$F$10:$H$464,3,FALSE)</f>
        <v xml:space="preserve">33 33-Servicios Apoyo a la Gestion de la Entidad (servicios administrativos) </v>
      </c>
      <c r="E71" s="4">
        <v>52553549</v>
      </c>
      <c r="F71" s="4" t="s">
        <v>608</v>
      </c>
      <c r="G71" s="4" t="s">
        <v>2194</v>
      </c>
      <c r="H71" s="4" t="s">
        <v>2195</v>
      </c>
      <c r="I71" s="4" t="s">
        <v>2249</v>
      </c>
      <c r="J71" s="28">
        <v>8783232</v>
      </c>
      <c r="M71" s="29">
        <f>VLOOKUP(B71,'[1]Contratacion 2024'!$A$2:$AG$606,23,FALSE)</f>
        <v>45622</v>
      </c>
      <c r="N71" s="4">
        <v>0</v>
      </c>
      <c r="O71" s="29">
        <v>45618</v>
      </c>
      <c r="P71" s="29"/>
      <c r="Q71" s="30">
        <f>VLOOKUP(B71,'[1]Contratacion 2024'!$A$2:$AAC$606,33,FALSE)</f>
        <v>28819980</v>
      </c>
      <c r="R71" s="28">
        <f t="shared" si="1"/>
        <v>37603212</v>
      </c>
      <c r="X71" s="32"/>
    </row>
    <row r="72" spans="1:24" x14ac:dyDescent="0.2">
      <c r="A72" s="6">
        <v>2024</v>
      </c>
      <c r="B72" s="4" t="s">
        <v>228</v>
      </c>
      <c r="C72" s="4" t="str">
        <f>VLOOKUP(B72,'[1]CB-0012'!$F$10:$H$464,2,FALSE)</f>
        <v>17 17. Contrato de Prestación de Servicios</v>
      </c>
      <c r="D72" s="4" t="str">
        <f>VLOOKUP(B72,'[1]CB-0012'!$F$10:$H$464,3,FALSE)</f>
        <v xml:space="preserve">33 33-Servicios Apoyo a la Gestion de la Entidad (servicios administrativos) </v>
      </c>
      <c r="E72" s="4">
        <v>80727751</v>
      </c>
      <c r="F72" s="4" t="s">
        <v>609</v>
      </c>
      <c r="G72" s="4" t="s">
        <v>2194</v>
      </c>
      <c r="H72" s="4" t="s">
        <v>2195</v>
      </c>
      <c r="I72" s="4" t="s">
        <v>2250</v>
      </c>
      <c r="J72" s="28">
        <f>17220000+574000</f>
        <v>17794000</v>
      </c>
      <c r="M72" s="29">
        <f>VLOOKUP(B72,'[1]Contratacion 2024'!$A$2:$AG$606,23,FALSE)</f>
        <v>45624</v>
      </c>
      <c r="N72" s="4">
        <v>0</v>
      </c>
      <c r="O72" s="29">
        <v>45621</v>
      </c>
      <c r="P72" s="29"/>
      <c r="Q72" s="30">
        <f>VLOOKUP(B72,'[1]Contratacion 2024'!$A$2:$AAC$606,33,FALSE)</f>
        <v>60270000</v>
      </c>
      <c r="R72" s="28">
        <f t="shared" si="1"/>
        <v>78064000</v>
      </c>
      <c r="X72" s="32"/>
    </row>
    <row r="73" spans="1:24" x14ac:dyDescent="0.2">
      <c r="A73" s="6">
        <v>2024</v>
      </c>
      <c r="B73" s="4" t="s">
        <v>240</v>
      </c>
      <c r="E73" s="4">
        <v>1070589683</v>
      </c>
      <c r="F73" s="4" t="s">
        <v>774</v>
      </c>
      <c r="G73" s="4" t="s">
        <v>2194</v>
      </c>
      <c r="H73" s="4" t="s">
        <v>2180</v>
      </c>
      <c r="I73" s="4" t="s">
        <v>2251</v>
      </c>
      <c r="J73" s="28">
        <v>8333330</v>
      </c>
      <c r="M73" s="29">
        <f>VLOOKUP(B73,'[1]Contratacion 2024'!$A$2:$AG$606,23,FALSE)</f>
        <v>45693</v>
      </c>
      <c r="N73" s="4">
        <f t="shared" ref="N73:N79" si="4">+K73*30+L73</f>
        <v>0</v>
      </c>
      <c r="O73" s="29">
        <v>45583</v>
      </c>
      <c r="P73" s="29"/>
      <c r="Q73" s="30">
        <f>VLOOKUP(B73,'[1]Contratacion 2024'!$A$2:$AAC$606,33,FALSE)</f>
        <v>99000000</v>
      </c>
      <c r="R73" s="28">
        <f t="shared" si="1"/>
        <v>107333330</v>
      </c>
      <c r="X73" s="32"/>
    </row>
    <row r="74" spans="1:24" x14ac:dyDescent="0.2">
      <c r="A74" s="6">
        <v>2024</v>
      </c>
      <c r="B74" s="4" t="s">
        <v>248</v>
      </c>
      <c r="C74" s="4" t="str">
        <f>VLOOKUP(B74,'[1]CB-0012'!$F$10:$H$464,2,FALSE)</f>
        <v>17 17. Contrato de Prestación de Servicios</v>
      </c>
      <c r="D74" s="4" t="str">
        <f>VLOOKUP(B74,'[1]CB-0012'!$F$10:$H$464,3,FALSE)</f>
        <v xml:space="preserve">31 31-Servicios Profesionales </v>
      </c>
      <c r="E74" s="4">
        <v>9399924</v>
      </c>
      <c r="F74" s="4" t="s">
        <v>653</v>
      </c>
      <c r="G74" s="4" t="s">
        <v>1006</v>
      </c>
      <c r="H74" s="4" t="s">
        <v>2180</v>
      </c>
      <c r="I74" s="4" t="s">
        <v>2252</v>
      </c>
      <c r="J74" s="28">
        <f>13476355+1141894</f>
        <v>14618249</v>
      </c>
      <c r="K74" s="4">
        <v>2</v>
      </c>
      <c r="L74" s="4">
        <v>4</v>
      </c>
      <c r="M74" s="29">
        <v>45611</v>
      </c>
      <c r="N74" s="4">
        <f t="shared" si="4"/>
        <v>64</v>
      </c>
      <c r="O74" s="29">
        <v>45618</v>
      </c>
      <c r="P74" s="29">
        <v>45686</v>
      </c>
      <c r="Q74" s="30">
        <f>VLOOKUP(B74,'[1]Contratacion 2024'!$A$2:$AAC$606,33,FALSE)</f>
        <v>43855428</v>
      </c>
      <c r="R74" s="28">
        <f t="shared" si="1"/>
        <v>58473677</v>
      </c>
      <c r="S74" s="31">
        <f>J74/Q74</f>
        <v>0.33332815723517739</v>
      </c>
      <c r="X74" s="32"/>
    </row>
    <row r="75" spans="1:24" x14ac:dyDescent="0.2">
      <c r="A75" s="6">
        <v>2024</v>
      </c>
      <c r="B75" s="4" t="s">
        <v>249</v>
      </c>
      <c r="C75" s="4" t="str">
        <f>VLOOKUP(B75,'[1]CB-0012'!$F$10:$H$464,2,FALSE)</f>
        <v>17 17. Contrato de Prestación de Servicios</v>
      </c>
      <c r="D75" s="4" t="str">
        <f>VLOOKUP(B75,'[1]CB-0012'!$F$10:$H$464,3,FALSE)</f>
        <v xml:space="preserve">31 31-Servicios Profesionales </v>
      </c>
      <c r="E75" s="4">
        <v>1026582215</v>
      </c>
      <c r="F75" s="4" t="s">
        <v>619</v>
      </c>
      <c r="G75" s="4" t="s">
        <v>1007</v>
      </c>
      <c r="H75" s="4" t="s">
        <v>2180</v>
      </c>
      <c r="I75" s="4" t="s">
        <v>2253</v>
      </c>
      <c r="J75" s="28">
        <v>7057956</v>
      </c>
      <c r="K75" s="4">
        <v>2</v>
      </c>
      <c r="L75" s="4">
        <v>0</v>
      </c>
      <c r="M75" s="29">
        <f>VLOOKUP(B75,'[1]Contratacion 2024'!$A$2:$AG$606,23,FALSE)</f>
        <v>45626</v>
      </c>
      <c r="N75" s="4">
        <f t="shared" si="4"/>
        <v>60</v>
      </c>
      <c r="O75" s="29">
        <v>45622</v>
      </c>
      <c r="P75" s="29">
        <v>45678</v>
      </c>
      <c r="Q75" s="30">
        <f>VLOOKUP(B75,'[1]Contratacion 2024'!$A$2:$AAC$606,33,FALSE)</f>
        <v>23879404</v>
      </c>
      <c r="R75" s="28">
        <f t="shared" si="1"/>
        <v>30937360</v>
      </c>
      <c r="S75" s="31">
        <f>J75/Q75</f>
        <v>0.29556667327207997</v>
      </c>
      <c r="X75" s="32"/>
    </row>
    <row r="76" spans="1:24" x14ac:dyDescent="0.2">
      <c r="A76" s="6">
        <v>2024</v>
      </c>
      <c r="B76" s="4" t="s">
        <v>250</v>
      </c>
      <c r="C76" s="4" t="str">
        <f>VLOOKUP(B76,'[1]CB-0012'!$F$10:$H$464,2,FALSE)</f>
        <v>17 17. Contrato de Prestación de Servicios</v>
      </c>
      <c r="D76" s="4" t="str">
        <f>VLOOKUP(B76,'[1]CB-0012'!$F$10:$H$464,3,FALSE)</f>
        <v xml:space="preserve">31 31-Servicios Profesionales </v>
      </c>
      <c r="E76" s="4">
        <v>1014189312</v>
      </c>
      <c r="F76" s="4" t="s">
        <v>647</v>
      </c>
      <c r="G76" s="4" t="s">
        <v>1007</v>
      </c>
      <c r="H76" s="4" t="s">
        <v>2180</v>
      </c>
      <c r="I76" s="4" t="s">
        <v>2254</v>
      </c>
      <c r="J76" s="28">
        <v>12562704</v>
      </c>
      <c r="K76" s="4">
        <v>2</v>
      </c>
      <c r="L76" s="4">
        <v>0</v>
      </c>
      <c r="M76" s="29">
        <f>VLOOKUP(B76,'[1]Contratacion 2024'!$A$2:$AG$606,23,FALSE)</f>
        <v>45627</v>
      </c>
      <c r="N76" s="4">
        <f t="shared" si="4"/>
        <v>60</v>
      </c>
      <c r="O76" s="29">
        <v>45625</v>
      </c>
      <c r="P76" s="29">
        <v>45688</v>
      </c>
      <c r="Q76" s="30">
        <f>VLOOKUP(B76,'[1]Contratacion 2024'!$A$2:$AAC$606,33,FALSE)</f>
        <v>42294428</v>
      </c>
      <c r="R76" s="28">
        <f t="shared" si="1"/>
        <v>54857132</v>
      </c>
      <c r="S76" s="31">
        <f>J76/Q76</f>
        <v>0.29702976477185128</v>
      </c>
      <c r="X76" s="32"/>
    </row>
    <row r="77" spans="1:24" x14ac:dyDescent="0.2">
      <c r="A77" s="6">
        <v>2024</v>
      </c>
      <c r="B77" s="4" t="s">
        <v>252</v>
      </c>
      <c r="C77" s="4" t="str">
        <f>VLOOKUP(B77,'[1]CB-0012'!$F$10:$H$464,2,FALSE)</f>
        <v>17 17. Contrato de Prestación de Servicios</v>
      </c>
      <c r="D77" s="4" t="str">
        <f>VLOOKUP(B77,'[1]CB-0012'!$F$10:$H$464,3,FALSE)</f>
        <v xml:space="preserve">31 31-Servicios Profesionales </v>
      </c>
      <c r="E77" s="27">
        <f>VLOOKUP(B77,'[1]Contratacion 2024'!$A$2:$AN$632,4,FALSE)</f>
        <v>1023900695</v>
      </c>
      <c r="F77" s="27" t="str">
        <f>VLOOKUP(B77,'[1]Contratacion 2024'!$A$2:$AN$632,8,FALSE)</f>
        <v>LUIS EDUARDO RODRIGUEZ CASTIBLANCO</v>
      </c>
      <c r="G77" s="4" t="s">
        <v>1006</v>
      </c>
      <c r="I77" s="27" t="str">
        <f>VLOOKUP(B77,'[1]Contratacion 2024'!$A$2:$AN$632,29,FALSE)</f>
        <v>DO-363 -DO-364 Proveer, de manera autónoma e independiente, servicios profesionales de diseño gráfico y multimedia de las piezas digitales y convergentes de la franja infantil de Canal Capital y Canal Eureka, incluyendo los proyectos del Plan de inversión financiados a través de la resolución 076 de 2024 del Fondo Único de Tecnologías de la Información y las comunicaciones (FUTIC)</v>
      </c>
      <c r="J77" s="28">
        <v>8222862</v>
      </c>
      <c r="K77" s="4">
        <v>1</v>
      </c>
      <c r="L77" s="4">
        <v>24</v>
      </c>
      <c r="M77" s="29">
        <f>VLOOKUP(B77,'[1]Contratacion 2024'!$A$2:$W$576,23,FALSE)</f>
        <v>45631</v>
      </c>
      <c r="N77" s="4">
        <f t="shared" si="4"/>
        <v>54</v>
      </c>
      <c r="O77" s="29">
        <v>45631</v>
      </c>
      <c r="P77" s="29">
        <v>45686</v>
      </c>
      <c r="Q77" s="30">
        <f>VLOOKUP(B77,'[1]Contratacion 2024'!$A$2:$AAC$606,33,FALSE)</f>
        <v>30759586</v>
      </c>
      <c r="R77" s="28">
        <f t="shared" si="1"/>
        <v>38982448</v>
      </c>
      <c r="X77" s="32"/>
    </row>
    <row r="78" spans="1:24" x14ac:dyDescent="0.2">
      <c r="A78" s="6">
        <v>2024</v>
      </c>
      <c r="B78" s="4" t="s">
        <v>253</v>
      </c>
      <c r="C78" s="4" t="str">
        <f>VLOOKUP(B78,'[1]CB-0012'!$F$10:$H$464,2,FALSE)</f>
        <v>17 17. Contrato de Prestación de Servicios</v>
      </c>
      <c r="D78" s="4" t="str">
        <f>VLOOKUP(B78,'[1]CB-0012'!$F$10:$H$464,3,FALSE)</f>
        <v xml:space="preserve">49 49-Otros Servicios </v>
      </c>
      <c r="E78" s="4">
        <v>800199453</v>
      </c>
      <c r="F78" s="4" t="s">
        <v>2255</v>
      </c>
      <c r="G78" s="4" t="s">
        <v>2194</v>
      </c>
      <c r="H78" s="4" t="s">
        <v>2180</v>
      </c>
      <c r="I78" s="4" t="s">
        <v>2256</v>
      </c>
      <c r="J78" s="28">
        <f>7058197+2339356</f>
        <v>9397553</v>
      </c>
      <c r="K78" s="4">
        <v>3</v>
      </c>
      <c r="L78" s="4">
        <v>0</v>
      </c>
      <c r="M78" s="29">
        <f>VLOOKUP(B78,'[1]Contratacion 2024'!$A$2:$AG$606,23,FALSE)</f>
        <v>45604</v>
      </c>
      <c r="N78" s="4">
        <f t="shared" si="4"/>
        <v>90</v>
      </c>
      <c r="O78" s="29">
        <v>45604</v>
      </c>
      <c r="P78" s="29">
        <v>45696</v>
      </c>
      <c r="Q78" s="30">
        <f>VLOOKUP(B78,'[1]Contratacion 2024'!$A$2:$AAC$606,33,FALSE)</f>
        <v>18795106</v>
      </c>
      <c r="R78" s="28">
        <f t="shared" si="1"/>
        <v>28192659</v>
      </c>
      <c r="S78" s="31">
        <f>J78/Q78</f>
        <v>0.5</v>
      </c>
      <c r="X78" s="32"/>
    </row>
    <row r="79" spans="1:24" x14ac:dyDescent="0.2">
      <c r="A79" s="6">
        <v>2024</v>
      </c>
      <c r="B79" s="4" t="s">
        <v>256</v>
      </c>
      <c r="C79" s="4" t="str">
        <f>VLOOKUP(B79,'[1]CB-0012'!$F$10:$H$464,2,FALSE)</f>
        <v>17 17. Contrato de Prestación de Servicios</v>
      </c>
      <c r="D79" s="4" t="str">
        <f>VLOOKUP(B79,'[1]CB-0012'!$F$10:$H$464,3,FALSE)</f>
        <v xml:space="preserve">31 31-Servicios Profesionales </v>
      </c>
      <c r="E79" s="4">
        <v>1024562267</v>
      </c>
      <c r="F79" s="4" t="s">
        <v>649</v>
      </c>
      <c r="G79" s="4" t="s">
        <v>1006</v>
      </c>
      <c r="H79" s="4" t="s">
        <v>2180</v>
      </c>
      <c r="I79" s="4" t="s">
        <v>2257</v>
      </c>
      <c r="J79" s="28">
        <v>11420640</v>
      </c>
      <c r="K79" s="4">
        <v>2</v>
      </c>
      <c r="L79" s="4">
        <v>0</v>
      </c>
      <c r="M79" s="29">
        <f>VLOOKUP(B79,'[1]Contratacion 2024'!$A$2:$AG$606,23,FALSE)</f>
        <v>45626</v>
      </c>
      <c r="N79" s="4">
        <f t="shared" si="4"/>
        <v>60</v>
      </c>
      <c r="O79" s="29">
        <v>45625</v>
      </c>
      <c r="P79" s="29">
        <v>45688</v>
      </c>
      <c r="Q79" s="30">
        <f>VLOOKUP(B79,'[1]Contratacion 2024'!$A$2:$AAC$606,33,FALSE)</f>
        <v>37307424</v>
      </c>
      <c r="R79" s="28">
        <f t="shared" si="1"/>
        <v>48728064</v>
      </c>
      <c r="S79" s="31">
        <f>J79/Q79</f>
        <v>0.30612244897959184</v>
      </c>
      <c r="X79" s="32"/>
    </row>
    <row r="80" spans="1:24" x14ac:dyDescent="0.2">
      <c r="A80" s="6">
        <v>2023</v>
      </c>
      <c r="B80" s="4" t="s">
        <v>2258</v>
      </c>
      <c r="E80" s="27">
        <v>80067016</v>
      </c>
      <c r="F80" s="4" t="s">
        <v>2259</v>
      </c>
      <c r="G80" s="4" t="s">
        <v>1006</v>
      </c>
      <c r="H80" s="4" t="s">
        <v>2207</v>
      </c>
      <c r="I80" s="4" t="s">
        <v>2260</v>
      </c>
      <c r="J80" s="28">
        <v>5544842</v>
      </c>
      <c r="K80" s="4">
        <v>1</v>
      </c>
      <c r="M80" s="29">
        <v>45322</v>
      </c>
      <c r="N80" s="4">
        <v>30</v>
      </c>
      <c r="O80" s="29">
        <v>45322</v>
      </c>
      <c r="P80" s="29">
        <v>45351</v>
      </c>
      <c r="Q80" s="30">
        <v>77919491</v>
      </c>
      <c r="R80" s="28">
        <f t="shared" si="1"/>
        <v>83464333</v>
      </c>
      <c r="X80" s="32"/>
    </row>
    <row r="81" spans="1:48" x14ac:dyDescent="0.2">
      <c r="A81" s="6">
        <v>2024</v>
      </c>
      <c r="B81" s="4" t="s">
        <v>258</v>
      </c>
      <c r="C81" s="4" t="str">
        <f>VLOOKUP(B81,'[1]CB-0012'!$F$10:$H$464,2,FALSE)</f>
        <v>17 17. Contrato de Prestación de Servicios</v>
      </c>
      <c r="D81" s="4" t="str">
        <f>VLOOKUP(B81,'[1]CB-0012'!$F$10:$H$464,3,FALSE)</f>
        <v xml:space="preserve">31 31-Servicios Profesionales </v>
      </c>
      <c r="E81" s="27">
        <f>VLOOKUP(B81,'[1]Contratacion 2024'!$A$2:$AN$632,4,FALSE)</f>
        <v>1032486995</v>
      </c>
      <c r="F81" s="27" t="str">
        <f>VLOOKUP(B81,'[1]Contratacion 2024'!$A$2:$AN$632,8,FALSE)</f>
        <v>PAULA ANDREA PAZ SÁNCHEZ</v>
      </c>
      <c r="G81" s="4" t="s">
        <v>1007</v>
      </c>
      <c r="I81" s="27" t="str">
        <f>VLOOKUP(B81,'[1]Contratacion 2024'!$A$2:$AN$632,29,FALSE)</f>
        <v>DO-386 Proveer, de manera autónoma e independiente, los servicios
profesionales para las actividades de producción de las piezas audiovisuales de programación, promoción,
participación y circulación de Canal Capital en todas sus plataformas. A</v>
      </c>
      <c r="J81" s="28">
        <v>1466663</v>
      </c>
      <c r="K81" s="4">
        <v>0</v>
      </c>
      <c r="L81" s="4">
        <v>11</v>
      </c>
      <c r="M81" s="29">
        <f>VLOOKUP(B81,'[1]Contratacion 2024'!$A$2:$W$576,23,FALSE)</f>
        <v>45645</v>
      </c>
      <c r="N81" s="4">
        <f>+K81*30+L81</f>
        <v>11</v>
      </c>
      <c r="O81" s="29">
        <v>45637</v>
      </c>
      <c r="P81" s="29">
        <v>45657</v>
      </c>
      <c r="Q81" s="30">
        <f>VLOOKUP(B81,'[1]Contratacion 2024'!$A$2:$AAC$606,33,FALSE)</f>
        <v>28000000</v>
      </c>
      <c r="R81" s="28">
        <f t="shared" si="1"/>
        <v>29466663</v>
      </c>
      <c r="X81" s="32"/>
    </row>
    <row r="82" spans="1:48" x14ac:dyDescent="0.2">
      <c r="A82" s="6">
        <v>2024</v>
      </c>
      <c r="B82" s="4" t="s">
        <v>264</v>
      </c>
      <c r="C82" s="4" t="str">
        <f>VLOOKUP(B82,'[1]CB-0012'!$F$10:$H$464,2,FALSE)</f>
        <v>17 17. Contrato de Prestación de Servicios</v>
      </c>
      <c r="D82" s="4" t="str">
        <f>VLOOKUP(B82,'[1]CB-0012'!$F$10:$H$464,3,FALSE)</f>
        <v xml:space="preserve">31 31-Servicios Profesionales </v>
      </c>
      <c r="E82" s="27">
        <f>VLOOKUP(B82,'[1]Contratacion 2024'!$A$2:$AN$632,4,FALSE)</f>
        <v>80031209</v>
      </c>
      <c r="F82" s="27" t="str">
        <f>VLOOKUP(B82,'[1]Contratacion 2024'!$A$2:$AN$632,8,FALSE)</f>
        <v>NICOLAS ALBERTO CHONA GUERRERO</v>
      </c>
      <c r="G82" s="4" t="s">
        <v>1006</v>
      </c>
      <c r="I82" s="27" t="str">
        <f>VLOOKUP(B82,'[1]Contratacion 2024'!$A$2:$AN$632,29,FALSE)</f>
        <v>DO-388 Proveer de manera autónoma e independiente, los servicios requeridos
para la dirección, estructuración, diseño y orientación conceptual, audiovisual y estética para la
realización de las piezas audiovisuales de programación, promoción, participación y circulación de Canal
Capital en todas sus plataformas, incluyendo, los equipos de video, sonido directo e iluminación idóneos
para el efecto.</v>
      </c>
      <c r="J82" s="28">
        <v>4000000</v>
      </c>
      <c r="K82" s="4">
        <v>0</v>
      </c>
      <c r="L82" s="4">
        <v>15</v>
      </c>
      <c r="M82" s="29">
        <f>VLOOKUP(B82,'[1]Contratacion 2024'!$A$2:$W$576,23,FALSE)</f>
        <v>45642</v>
      </c>
      <c r="N82" s="4">
        <f>+K82*30+L82</f>
        <v>15</v>
      </c>
      <c r="O82" s="29">
        <v>45642</v>
      </c>
      <c r="P82" s="29">
        <v>45657</v>
      </c>
      <c r="Q82" s="30">
        <f>VLOOKUP(B82,'[1]Contratacion 2024'!$A$2:$AAC$606,33,FALSE)</f>
        <v>56000000</v>
      </c>
      <c r="R82" s="28">
        <f t="shared" si="1"/>
        <v>60000000</v>
      </c>
      <c r="X82" s="32"/>
    </row>
    <row r="83" spans="1:48" x14ac:dyDescent="0.2">
      <c r="A83" s="6">
        <v>2024</v>
      </c>
      <c r="B83" s="4" t="s">
        <v>265</v>
      </c>
      <c r="C83" s="4" t="str">
        <f>VLOOKUP(B83,'[1]CB-0012'!$F$10:$H$464,2,FALSE)</f>
        <v>17 17. Contrato de Prestación de Servicios</v>
      </c>
      <c r="D83" s="4" t="str">
        <f>VLOOKUP(B83,'[1]CB-0012'!$F$10:$H$464,3,FALSE)</f>
        <v xml:space="preserve">31 31-Servicios Profesionales </v>
      </c>
      <c r="E83" s="4">
        <v>1019065222</v>
      </c>
      <c r="F83" s="4" t="s">
        <v>786</v>
      </c>
      <c r="G83" s="4" t="s">
        <v>1007</v>
      </c>
      <c r="H83" s="4" t="s">
        <v>2180</v>
      </c>
      <c r="I83" s="4" t="s">
        <v>2261</v>
      </c>
      <c r="J83" s="28">
        <v>5329632</v>
      </c>
      <c r="K83" s="4">
        <v>0</v>
      </c>
      <c r="L83" s="4">
        <v>28</v>
      </c>
      <c r="M83" s="29">
        <f>VLOOKUP(B83,'[1]Contratacion 2024'!$A$2:$AG$606,23,FALSE)</f>
        <v>45604</v>
      </c>
      <c r="N83" s="4">
        <f>+K83*30+L83</f>
        <v>28</v>
      </c>
      <c r="O83" s="29">
        <v>45611</v>
      </c>
      <c r="P83" s="29">
        <v>45641</v>
      </c>
      <c r="Q83" s="30">
        <f>VLOOKUP(B83,'[1]Contratacion 2024'!$A$2:$AAC$606,33,FALSE)</f>
        <v>34261920</v>
      </c>
      <c r="R83" s="28">
        <f t="shared" si="1"/>
        <v>39591552</v>
      </c>
      <c r="S83" s="31">
        <f>J83/Q83</f>
        <v>0.15555555555555556</v>
      </c>
      <c r="X83" s="32"/>
    </row>
    <row r="84" spans="1:48" x14ac:dyDescent="0.2">
      <c r="A84" s="6">
        <v>2024</v>
      </c>
      <c r="B84" s="4" t="s">
        <v>268</v>
      </c>
      <c r="C84" s="4" t="str">
        <f>VLOOKUP(B84,'[1]CB-0012'!$F$10:$H$464,2,FALSE)</f>
        <v>17 17. Contrato de Prestación de Servicios</v>
      </c>
      <c r="D84" s="4" t="str">
        <f>VLOOKUP(B84,'[1]CB-0012'!$F$10:$H$464,3,FALSE)</f>
        <v xml:space="preserve">31 31-Servicios Profesionales </v>
      </c>
      <c r="E84" s="4">
        <v>1000603159</v>
      </c>
      <c r="F84" s="4" t="s">
        <v>656</v>
      </c>
      <c r="G84" s="4" t="s">
        <v>1007</v>
      </c>
      <c r="H84" s="4" t="s">
        <v>2180</v>
      </c>
      <c r="I84" s="4" t="s">
        <v>2262</v>
      </c>
      <c r="J84" s="28">
        <v>4833333</v>
      </c>
      <c r="K84" s="4">
        <v>0</v>
      </c>
      <c r="L84" s="4">
        <v>29</v>
      </c>
      <c r="M84" s="29">
        <f>VLOOKUP(B84,'[1]Contratacion 2024'!$A$2:$AG$606,23,FALSE)</f>
        <v>45627</v>
      </c>
      <c r="N84" s="4">
        <f>+K84*30+L84</f>
        <v>29</v>
      </c>
      <c r="O84" s="29">
        <v>45625</v>
      </c>
      <c r="P84" s="29">
        <v>45657</v>
      </c>
      <c r="Q84" s="30">
        <f>VLOOKUP(B84,'[1]Contratacion 2024'!$A$2:$AAC$606,33,FALSE)</f>
        <v>32333324</v>
      </c>
      <c r="R84" s="28">
        <f t="shared" si="1"/>
        <v>37166657</v>
      </c>
      <c r="S84" s="31">
        <f>J84/Q84</f>
        <v>0.14948456892338072</v>
      </c>
      <c r="X84" s="32"/>
    </row>
    <row r="85" spans="1:48" x14ac:dyDescent="0.2">
      <c r="A85" s="6">
        <v>2023</v>
      </c>
      <c r="B85" s="4" t="s">
        <v>2263</v>
      </c>
      <c r="E85" s="27">
        <v>900720564</v>
      </c>
      <c r="F85" s="4" t="s">
        <v>2264</v>
      </c>
      <c r="G85" s="4" t="s">
        <v>2194</v>
      </c>
      <c r="H85" s="4" t="s">
        <v>2180</v>
      </c>
      <c r="I85" s="4" t="s">
        <v>2265</v>
      </c>
      <c r="J85" s="28">
        <v>7725000</v>
      </c>
      <c r="K85" s="4">
        <v>5</v>
      </c>
      <c r="M85" s="29">
        <v>45398</v>
      </c>
      <c r="N85" s="4">
        <v>150</v>
      </c>
      <c r="O85" s="29">
        <v>45398</v>
      </c>
      <c r="P85" s="29">
        <v>45551</v>
      </c>
      <c r="Q85" s="30">
        <v>15554000</v>
      </c>
      <c r="R85" s="28">
        <f t="shared" si="1"/>
        <v>23279000</v>
      </c>
      <c r="X85" s="32"/>
    </row>
    <row r="86" spans="1:48" x14ac:dyDescent="0.2">
      <c r="A86" s="6">
        <v>2024</v>
      </c>
      <c r="B86" s="4" t="s">
        <v>269</v>
      </c>
      <c r="E86" s="4">
        <v>1010171490</v>
      </c>
      <c r="F86" s="4" t="s">
        <v>2266</v>
      </c>
      <c r="G86" s="4" t="s">
        <v>1006</v>
      </c>
      <c r="H86" s="4" t="s">
        <v>2180</v>
      </c>
      <c r="I86" s="4" t="s">
        <v>2267</v>
      </c>
      <c r="J86" s="28">
        <v>4504500</v>
      </c>
      <c r="K86" s="4">
        <v>1</v>
      </c>
      <c r="L86" s="4">
        <v>15</v>
      </c>
      <c r="M86" s="29">
        <f>VLOOKUP(B86,'[1]Contratacion 2024'!$A$2:$AG$606,23,FALSE)</f>
        <v>45524</v>
      </c>
      <c r="N86" s="4">
        <f t="shared" ref="N86:N93" si="5">+K86*30+L86</f>
        <v>45</v>
      </c>
      <c r="O86" s="29">
        <v>45524</v>
      </c>
      <c r="P86" s="29">
        <v>45570</v>
      </c>
      <c r="Q86" s="30">
        <f>VLOOKUP(B86,'[1]Contratacion 2024'!$A$2:$AAC$606,33,FALSE)</f>
        <v>9009000</v>
      </c>
      <c r="R86" s="28">
        <f t="shared" si="1"/>
        <v>13513500</v>
      </c>
      <c r="X86" s="32"/>
    </row>
    <row r="87" spans="1:48" x14ac:dyDescent="0.2">
      <c r="A87" s="6">
        <v>2024</v>
      </c>
      <c r="B87" s="4" t="s">
        <v>270</v>
      </c>
      <c r="C87" s="4" t="str">
        <f>VLOOKUP(B87,'[1]CB-0012'!$F$10:$H$464,2,FALSE)</f>
        <v>17 17. Contrato de Prestación de Servicios</v>
      </c>
      <c r="D87" s="4" t="str">
        <f>VLOOKUP(B87,'[1]CB-0012'!$F$10:$H$464,3,FALSE)</f>
        <v xml:space="preserve">31 31-Servicios Profesionales </v>
      </c>
      <c r="E87" s="27">
        <f>VLOOKUP(B87,'[1]Contratacion 2024'!$A$2:$AN$632,4,FALSE)</f>
        <v>1073254882</v>
      </c>
      <c r="F87" s="27" t="str">
        <f>VLOOKUP(B87,'[1]Contratacion 2024'!$A$2:$AN$632,8,FALSE)</f>
        <v>NICOLAS PEÑA JIMENEZ</v>
      </c>
      <c r="G87" s="4" t="s">
        <v>1006</v>
      </c>
      <c r="I87" s="27" t="str">
        <f>VLOOKUP(B87,'[1]Contratacion 2024'!$A$2:$AN$632,29,FALSE)</f>
        <v>DO-402-403 Proveer, de manera autónoma e independiente, sus servicios para llevar a cabo la creación, distribución, programación y diseño de contenidos digitales en las redes sociales, sitio web y plataformas digitales de Canal Capital, incluyendo los proyectos del Plan de inversión financiados a través de la resolución 076 de 2024 del Fondo Único de Tecnologías de la Información y las comunicaciones (FUTIC).</v>
      </c>
      <c r="J87" s="28">
        <v>4234774</v>
      </c>
      <c r="K87" s="4">
        <v>0</v>
      </c>
      <c r="L87" s="4">
        <v>27</v>
      </c>
      <c r="M87" s="29">
        <f>VLOOKUP(B87,'[1]Contratacion 2024'!$A$2:$W$576,23,FALSE)</f>
        <v>45629</v>
      </c>
      <c r="N87" s="4">
        <f t="shared" si="5"/>
        <v>27</v>
      </c>
      <c r="O87" s="29">
        <v>45629</v>
      </c>
      <c r="P87" s="29">
        <v>45657</v>
      </c>
      <c r="Q87" s="30">
        <f>VLOOKUP(B87,'[1]Contratacion 2024'!$A$2:$AAC$606,33,FALSE)</f>
        <v>30427626</v>
      </c>
      <c r="R87" s="28">
        <f t="shared" si="1"/>
        <v>34662400</v>
      </c>
      <c r="X87" s="32"/>
    </row>
    <row r="88" spans="1:48" x14ac:dyDescent="0.2">
      <c r="A88" s="6">
        <v>2024</v>
      </c>
      <c r="B88" s="4" t="s">
        <v>271</v>
      </c>
      <c r="E88" s="4">
        <v>901069185</v>
      </c>
      <c r="F88" s="4" t="s">
        <v>2268</v>
      </c>
      <c r="G88" s="4" t="s">
        <v>2194</v>
      </c>
      <c r="H88" s="4" t="s">
        <v>2180</v>
      </c>
      <c r="I88" s="4" t="s">
        <v>2269</v>
      </c>
      <c r="J88" s="28">
        <v>27150207</v>
      </c>
      <c r="M88" s="29">
        <f>VLOOKUP(B88,'[1]Contratacion 2024'!$A$2:$AG$606,23,FALSE)</f>
        <v>45492</v>
      </c>
      <c r="N88" s="4">
        <f t="shared" si="5"/>
        <v>0</v>
      </c>
      <c r="O88" s="29">
        <v>45450</v>
      </c>
      <c r="P88" s="29"/>
      <c r="Q88" s="30">
        <f>VLOOKUP(B88,'[1]Contratacion 2024'!$A$2:$AAC$606,33,FALSE)</f>
        <v>400000000</v>
      </c>
      <c r="R88" s="28">
        <f t="shared" si="1"/>
        <v>427150207</v>
      </c>
      <c r="X88" s="32"/>
    </row>
    <row r="89" spans="1:48" x14ac:dyDescent="0.2">
      <c r="A89" s="6">
        <v>2024</v>
      </c>
      <c r="B89" s="4" t="s">
        <v>273</v>
      </c>
      <c r="C89" s="4" t="str">
        <f>VLOOKUP(B89,'[1]CB-0012'!$F$10:$H$464,2,FALSE)</f>
        <v>17 17. Contrato de Prestación de Servicios</v>
      </c>
      <c r="D89" s="4" t="str">
        <f>VLOOKUP(B89,'[1]CB-0012'!$F$10:$H$464,3,FALSE)</f>
        <v xml:space="preserve">49 49-Otros Servicios </v>
      </c>
      <c r="E89" s="4">
        <v>860020382</v>
      </c>
      <c r="F89" s="4" t="s">
        <v>2270</v>
      </c>
      <c r="G89" s="4" t="s">
        <v>2194</v>
      </c>
      <c r="H89" s="4" t="s">
        <v>2180</v>
      </c>
      <c r="I89" s="4" t="s">
        <v>2271</v>
      </c>
      <c r="J89" s="28">
        <v>11840000</v>
      </c>
      <c r="K89" s="4">
        <v>3</v>
      </c>
      <c r="L89" s="4">
        <v>0</v>
      </c>
      <c r="M89" s="29">
        <f>VLOOKUP(B89,'[1]Contratacion 2024'!$A$2:$AG$606,23,FALSE)</f>
        <v>45619</v>
      </c>
      <c r="N89" s="4">
        <f t="shared" si="5"/>
        <v>90</v>
      </c>
      <c r="O89" s="29">
        <v>45626</v>
      </c>
      <c r="P89" s="29">
        <v>45716</v>
      </c>
      <c r="Q89" s="30">
        <f>VLOOKUP(B89,'[1]Contratacion 2024'!$A$2:$AAC$606,33,FALSE)</f>
        <v>23680000</v>
      </c>
      <c r="R89" s="28">
        <f t="shared" si="1"/>
        <v>35520000</v>
      </c>
      <c r="S89" s="31">
        <f>J89/Q89</f>
        <v>0.5</v>
      </c>
      <c r="X89" s="32"/>
    </row>
    <row r="90" spans="1:48" x14ac:dyDescent="0.2">
      <c r="A90" s="33">
        <v>2024</v>
      </c>
      <c r="B90" s="34" t="s">
        <v>273</v>
      </c>
      <c r="C90" s="4" t="str">
        <f>VLOOKUP(B90,'[1]CB-0012'!$F$10:$H$464,2,FALSE)</f>
        <v>17 17. Contrato de Prestación de Servicios</v>
      </c>
      <c r="D90" s="4" t="str">
        <f>VLOOKUP(B90,'[1]CB-0012'!$F$10:$H$464,3,FALSE)</f>
        <v xml:space="preserve">49 49-Otros Servicios </v>
      </c>
      <c r="E90" s="27">
        <f>VLOOKUP(B90,'[1]Contratacion 2024'!$A$2:$AN$632,4,FALSE)</f>
        <v>860020382</v>
      </c>
      <c r="F90" s="27" t="str">
        <f>VLOOKUP(B90,'[1]Contratacion 2024'!$A$2:$AN$632,8,FALSE)</f>
        <v>ALPOPULAR S.A.</v>
      </c>
      <c r="G90" s="4" t="s">
        <v>2194</v>
      </c>
      <c r="H90" s="34"/>
      <c r="I90" s="27" t="str">
        <f>VLOOKUP(B90,'[1]Contratacion 2024'!$A$2:$AN$632,29,FALSE)</f>
        <v>SA-238 Proveer, de manera autónoma e independiente, los servicios de custodia documental para Canal Capital, conforme los estándares requeridos según la normatividad archivística aplicable.</v>
      </c>
      <c r="J90" s="35">
        <v>11840000</v>
      </c>
      <c r="K90" s="34">
        <v>3</v>
      </c>
      <c r="L90" s="34">
        <v>0</v>
      </c>
      <c r="M90" s="29">
        <v>45626</v>
      </c>
      <c r="N90" s="34">
        <f t="shared" si="5"/>
        <v>90</v>
      </c>
      <c r="O90" s="36">
        <v>45629</v>
      </c>
      <c r="P90" s="36">
        <v>45716</v>
      </c>
      <c r="Q90" s="37">
        <f>VLOOKUP(B90,'[1]Contratacion 2024'!$A$2:$AAC$606,33,FALSE)</f>
        <v>23680000</v>
      </c>
      <c r="R90" s="35">
        <f t="shared" si="1"/>
        <v>35520000</v>
      </c>
      <c r="S90" s="34"/>
      <c r="T90" s="34"/>
      <c r="U90" s="34"/>
      <c r="V90" s="34"/>
      <c r="W90" s="36"/>
      <c r="X90" s="38"/>
      <c r="Y90" s="34"/>
      <c r="Z90" s="34"/>
      <c r="AA90" s="34"/>
      <c r="AB90" s="34"/>
      <c r="AC90" s="34"/>
      <c r="AD90" s="34"/>
      <c r="AE90" s="34"/>
      <c r="AF90" s="34"/>
      <c r="AG90" s="34"/>
      <c r="AH90" s="34"/>
      <c r="AI90" s="34"/>
      <c r="AJ90" s="34"/>
      <c r="AK90" s="34"/>
      <c r="AL90" s="34"/>
      <c r="AM90" s="34"/>
      <c r="AN90" s="34"/>
      <c r="AO90" s="34"/>
      <c r="AP90" s="34"/>
      <c r="AQ90" s="34"/>
      <c r="AR90" s="34"/>
      <c r="AS90" s="34"/>
      <c r="AT90" s="34"/>
      <c r="AU90" s="34"/>
      <c r="AV90" s="34"/>
    </row>
    <row r="91" spans="1:48" x14ac:dyDescent="0.2">
      <c r="A91" s="6">
        <v>2024</v>
      </c>
      <c r="B91" s="4" t="s">
        <v>275</v>
      </c>
      <c r="C91" s="4" t="str">
        <f>VLOOKUP(B91,'[1]CB-0012'!$F$10:$H$464,2,FALSE)</f>
        <v>17 17. Contrato de Prestación de Servicios</v>
      </c>
      <c r="D91" s="4" t="str">
        <f>VLOOKUP(B91,'[1]CB-0012'!$F$10:$H$464,3,FALSE)</f>
        <v xml:space="preserve">31 31-Servicios Profesionales </v>
      </c>
      <c r="E91" s="4">
        <v>52739682</v>
      </c>
      <c r="F91" s="4" t="s">
        <v>793</v>
      </c>
      <c r="G91" s="4" t="s">
        <v>1007</v>
      </c>
      <c r="H91" s="4" t="s">
        <v>2180</v>
      </c>
      <c r="I91" s="4" t="s">
        <v>2272</v>
      </c>
      <c r="J91" s="28">
        <v>7000000</v>
      </c>
      <c r="K91" s="4">
        <v>2</v>
      </c>
      <c r="L91" s="4">
        <v>0</v>
      </c>
      <c r="M91" s="29">
        <f>VLOOKUP(B91,'[1]Contratacion 2024'!$A$2:$AG$606,23,FALSE)</f>
        <v>45616</v>
      </c>
      <c r="N91" s="4">
        <f t="shared" si="5"/>
        <v>60</v>
      </c>
      <c r="O91" s="29">
        <v>45616</v>
      </c>
      <c r="P91" s="29">
        <v>45677</v>
      </c>
      <c r="Q91" s="30">
        <f>VLOOKUP(B91,'[1]Contratacion 2024'!$A$2:$AAC$606,33,FALSE)</f>
        <v>21000000</v>
      </c>
      <c r="R91" s="28">
        <f t="shared" si="1"/>
        <v>28000000</v>
      </c>
      <c r="S91" s="31">
        <f>J91/Q91</f>
        <v>0.33333333333333331</v>
      </c>
      <c r="X91" s="32"/>
    </row>
    <row r="92" spans="1:48" x14ac:dyDescent="0.2">
      <c r="A92" s="6">
        <v>2024</v>
      </c>
      <c r="B92" s="4" t="s">
        <v>276</v>
      </c>
      <c r="C92" s="4" t="str">
        <f>VLOOKUP(B92,'[1]CB-0012'!$F$10:$H$464,2,FALSE)</f>
        <v>17 17. Contrato de Prestación de Servicios</v>
      </c>
      <c r="D92" s="4" t="str">
        <f>VLOOKUP(B92,'[1]CB-0012'!$F$10:$H$464,3,FALSE)</f>
        <v xml:space="preserve">31 31-Servicios Profesionales </v>
      </c>
      <c r="E92" s="4">
        <v>1022965995</v>
      </c>
      <c r="F92" s="4" t="s">
        <v>2273</v>
      </c>
      <c r="G92" s="4" t="s">
        <v>1007</v>
      </c>
      <c r="H92" s="4" t="s">
        <v>2180</v>
      </c>
      <c r="I92" s="4" t="s">
        <v>2274</v>
      </c>
      <c r="J92" s="28">
        <v>8000000</v>
      </c>
      <c r="K92" s="4">
        <v>2</v>
      </c>
      <c r="L92" s="4">
        <v>0</v>
      </c>
      <c r="M92" s="29">
        <f>VLOOKUP(B92,'[1]Contratacion 2024'!$A$2:$AG$606,23,FALSE)</f>
        <v>45616</v>
      </c>
      <c r="N92" s="4">
        <f t="shared" si="5"/>
        <v>60</v>
      </c>
      <c r="O92" s="29">
        <v>45616</v>
      </c>
      <c r="P92" s="29">
        <v>45311</v>
      </c>
      <c r="Q92" s="30">
        <f>VLOOKUP(B92,'[1]Contratacion 2024'!$A$2:$AAC$606,33,FALSE)</f>
        <v>24000000</v>
      </c>
      <c r="R92" s="28">
        <f t="shared" si="1"/>
        <v>32000000</v>
      </c>
      <c r="S92" s="31">
        <f>J92/Q92</f>
        <v>0.33333333333333331</v>
      </c>
      <c r="X92" s="32"/>
    </row>
    <row r="93" spans="1:48" x14ac:dyDescent="0.2">
      <c r="A93" s="6">
        <v>2024</v>
      </c>
      <c r="B93" s="4" t="s">
        <v>277</v>
      </c>
      <c r="C93" s="4" t="str">
        <f>VLOOKUP(B93,'[1]CB-0012'!$F$10:$H$464,2,FALSE)</f>
        <v>17 17. Contrato de Prestación de Servicios</v>
      </c>
      <c r="D93" s="4" t="str">
        <f>VLOOKUP(B93,'[1]CB-0012'!$F$10:$H$464,3,FALSE)</f>
        <v xml:space="preserve">31 31-Servicios Profesionales </v>
      </c>
      <c r="E93" s="4">
        <v>1014207613</v>
      </c>
      <c r="F93" s="4" t="s">
        <v>795</v>
      </c>
      <c r="G93" s="4" t="s">
        <v>1007</v>
      </c>
      <c r="H93" s="4" t="s">
        <v>2180</v>
      </c>
      <c r="I93" s="4" t="s">
        <v>2275</v>
      </c>
      <c r="J93" s="28">
        <v>11420640</v>
      </c>
      <c r="K93" s="4">
        <v>2</v>
      </c>
      <c r="L93" s="4">
        <v>0</v>
      </c>
      <c r="M93" s="29">
        <f>VLOOKUP(B93,'[1]Contratacion 2024'!$A$2:$AG$606,23,FALSE)</f>
        <v>45626</v>
      </c>
      <c r="N93" s="4">
        <f t="shared" si="5"/>
        <v>60</v>
      </c>
      <c r="O93" s="29">
        <v>45625</v>
      </c>
      <c r="P93" s="29">
        <v>45688</v>
      </c>
      <c r="Q93" s="30">
        <f>VLOOKUP(B93,'[1]Contratacion 2024'!$A$2:$AAC$606,33,FALSE)</f>
        <v>35975016</v>
      </c>
      <c r="R93" s="28">
        <f t="shared" si="1"/>
        <v>47395656</v>
      </c>
      <c r="S93" s="31">
        <f>J93/Q93</f>
        <v>0.31746031746031744</v>
      </c>
      <c r="X93" s="32"/>
    </row>
    <row r="94" spans="1:48" x14ac:dyDescent="0.2">
      <c r="A94" s="6">
        <v>2023</v>
      </c>
      <c r="B94" s="4" t="s">
        <v>2276</v>
      </c>
      <c r="E94" s="27">
        <v>1022946697</v>
      </c>
      <c r="F94" s="4" t="s">
        <v>768</v>
      </c>
      <c r="G94" s="4" t="s">
        <v>1006</v>
      </c>
      <c r="H94" s="4" t="s">
        <v>2180</v>
      </c>
      <c r="I94" s="4" t="s">
        <v>2277</v>
      </c>
      <c r="J94" s="28">
        <v>9900000</v>
      </c>
      <c r="K94" s="4">
        <v>3</v>
      </c>
      <c r="M94" s="29">
        <v>45315</v>
      </c>
      <c r="N94" s="4">
        <v>90</v>
      </c>
      <c r="O94" s="29">
        <v>45314</v>
      </c>
      <c r="P94" s="29">
        <v>45406</v>
      </c>
      <c r="Q94" s="30">
        <v>24000000</v>
      </c>
      <c r="R94" s="28">
        <f t="shared" si="1"/>
        <v>33900000</v>
      </c>
      <c r="T94" s="4" t="s">
        <v>2278</v>
      </c>
      <c r="U94" s="4">
        <v>1050</v>
      </c>
      <c r="V94" s="4">
        <v>1025</v>
      </c>
      <c r="W94" s="29">
        <v>45070</v>
      </c>
      <c r="X94" s="32">
        <v>24000000</v>
      </c>
      <c r="Z94" s="4" t="s">
        <v>2278</v>
      </c>
      <c r="AA94" s="4">
        <v>500</v>
      </c>
      <c r="AB94" s="4">
        <v>524</v>
      </c>
      <c r="AC94" s="4">
        <v>45315</v>
      </c>
      <c r="AD94" s="4">
        <v>9900000</v>
      </c>
    </row>
    <row r="95" spans="1:48" x14ac:dyDescent="0.2">
      <c r="A95" s="33">
        <v>2024</v>
      </c>
      <c r="B95" s="34" t="s">
        <v>282</v>
      </c>
      <c r="C95" s="4" t="str">
        <f>VLOOKUP(B95,'[1]CB-0012'!$F$10:$H$464,2,FALSE)</f>
        <v>17 17. Contrato de Prestación de Servicios</v>
      </c>
      <c r="D95" s="4" t="str">
        <f>VLOOKUP(B95,'[1]CB-0012'!$F$10:$H$464,3,FALSE)</f>
        <v xml:space="preserve">31 31-Servicios Profesionales </v>
      </c>
      <c r="E95" s="27">
        <f>VLOOKUP(B95,'[1]Contratacion 2024'!$A$2:$AN$632,4,FALSE)</f>
        <v>1020779761</v>
      </c>
      <c r="F95" s="27" t="str">
        <f>VLOOKUP(B95,'[1]Contratacion 2024'!$A$2:$AN$632,8,FALSE)</f>
        <v>STEFANIA GALVIS BARRERO</v>
      </c>
      <c r="G95" s="4" t="s">
        <v>1007</v>
      </c>
      <c r="H95" s="34"/>
      <c r="I95" s="27" t="str">
        <f>VLOOKUP(B95,'[1]Contratacion 2024'!$A$2:$AN$632,29,FALSE)</f>
        <v>DO-414 Proveer, de manera autónoma e independiente, los servicios
profesionales requeridos para obtener y analizar los datos de las audiencias digitales, realizar las
actividades relacionadas con la automatización de los datos y llevar a cabo el acompañamiento, análisis
y seguimiento de medición de indicadores en los diversos medios digitales de Capital.</v>
      </c>
      <c r="J95" s="35">
        <v>7883333</v>
      </c>
      <c r="K95" s="34">
        <v>1</v>
      </c>
      <c r="L95" s="34">
        <v>13</v>
      </c>
      <c r="M95" s="29">
        <f>VLOOKUP(B95,'[1]Contratacion 2024'!$A$2:$W$576,23,FALSE)</f>
        <v>45643</v>
      </c>
      <c r="N95" s="34">
        <f>+K95*30+L95</f>
        <v>43</v>
      </c>
      <c r="O95" s="36">
        <v>45636</v>
      </c>
      <c r="P95" s="36">
        <v>45688</v>
      </c>
      <c r="Q95" s="37">
        <f>VLOOKUP(B95,'[1]Contratacion 2024'!$A$2:$AAC$606,33,FALSE)</f>
        <v>37399992</v>
      </c>
      <c r="R95" s="35">
        <f t="shared" ref="R95:R99" si="6">Q95+J95</f>
        <v>45283325</v>
      </c>
      <c r="S95" s="34"/>
      <c r="T95" s="34"/>
      <c r="U95" s="34"/>
      <c r="V95" s="34"/>
      <c r="W95" s="36"/>
      <c r="X95" s="38"/>
      <c r="Y95" s="34"/>
      <c r="Z95" s="34"/>
      <c r="AA95" s="34"/>
      <c r="AB95" s="34"/>
      <c r="AC95" s="34"/>
      <c r="AD95" s="34"/>
      <c r="AE95" s="34"/>
      <c r="AF95" s="34"/>
      <c r="AG95" s="34"/>
      <c r="AH95" s="34"/>
      <c r="AI95" s="34"/>
      <c r="AJ95" s="34"/>
      <c r="AK95" s="34"/>
      <c r="AL95" s="34"/>
      <c r="AM95" s="34"/>
      <c r="AN95" s="34"/>
      <c r="AO95" s="34"/>
      <c r="AP95" s="34"/>
      <c r="AQ95" s="34"/>
      <c r="AR95" s="34"/>
      <c r="AS95" s="34"/>
      <c r="AT95" s="34"/>
      <c r="AU95" s="34"/>
      <c r="AV95" s="34"/>
    </row>
    <row r="96" spans="1:48" x14ac:dyDescent="0.2">
      <c r="A96" s="6">
        <v>2023</v>
      </c>
      <c r="B96" s="4" t="s">
        <v>2279</v>
      </c>
      <c r="E96" s="27">
        <v>1013589551</v>
      </c>
      <c r="F96" s="4" t="s">
        <v>773</v>
      </c>
      <c r="G96" s="4" t="s">
        <v>1006</v>
      </c>
      <c r="H96" s="4" t="s">
        <v>2180</v>
      </c>
      <c r="I96" s="4" t="s">
        <v>2280</v>
      </c>
      <c r="J96" s="28">
        <v>9009000</v>
      </c>
      <c r="K96" s="4">
        <v>3</v>
      </c>
      <c r="M96" s="29">
        <v>45320</v>
      </c>
      <c r="N96" s="4">
        <v>90</v>
      </c>
      <c r="O96" s="29">
        <v>45316</v>
      </c>
      <c r="P96" s="29">
        <v>45411</v>
      </c>
      <c r="Q96" s="30">
        <v>21840000</v>
      </c>
      <c r="R96" s="28">
        <f t="shared" si="6"/>
        <v>30849000</v>
      </c>
      <c r="T96" s="4" t="s">
        <v>2278</v>
      </c>
      <c r="U96" s="4" t="s">
        <v>2281</v>
      </c>
      <c r="V96" s="4" t="s">
        <v>2282</v>
      </c>
      <c r="W96" s="29">
        <v>45075</v>
      </c>
      <c r="X96" s="32">
        <v>21840000</v>
      </c>
    </row>
    <row r="97" spans="1:48" x14ac:dyDescent="0.2">
      <c r="A97" s="6">
        <v>2024</v>
      </c>
      <c r="B97" s="4" t="s">
        <v>286</v>
      </c>
      <c r="C97" s="4" t="str">
        <f>VLOOKUP(B97,'[1]CB-0012'!$F$10:$H$464,2,FALSE)</f>
        <v>17 17. Contrato de Prestación de Servicios</v>
      </c>
      <c r="D97" s="4" t="str">
        <f>VLOOKUP(B97,'[1]CB-0012'!$F$10:$H$464,3,FALSE)</f>
        <v xml:space="preserve">31 31-Servicios Profesionales </v>
      </c>
      <c r="E97" s="27">
        <f>VLOOKUP(B97,'[1]Contratacion 2024'!$A$2:$AN$632,4,FALSE)</f>
        <v>1013617849</v>
      </c>
      <c r="F97" s="27" t="str">
        <f>VLOOKUP(B97,'[1]Contratacion 2024'!$A$2:$AN$632,8,FALSE)</f>
        <v>PEDRO ALEJANDRO CARABALLO CORTES</v>
      </c>
      <c r="G97" s="4" t="s">
        <v>1006</v>
      </c>
      <c r="I97" s="27" t="str">
        <f>VLOOKUP(B97,'[1]Contratacion 2024'!$A$2:$AN$632,29,FALSE)</f>
        <v>DO-422 proveer, de manera autónoma e independiente, los servicios requeridos para realizar las actividades de edición y postproducción de las piezas audiovisuales y sonoras convergentes y promocionales para las diferentes producciones, coproducciones, eventos especiales, convenios, transmisiones y tejido institucional en las distintas plataformas de Canal Capital.</v>
      </c>
      <c r="J97" s="28">
        <v>8250000</v>
      </c>
      <c r="K97" s="4">
        <v>1</v>
      </c>
      <c r="L97" s="4">
        <v>15</v>
      </c>
      <c r="M97" s="29">
        <f>VLOOKUP(B97,'[1]Contratacion 2024'!$A$2:$W$576,23,FALSE)</f>
        <v>45641</v>
      </c>
      <c r="N97" s="4">
        <f>+K97*30+L97</f>
        <v>45</v>
      </c>
      <c r="O97" s="29">
        <v>45636</v>
      </c>
      <c r="P97" s="29">
        <v>45688</v>
      </c>
      <c r="Q97" s="30">
        <f>VLOOKUP(B97,'[1]Contratacion 2024'!$A$2:$AAC$606,33,FALSE)</f>
        <v>37216659</v>
      </c>
      <c r="R97" s="28">
        <f t="shared" si="6"/>
        <v>45466659</v>
      </c>
      <c r="X97" s="32"/>
    </row>
    <row r="98" spans="1:48" x14ac:dyDescent="0.2">
      <c r="A98" s="6">
        <v>2024</v>
      </c>
      <c r="B98" s="4" t="s">
        <v>287</v>
      </c>
      <c r="C98" s="4" t="str">
        <f>VLOOKUP(B98,'[1]CB-0012'!$F$10:$H$464,2,FALSE)</f>
        <v>17 17. Contrato de Prestación de Servicios</v>
      </c>
      <c r="D98" s="4" t="str">
        <f>VLOOKUP(B98,'[1]CB-0012'!$F$10:$H$464,3,FALSE)</f>
        <v xml:space="preserve">31 31-Servicios Profesionales </v>
      </c>
      <c r="E98" s="4">
        <v>1013686479</v>
      </c>
      <c r="F98" s="4" t="s">
        <v>611</v>
      </c>
      <c r="G98" s="4" t="s">
        <v>1006</v>
      </c>
      <c r="H98" s="4" t="s">
        <v>2219</v>
      </c>
      <c r="I98" s="4" t="s">
        <v>2283</v>
      </c>
      <c r="J98" s="28">
        <v>11420640</v>
      </c>
      <c r="K98" s="4">
        <v>2</v>
      </c>
      <c r="L98" s="4">
        <v>0</v>
      </c>
      <c r="M98" s="29">
        <f>VLOOKUP(B98,'[1]Contratacion 2024'!$A$2:$AG$606,23,FALSE)</f>
        <v>45626</v>
      </c>
      <c r="N98" s="4">
        <f>+K98*30+L98</f>
        <v>60</v>
      </c>
      <c r="O98" s="29">
        <v>45625</v>
      </c>
      <c r="P98" s="29">
        <v>45688</v>
      </c>
      <c r="Q98" s="30">
        <f>VLOOKUP(B98,'[1]Contratacion 2024'!$A$2:$AAC$606,33,FALSE)</f>
        <v>35594328</v>
      </c>
      <c r="R98" s="28">
        <f t="shared" si="6"/>
        <v>47014968</v>
      </c>
      <c r="S98" s="31">
        <f>J98/Q98</f>
        <v>0.32085561497326204</v>
      </c>
      <c r="X98" s="32"/>
    </row>
    <row r="99" spans="1:48" x14ac:dyDescent="0.2">
      <c r="A99" s="6">
        <v>2024</v>
      </c>
      <c r="B99" s="4" t="s">
        <v>288</v>
      </c>
      <c r="C99" s="4" t="str">
        <f>VLOOKUP(B99,'[1]CB-0012'!$F$10:$H$464,2,FALSE)</f>
        <v>17 17. Contrato de Prestación de Servicios</v>
      </c>
      <c r="D99" s="4" t="str">
        <f>VLOOKUP(B99,'[1]CB-0012'!$F$10:$H$464,3,FALSE)</f>
        <v xml:space="preserve">31 31-Servicios Profesionales </v>
      </c>
      <c r="E99" s="4">
        <v>51946712</v>
      </c>
      <c r="F99" s="4" t="s">
        <v>2284</v>
      </c>
      <c r="G99" s="4" t="s">
        <v>1007</v>
      </c>
      <c r="H99" s="4" t="s">
        <v>2180</v>
      </c>
      <c r="I99" s="4" t="s">
        <v>2285</v>
      </c>
      <c r="J99" s="28">
        <v>4705304</v>
      </c>
      <c r="K99" s="4">
        <v>2</v>
      </c>
      <c r="L99" s="4">
        <v>0</v>
      </c>
      <c r="M99" s="29">
        <f>VLOOKUP(B99,'[1]Contratacion 2024'!$A$2:$AG$606,23,FALSE)</f>
        <v>45626</v>
      </c>
      <c r="N99" s="4">
        <f>+K99*30+L99</f>
        <v>60</v>
      </c>
      <c r="O99" s="29">
        <v>45625</v>
      </c>
      <c r="P99" s="29">
        <v>45688</v>
      </c>
      <c r="Q99" s="30">
        <f>VLOOKUP(B99,'[1]Contratacion 2024'!$A$2:$AAC$606,33,FALSE)</f>
        <v>14664859</v>
      </c>
      <c r="R99" s="28">
        <f t="shared" si="6"/>
        <v>19370163</v>
      </c>
      <c r="S99" s="31">
        <f>J99/Q99</f>
        <v>0.32085572728656991</v>
      </c>
      <c r="X99" s="32"/>
    </row>
    <row r="100" spans="1:48" x14ac:dyDescent="0.2">
      <c r="A100" s="6">
        <v>2023</v>
      </c>
      <c r="B100" s="4" t="s">
        <v>2286</v>
      </c>
      <c r="E100" s="27">
        <v>53136212</v>
      </c>
      <c r="F100" s="4" t="s">
        <v>742</v>
      </c>
      <c r="G100" s="4" t="s">
        <v>1007</v>
      </c>
      <c r="H100" s="4" t="s">
        <v>2287</v>
      </c>
      <c r="I100" s="4" t="s">
        <v>2288</v>
      </c>
      <c r="J100" s="28">
        <v>16222500</v>
      </c>
      <c r="K100" s="4">
        <v>3</v>
      </c>
      <c r="M100" s="29">
        <v>45261</v>
      </c>
      <c r="N100" s="4">
        <v>90</v>
      </c>
      <c r="O100" s="29">
        <v>45261</v>
      </c>
      <c r="P100" s="29">
        <v>45352</v>
      </c>
      <c r="Q100" s="30"/>
      <c r="X100" s="32"/>
    </row>
    <row r="101" spans="1:48" x14ac:dyDescent="0.2">
      <c r="A101" s="6">
        <v>2023</v>
      </c>
      <c r="B101" s="4" t="s">
        <v>2289</v>
      </c>
      <c r="E101" s="27">
        <v>1032409279</v>
      </c>
      <c r="F101" s="4" t="s">
        <v>705</v>
      </c>
      <c r="G101" s="4" t="s">
        <v>1007</v>
      </c>
      <c r="H101" s="4" t="s">
        <v>2287</v>
      </c>
      <c r="I101" s="4" t="s">
        <v>2290</v>
      </c>
      <c r="J101" s="28">
        <v>18380094</v>
      </c>
      <c r="K101" s="4">
        <v>3</v>
      </c>
      <c r="M101" s="29">
        <v>45261</v>
      </c>
      <c r="N101" s="4">
        <v>90</v>
      </c>
      <c r="O101" s="29">
        <v>45261</v>
      </c>
      <c r="P101" s="29">
        <v>45352</v>
      </c>
      <c r="Q101" s="30"/>
      <c r="X101" s="32"/>
    </row>
    <row r="102" spans="1:48" x14ac:dyDescent="0.2">
      <c r="A102" s="6">
        <v>2023</v>
      </c>
      <c r="B102" s="4" t="s">
        <v>2291</v>
      </c>
      <c r="E102" s="27">
        <v>52916322</v>
      </c>
      <c r="F102" s="4" t="s">
        <v>710</v>
      </c>
      <c r="G102" s="4" t="s">
        <v>1007</v>
      </c>
      <c r="H102" s="4" t="s">
        <v>2287</v>
      </c>
      <c r="I102" s="4" t="s">
        <v>2292</v>
      </c>
      <c r="J102" s="28">
        <v>16222500</v>
      </c>
      <c r="K102" s="4">
        <v>3</v>
      </c>
      <c r="M102" s="29">
        <v>45265</v>
      </c>
      <c r="N102" s="4">
        <v>90</v>
      </c>
      <c r="O102" s="29">
        <v>45265</v>
      </c>
      <c r="P102" s="29">
        <v>45356</v>
      </c>
      <c r="Q102" s="30"/>
      <c r="X102" s="32"/>
    </row>
    <row r="103" spans="1:48" x14ac:dyDescent="0.2">
      <c r="A103" s="6">
        <v>2023</v>
      </c>
      <c r="B103" s="4" t="s">
        <v>2293</v>
      </c>
      <c r="E103" s="27">
        <v>900929206</v>
      </c>
      <c r="F103" s="4" t="s">
        <v>940</v>
      </c>
      <c r="G103" s="4" t="s">
        <v>2194</v>
      </c>
      <c r="H103" s="4" t="s">
        <v>2202</v>
      </c>
      <c r="I103" s="4" t="s">
        <v>2294</v>
      </c>
      <c r="J103" s="28">
        <v>0</v>
      </c>
      <c r="K103" s="4">
        <v>3</v>
      </c>
      <c r="L103" s="4">
        <v>90</v>
      </c>
      <c r="M103" s="29">
        <v>45351</v>
      </c>
      <c r="N103" s="4">
        <v>90</v>
      </c>
      <c r="O103" s="29">
        <v>45351</v>
      </c>
      <c r="P103" s="29">
        <v>45443</v>
      </c>
      <c r="Q103" s="30">
        <v>420000000</v>
      </c>
      <c r="R103" s="28">
        <f t="shared" ref="R103:R143" si="7">Q103+J103</f>
        <v>420000000</v>
      </c>
      <c r="X103" s="32"/>
    </row>
    <row r="104" spans="1:48" x14ac:dyDescent="0.2">
      <c r="A104" s="6">
        <v>2024</v>
      </c>
      <c r="B104" s="4" t="s">
        <v>295</v>
      </c>
      <c r="C104" s="4" t="str">
        <f>VLOOKUP(B104,'[1]CB-0012'!$F$10:$H$464,2,FALSE)</f>
        <v>17 17. Contrato de Prestación de Servicios</v>
      </c>
      <c r="D104" s="4" t="str">
        <f>VLOOKUP(B104,'[1]CB-0012'!$F$10:$H$464,3,FALSE)</f>
        <v>50 50-Servicios de Transporte</v>
      </c>
      <c r="E104" s="27">
        <f>VLOOKUP(B104,'[1]Contratacion 2024'!$A$2:$AN$632,4,FALSE)</f>
        <v>900205684</v>
      </c>
      <c r="F104" s="27" t="str">
        <f>VLOOKUP(B104,'[1]Contratacion 2024'!$A$2:$AN$632,8,FALSE)</f>
        <v>GRUPO EMPRESARIAL JHS SAS</v>
      </c>
      <c r="G104" s="4" t="s">
        <v>2194</v>
      </c>
      <c r="I104" s="27" t="str">
        <f>VLOOKUP(B104,'[1]Contratacion 2024'!$A$2:$AN$632,29,FALSE)</f>
        <v>DO-394 DO-395 Prestar el servicio público de transporte terrestre automotor especial para los traslados de equipos y personal en el perímetro de Bogotá DC y otros destinos, para el cumplimiento de las actividades de Canal Capital incluyendo los proyectos del Plan de inversión financiados a través de la resolución 076 de 2024 del Fondo Único de Tecnologías de la Información y las Comunicaciones (FUTIC).</v>
      </c>
      <c r="J104" s="28">
        <v>38000000</v>
      </c>
      <c r="K104" s="4">
        <v>1</v>
      </c>
      <c r="L104" s="4">
        <v>21</v>
      </c>
      <c r="M104" s="29">
        <f>VLOOKUP(B104,'[1]Contratacion 2024'!$A$2:$W$576,23,FALSE)</f>
        <v>45653</v>
      </c>
      <c r="N104" s="4">
        <f>+K104*30+L104</f>
        <v>51</v>
      </c>
      <c r="O104" s="29">
        <v>45644</v>
      </c>
      <c r="P104" s="29">
        <v>45698</v>
      </c>
      <c r="Q104" s="30">
        <f>VLOOKUP(B104,'[1]Contratacion 2024'!$A$2:$AAC$606,33,FALSE)</f>
        <v>362966394</v>
      </c>
      <c r="R104" s="28">
        <f t="shared" si="7"/>
        <v>400966394</v>
      </c>
      <c r="X104" s="32"/>
    </row>
    <row r="105" spans="1:48" x14ac:dyDescent="0.2">
      <c r="A105" s="6">
        <v>2023</v>
      </c>
      <c r="B105" s="4" t="s">
        <v>2295</v>
      </c>
      <c r="E105" s="27">
        <v>900141068</v>
      </c>
      <c r="F105" s="4" t="s">
        <v>2296</v>
      </c>
      <c r="G105" s="4" t="s">
        <v>2194</v>
      </c>
      <c r="H105" s="4" t="s">
        <v>2202</v>
      </c>
      <c r="I105" s="4" t="s">
        <v>2297</v>
      </c>
      <c r="J105" s="28">
        <v>0</v>
      </c>
      <c r="K105" s="4">
        <v>0</v>
      </c>
      <c r="L105" s="4">
        <v>15</v>
      </c>
      <c r="M105" s="29">
        <v>45337</v>
      </c>
      <c r="N105" s="4">
        <v>15</v>
      </c>
      <c r="O105" s="29">
        <v>45321</v>
      </c>
      <c r="P105" s="29">
        <v>45337</v>
      </c>
      <c r="Q105" s="30">
        <v>488500000</v>
      </c>
      <c r="R105" s="28">
        <f t="shared" si="7"/>
        <v>488500000</v>
      </c>
      <c r="X105" s="32"/>
    </row>
    <row r="106" spans="1:48" x14ac:dyDescent="0.2">
      <c r="A106" s="6">
        <v>2024</v>
      </c>
      <c r="B106" s="4" t="s">
        <v>297</v>
      </c>
      <c r="C106" s="4" t="str">
        <f>VLOOKUP(B106,'[1]CB-0012'!$F$10:$H$464,2,FALSE)</f>
        <v>17 17. Contrato de Prestación de Servicios</v>
      </c>
      <c r="D106" s="4" t="str">
        <f>VLOOKUP(B106,'[1]CB-0012'!$F$10:$H$464,3,FALSE)</f>
        <v xml:space="preserve">31 31-Servicios Profesionales </v>
      </c>
      <c r="E106" s="4">
        <v>55250008</v>
      </c>
      <c r="F106" s="4" t="s">
        <v>2298</v>
      </c>
      <c r="G106" s="4" t="s">
        <v>1007</v>
      </c>
      <c r="H106" s="4" t="s">
        <v>2180</v>
      </c>
      <c r="I106" s="4" t="s">
        <v>2299</v>
      </c>
      <c r="J106" s="28">
        <v>22000000</v>
      </c>
      <c r="K106" s="4">
        <v>2</v>
      </c>
      <c r="L106" s="4">
        <v>0</v>
      </c>
      <c r="M106" s="29">
        <f>VLOOKUP(B106,'[1]Contratacion 2024'!$A$2:$AG$606,23,FALSE)</f>
        <v>45626</v>
      </c>
      <c r="N106" s="4">
        <f>+K106*30+L106</f>
        <v>60</v>
      </c>
      <c r="O106" s="29">
        <v>45622</v>
      </c>
      <c r="P106" s="29">
        <v>45688</v>
      </c>
      <c r="Q106" s="30">
        <f>VLOOKUP(B106,'[1]Contratacion 2024'!$A$2:$AAC$606,33,FALSE)</f>
        <v>67466664</v>
      </c>
      <c r="R106" s="28">
        <f t="shared" si="7"/>
        <v>89466664</v>
      </c>
      <c r="S106" s="31">
        <f>J106/Q106</f>
        <v>0.32608696941055215</v>
      </c>
      <c r="X106" s="32"/>
    </row>
    <row r="107" spans="1:48" x14ac:dyDescent="0.2">
      <c r="A107" s="6">
        <v>2024</v>
      </c>
      <c r="B107" s="4" t="s">
        <v>302</v>
      </c>
      <c r="C107" s="4" t="str">
        <f>VLOOKUP(B107,'[1]CB-0012'!$F$10:$H$464,2,FALSE)</f>
        <v>17 17. Contrato de Prestación de Servicios</v>
      </c>
      <c r="D107" s="4" t="str">
        <f>VLOOKUP(B107,'[1]CB-0012'!$F$10:$H$464,3,FALSE)</f>
        <v xml:space="preserve">31 31-Servicios Profesionales </v>
      </c>
      <c r="E107" s="4">
        <v>1098672367</v>
      </c>
      <c r="F107" s="4" t="s">
        <v>702</v>
      </c>
      <c r="G107" s="4" t="s">
        <v>1006</v>
      </c>
      <c r="H107" s="4" t="s">
        <v>2180</v>
      </c>
      <c r="I107" s="4" t="s">
        <v>2300</v>
      </c>
      <c r="J107" s="28">
        <v>3025000</v>
      </c>
      <c r="K107" s="4">
        <v>0</v>
      </c>
      <c r="L107" s="4">
        <v>15</v>
      </c>
      <c r="M107" s="29">
        <f>VLOOKUP(B107,'[1]Contratacion 2024'!$A$2:$AG$606,23,FALSE)</f>
        <v>45626</v>
      </c>
      <c r="N107" s="4">
        <f>+K107*30+L107</f>
        <v>15</v>
      </c>
      <c r="O107" s="29">
        <v>45625</v>
      </c>
      <c r="P107" s="29">
        <v>45641</v>
      </c>
      <c r="Q107" s="30">
        <f>VLOOKUP(B107,'[1]Contratacion 2024'!$A$2:$AAC$606,33,FALSE)</f>
        <v>35694982</v>
      </c>
      <c r="R107" s="28">
        <f t="shared" si="7"/>
        <v>38719982</v>
      </c>
      <c r="S107" s="31">
        <f>J107/Q107</f>
        <v>8.4745805446827235E-2</v>
      </c>
      <c r="X107" s="32"/>
    </row>
    <row r="108" spans="1:48" x14ac:dyDescent="0.2">
      <c r="A108" s="6">
        <v>2024</v>
      </c>
      <c r="B108" s="4" t="s">
        <v>303</v>
      </c>
      <c r="C108" s="4" t="str">
        <f>VLOOKUP(B108,'[1]CB-0012'!$F$10:$H$464,2,FALSE)</f>
        <v>17 17. Contrato de Prestación de Servicios</v>
      </c>
      <c r="D108" s="4" t="str">
        <f>VLOOKUP(B108,'[1]CB-0012'!$F$10:$H$464,3,FALSE)</f>
        <v xml:space="preserve">31 31-Servicios Profesionales </v>
      </c>
      <c r="E108" s="4">
        <v>79918406</v>
      </c>
      <c r="F108" s="4" t="s">
        <v>723</v>
      </c>
      <c r="G108" s="4" t="s">
        <v>1006</v>
      </c>
      <c r="H108" s="4" t="s">
        <v>2180</v>
      </c>
      <c r="I108" s="4" t="s">
        <v>2301</v>
      </c>
      <c r="J108" s="28">
        <v>3326400</v>
      </c>
      <c r="K108" s="4">
        <v>1</v>
      </c>
      <c r="L108" s="4">
        <v>0</v>
      </c>
      <c r="M108" s="29">
        <f>VLOOKUP(B108,'[1]Contratacion 2024'!$A$2:$AG$606,23,FALSE)</f>
        <v>45626</v>
      </c>
      <c r="N108" s="4">
        <f>+K108*30+L108</f>
        <v>30</v>
      </c>
      <c r="O108" s="29">
        <v>45625</v>
      </c>
      <c r="P108" s="29">
        <v>45647</v>
      </c>
      <c r="Q108" s="30">
        <f>VLOOKUP(B108,'[1]Contratacion 2024'!$A$2:$AAC$606,33,FALSE)</f>
        <v>19958400</v>
      </c>
      <c r="R108" s="28">
        <f t="shared" si="7"/>
        <v>23284800</v>
      </c>
      <c r="S108" s="31">
        <f>J108/Q108</f>
        <v>0.16666666666666666</v>
      </c>
      <c r="X108" s="32"/>
    </row>
    <row r="109" spans="1:48" x14ac:dyDescent="0.2">
      <c r="A109" s="33"/>
      <c r="B109" s="34" t="s">
        <v>304</v>
      </c>
      <c r="C109" s="4" t="str">
        <f>VLOOKUP(B109,'[1]CB-0012'!$F$10:$H$464,2,FALSE)</f>
        <v>17 17. Contrato de Prestación de Servicios</v>
      </c>
      <c r="D109" s="4" t="str">
        <f>VLOOKUP(B109,'[1]CB-0012'!$F$10:$H$464,3,FALSE)</f>
        <v xml:space="preserve">31 31-Servicios Profesionales </v>
      </c>
      <c r="E109" s="27">
        <f>VLOOKUP(B109,'[1]Contratacion 2024'!$A$2:$AN$632,4,FALSE)</f>
        <v>46453074</v>
      </c>
      <c r="F109" s="27" t="str">
        <f>VLOOKUP(B109,'[1]Contratacion 2024'!$A$2:$AN$632,8,FALSE)</f>
        <v>ALEJANDRA MARÍA MANRIQUE PUERTO</v>
      </c>
      <c r="G109" s="4" t="s">
        <v>1007</v>
      </c>
      <c r="H109" s="34"/>
      <c r="I109" s="27" t="str">
        <f>VLOOKUP(B109,'[1]Contratacion 2024'!$A$2:$AN$632,29,FALSE)</f>
        <v>DO-443 DO-448 Proveer, de manera autónoma e independiente, los servicios jurídicos profesionales requeridos para asesorar a la Dirección Operativa en los asuntos contractuales y legales de la dependencia, en el marco del plan de inversión 2024 financiado a través de la resolución 076 de 2024 del Fondo Único de las Tecnologías de la Información y las Comunicaciones FUTIC.</v>
      </c>
      <c r="J109" s="35">
        <v>10500000</v>
      </c>
      <c r="K109" s="34">
        <v>1</v>
      </c>
      <c r="L109" s="34">
        <v>15</v>
      </c>
      <c r="M109" s="29">
        <f>VLOOKUP(B109,'[1]Contratacion 2024'!$A$2:$W$576,23,FALSE)</f>
        <v>45641</v>
      </c>
      <c r="N109" s="34">
        <f>+K109*30+L109</f>
        <v>45</v>
      </c>
      <c r="O109" s="36">
        <v>45636</v>
      </c>
      <c r="P109" s="36">
        <v>45687</v>
      </c>
      <c r="Q109" s="37">
        <f>VLOOKUP(B109,'[1]Contratacion 2024'!$A$2:$AAC$606,33,FALSE)</f>
        <v>44799941</v>
      </c>
      <c r="R109" s="35">
        <f t="shared" si="7"/>
        <v>55299941</v>
      </c>
      <c r="S109" s="34"/>
      <c r="T109" s="34"/>
      <c r="U109" s="34"/>
      <c r="V109" s="34"/>
      <c r="W109" s="36"/>
      <c r="X109" s="38"/>
      <c r="Y109" s="34"/>
      <c r="Z109" s="34"/>
      <c r="AA109" s="34"/>
      <c r="AB109" s="34"/>
      <c r="AC109" s="34"/>
      <c r="AD109" s="34"/>
      <c r="AE109" s="34"/>
      <c r="AF109" s="34"/>
      <c r="AG109" s="34"/>
      <c r="AH109" s="34"/>
      <c r="AI109" s="34"/>
      <c r="AJ109" s="34"/>
      <c r="AK109" s="34"/>
      <c r="AL109" s="34"/>
      <c r="AM109" s="34"/>
      <c r="AN109" s="34"/>
      <c r="AO109" s="34"/>
      <c r="AP109" s="34"/>
      <c r="AQ109" s="34"/>
      <c r="AR109" s="34"/>
      <c r="AS109" s="34"/>
      <c r="AT109" s="34"/>
      <c r="AU109" s="34"/>
      <c r="AV109" s="34"/>
    </row>
    <row r="110" spans="1:48" x14ac:dyDescent="0.2">
      <c r="A110" s="6">
        <v>2023</v>
      </c>
      <c r="B110" s="4" t="s">
        <v>2302</v>
      </c>
      <c r="E110" s="27">
        <v>1019015868</v>
      </c>
      <c r="F110" s="4" t="s">
        <v>761</v>
      </c>
      <c r="G110" s="4" t="s">
        <v>1006</v>
      </c>
      <c r="H110" s="4" t="s">
        <v>2180</v>
      </c>
      <c r="I110" s="4" t="s">
        <v>2303</v>
      </c>
      <c r="J110" s="28">
        <v>21450000</v>
      </c>
      <c r="K110" s="4">
        <v>3</v>
      </c>
      <c r="M110" s="29">
        <v>45465</v>
      </c>
      <c r="N110" s="4">
        <v>90</v>
      </c>
      <c r="O110" s="29">
        <v>45310</v>
      </c>
      <c r="P110" s="29">
        <v>45403</v>
      </c>
      <c r="Q110" s="30">
        <v>45500000</v>
      </c>
      <c r="R110" s="28">
        <f t="shared" si="7"/>
        <v>66950000</v>
      </c>
      <c r="T110" s="4" t="s">
        <v>2304</v>
      </c>
      <c r="U110" s="4">
        <v>1241</v>
      </c>
      <c r="V110" s="4">
        <v>1227</v>
      </c>
      <c r="W110" s="29">
        <v>45098</v>
      </c>
      <c r="X110" s="32">
        <v>45500000</v>
      </c>
      <c r="Z110" s="4" t="s">
        <v>2304</v>
      </c>
      <c r="AA110" s="4">
        <v>501</v>
      </c>
      <c r="AB110" s="4">
        <v>500</v>
      </c>
      <c r="AC110" s="4">
        <v>45310</v>
      </c>
      <c r="AD110" s="4">
        <v>21450000</v>
      </c>
    </row>
    <row r="111" spans="1:48" ht="16" x14ac:dyDescent="0.2">
      <c r="A111" s="6">
        <v>2024</v>
      </c>
      <c r="B111" s="4" t="s">
        <v>314</v>
      </c>
      <c r="C111" s="4" t="str">
        <f>VLOOKUP(B111,'[1]CB-0012'!$F$10:$H$464,2,FALSE)</f>
        <v>17 17. Contrato de Prestación de Servicios</v>
      </c>
      <c r="D111" s="4" t="str">
        <f>VLOOKUP(B111,'[1]CB-0012'!$F$10:$H$464,3,FALSE)</f>
        <v xml:space="preserve">31 31-Servicios Profesionales </v>
      </c>
      <c r="E111" s="27">
        <f>VLOOKUP(B111,'[1]Contratacion 2024'!$A$2:$AN$632,4,FALSE)</f>
        <v>80099682</v>
      </c>
      <c r="F111" s="27" t="str">
        <f>VLOOKUP(B111,'[1]Contratacion 2024'!$A$2:$AN$632,8,FALSE)</f>
        <v>CARLOS ALBERTO ORTÍZ LÓPEZ</v>
      </c>
      <c r="G111" s="4" t="s">
        <v>1006</v>
      </c>
      <c r="I111" s="27" t="str">
        <f>VLOOKUP(B111,'[1]Contratacion 2024'!$A$2:$AN$632,29,FALSE)</f>
        <v>SG-62 Proveer, de manera autónoma e independiente, los servicios jurídicos profesionales en materia de propiedad intelectual y especialmente en derechos de autor, licenciamiento, derechos conexos y propiedad industrial, requeridos para el aseguramiento de los procesos y actividades misionales del Canal.</v>
      </c>
      <c r="J111" s="28">
        <v>7700000</v>
      </c>
      <c r="K111" s="4">
        <v>1</v>
      </c>
      <c r="L111" s="4">
        <v>0</v>
      </c>
      <c r="M111" s="29">
        <f>VLOOKUP(B111,'[1]Contratacion 2024'!$A$2:$W$576,23,FALSE)</f>
        <v>45630</v>
      </c>
      <c r="N111" s="4">
        <f t="shared" ref="N111:N122" si="8">+K111*30+L111</f>
        <v>30</v>
      </c>
      <c r="O111" s="29">
        <v>45630</v>
      </c>
      <c r="P111" s="39">
        <v>45661</v>
      </c>
      <c r="Q111" s="30">
        <f>VLOOKUP(B111,'[1]Contratacion 2024'!$A$2:$AAC$606,33,FALSE)</f>
        <v>46200000</v>
      </c>
      <c r="R111" s="28">
        <f t="shared" si="7"/>
        <v>53900000</v>
      </c>
      <c r="X111" s="32"/>
    </row>
    <row r="112" spans="1:48" x14ac:dyDescent="0.2">
      <c r="A112" s="6">
        <v>2024</v>
      </c>
      <c r="B112" s="4" t="s">
        <v>319</v>
      </c>
      <c r="C112" s="4" t="str">
        <f>VLOOKUP(B112,'[1]CB-0012'!$F$10:$H$464,2,FALSE)</f>
        <v>17 17. Contrato de Prestación de Servicios</v>
      </c>
      <c r="D112" s="4" t="str">
        <f>VLOOKUP(B112,'[1]CB-0012'!$F$10:$H$464,3,FALSE)</f>
        <v xml:space="preserve">31 31-Servicios Profesionales </v>
      </c>
      <c r="E112" s="4">
        <v>1143152719</v>
      </c>
      <c r="F112" s="4" t="s">
        <v>706</v>
      </c>
      <c r="G112" s="4" t="s">
        <v>1007</v>
      </c>
      <c r="H112" s="4" t="s">
        <v>2180</v>
      </c>
      <c r="I112" s="4" t="s">
        <v>2305</v>
      </c>
      <c r="J112" s="28">
        <v>8260000</v>
      </c>
      <c r="K112" s="4">
        <v>1</v>
      </c>
      <c r="L112" s="4">
        <v>29</v>
      </c>
      <c r="M112" s="29">
        <f>VLOOKUP(B112,'[1]Contratacion 2024'!$A$2:$AG$606,23,FALSE)</f>
        <v>45627</v>
      </c>
      <c r="N112" s="4">
        <f t="shared" si="8"/>
        <v>59</v>
      </c>
      <c r="O112" s="29">
        <v>45625</v>
      </c>
      <c r="P112" s="29">
        <v>45688</v>
      </c>
      <c r="Q112" s="30">
        <f>VLOOKUP(B112,'[1]Contratacion 2024'!$A$2:$AAC$606,33,FALSE)</f>
        <v>24500000</v>
      </c>
      <c r="R112" s="28">
        <f t="shared" si="7"/>
        <v>32760000</v>
      </c>
      <c r="S112" s="31">
        <f>J112/Q112</f>
        <v>0.33714285714285713</v>
      </c>
      <c r="X112" s="32"/>
    </row>
    <row r="113" spans="1:48" x14ac:dyDescent="0.2">
      <c r="A113" s="6">
        <v>2024</v>
      </c>
      <c r="B113" s="4" t="s">
        <v>323</v>
      </c>
      <c r="C113" s="4" t="str">
        <f>VLOOKUP(B113,'[1]CB-0012'!$F$10:$H$464,2,FALSE)</f>
        <v>17 17. Contrato de Prestación de Servicios</v>
      </c>
      <c r="D113" s="4" t="str">
        <f>VLOOKUP(B113,'[1]CB-0012'!$F$10:$H$464,3,FALSE)</f>
        <v xml:space="preserve">31 31-Servicios Profesionales </v>
      </c>
      <c r="E113" s="4">
        <v>79746246</v>
      </c>
      <c r="F113" s="4" t="s">
        <v>2306</v>
      </c>
      <c r="G113" s="4" t="s">
        <v>1006</v>
      </c>
      <c r="H113" s="4" t="s">
        <v>2180</v>
      </c>
      <c r="I113" s="4" t="s">
        <v>2307</v>
      </c>
      <c r="J113" s="28">
        <v>2750000</v>
      </c>
      <c r="K113" s="4">
        <v>0</v>
      </c>
      <c r="L113" s="4">
        <v>15</v>
      </c>
      <c r="M113" s="29">
        <f>VLOOKUP(B113,'[1]Contratacion 2024'!$A$2:$AG$606,23,FALSE)</f>
        <v>45626</v>
      </c>
      <c r="N113" s="4">
        <f t="shared" si="8"/>
        <v>15</v>
      </c>
      <c r="O113" s="29">
        <v>45625</v>
      </c>
      <c r="P113" s="29">
        <v>45641</v>
      </c>
      <c r="Q113" s="30">
        <f>VLOOKUP(B113,'[1]Contratacion 2024'!$A$2:$AAC$606,33,FALSE)</f>
        <v>30799994</v>
      </c>
      <c r="R113" s="28">
        <f t="shared" si="7"/>
        <v>33549994</v>
      </c>
      <c r="S113" s="31">
        <f>J113/Q113</f>
        <v>8.9285731679038638E-2</v>
      </c>
      <c r="X113" s="32"/>
    </row>
    <row r="114" spans="1:48" x14ac:dyDescent="0.2">
      <c r="A114" s="6">
        <v>2024</v>
      </c>
      <c r="B114" s="4" t="s">
        <v>323</v>
      </c>
      <c r="C114" s="4" t="str">
        <f>VLOOKUP(B114,'[1]CB-0012'!$F$10:$H$464,2,FALSE)</f>
        <v>17 17. Contrato de Prestación de Servicios</v>
      </c>
      <c r="D114" s="4" t="str">
        <f>VLOOKUP(B114,'[1]CB-0012'!$F$10:$H$464,3,FALSE)</f>
        <v xml:space="preserve">31 31-Servicios Profesionales </v>
      </c>
      <c r="E114" s="27">
        <f>VLOOKUP(B114,'[1]Contratacion 2024'!$A$2:$AN$632,4,FALSE)</f>
        <v>79746246</v>
      </c>
      <c r="F114" s="27" t="str">
        <f>VLOOKUP(B114,'[1]Contratacion 2024'!$A$2:$AN$632,8,FALSE)</f>
        <v>GABRIEL EDUARDO GROSSO GUZMÁN</v>
      </c>
      <c r="G114" s="4" t="s">
        <v>1006</v>
      </c>
      <c r="I114" s="27" t="str">
        <f>VLOOKUP(B114,'[1]Contratacion 2024'!$A$2:$AN$632,29,FALSE)</f>
        <v>DO-458 Proveer de manera autónoma e independiente, los servicios requeridos para realizar las actividades de edición conceptual, graficación e ilustración de las piezas promocionales producidas para Canal Capital en todas sus plataformas.</v>
      </c>
      <c r="J114" s="28">
        <v>8066667</v>
      </c>
      <c r="K114" s="4">
        <v>1</v>
      </c>
      <c r="L114" s="4">
        <v>14</v>
      </c>
      <c r="M114" s="29">
        <f>VLOOKUP(B114,'[1]Contratacion 2024'!$A$2:$W$576,23,FALSE)</f>
        <v>45626</v>
      </c>
      <c r="N114" s="4">
        <f t="shared" si="8"/>
        <v>44</v>
      </c>
      <c r="O114" s="29">
        <v>45639</v>
      </c>
      <c r="P114" s="29">
        <v>45686</v>
      </c>
      <c r="Q114" s="30">
        <f>VLOOKUP(B114,'[1]Contratacion 2024'!$A$2:$AAC$606,33,FALSE)</f>
        <v>30799994</v>
      </c>
      <c r="R114" s="28">
        <f t="shared" si="7"/>
        <v>38866661</v>
      </c>
      <c r="X114" s="32"/>
    </row>
    <row r="115" spans="1:48" x14ac:dyDescent="0.2">
      <c r="A115" s="33">
        <v>2024</v>
      </c>
      <c r="B115" s="34" t="s">
        <v>324</v>
      </c>
      <c r="C115" s="4" t="str">
        <f>VLOOKUP(B115,'[1]CB-0012'!$F$10:$H$464,2,FALSE)</f>
        <v>17 17. Contrato de Prestación de Servicios</v>
      </c>
      <c r="D115" s="4" t="str">
        <f>VLOOKUP(B115,'[1]CB-0012'!$F$10:$H$464,3,FALSE)</f>
        <v xml:space="preserve">31 31-Servicios Profesionales </v>
      </c>
      <c r="E115" s="27">
        <f>VLOOKUP(B115,'[1]Contratacion 2024'!$A$2:$AN$632,4,FALSE)</f>
        <v>1013109218</v>
      </c>
      <c r="F115" s="27" t="str">
        <f>VLOOKUP(B115,'[1]Contratacion 2024'!$A$2:$AN$632,8,FALSE)</f>
        <v>AZUMI VALENTINA PEÑUELA PABON.</v>
      </c>
      <c r="G115" s="4" t="s">
        <v>1007</v>
      </c>
      <c r="H115" s="34"/>
      <c r="I115" s="27" t="str">
        <f>VLOOKUP(B115,'[1]Contratacion 2024'!$A$2:$AN$632,29,FALSE)</f>
        <v>SF-29 Proveer, de manera autónoma e independiente, los servicios requeridos para apoyar las actividades administrativas relacionadas con los procesos a cargo de la Subdirección Financiera de Canal Capital.</v>
      </c>
      <c r="J115" s="35">
        <v>2133333</v>
      </c>
      <c r="K115" s="34">
        <v>1</v>
      </c>
      <c r="L115" s="34">
        <v>2</v>
      </c>
      <c r="M115" s="29">
        <f>VLOOKUP(B115,'[1]Contratacion 2024'!$A$2:$W$576,23,FALSE)</f>
        <v>45652</v>
      </c>
      <c r="N115" s="34">
        <f t="shared" si="8"/>
        <v>32</v>
      </c>
      <c r="O115" s="36">
        <v>45646</v>
      </c>
      <c r="P115" s="36">
        <v>45685</v>
      </c>
      <c r="Q115" s="37">
        <f>VLOOKUP(B115,'[1]Contratacion 2024'!$A$2:$AAC$606,33,FALSE)</f>
        <v>12000000</v>
      </c>
      <c r="R115" s="35">
        <f t="shared" si="7"/>
        <v>14133333</v>
      </c>
      <c r="S115" s="34"/>
      <c r="T115" s="34"/>
      <c r="U115" s="34"/>
      <c r="V115" s="34"/>
      <c r="W115" s="36"/>
      <c r="X115" s="38"/>
      <c r="Y115" s="34"/>
      <c r="Z115" s="34"/>
      <c r="AA115" s="34"/>
      <c r="AB115" s="34"/>
      <c r="AC115" s="34"/>
      <c r="AD115" s="34"/>
      <c r="AE115" s="34"/>
      <c r="AF115" s="34"/>
      <c r="AG115" s="34"/>
      <c r="AH115" s="34"/>
      <c r="AI115" s="34"/>
      <c r="AJ115" s="34"/>
      <c r="AK115" s="34"/>
      <c r="AL115" s="34"/>
      <c r="AM115" s="34"/>
      <c r="AN115" s="34"/>
      <c r="AO115" s="34"/>
      <c r="AP115" s="34"/>
      <c r="AQ115" s="34"/>
      <c r="AR115" s="34"/>
      <c r="AS115" s="34"/>
      <c r="AT115" s="34"/>
      <c r="AU115" s="34"/>
      <c r="AV115" s="34"/>
    </row>
    <row r="116" spans="1:48" x14ac:dyDescent="0.2">
      <c r="A116" s="33">
        <v>2024</v>
      </c>
      <c r="B116" s="34" t="s">
        <v>325</v>
      </c>
      <c r="C116" s="4" t="str">
        <f>VLOOKUP(B116,'[1]CB-0012'!$F$10:$H$464,2,FALSE)</f>
        <v>17 17. Contrato de Prestación de Servicios</v>
      </c>
      <c r="D116" s="4" t="str">
        <f>VLOOKUP(B116,'[1]CB-0012'!$F$10:$H$464,3,FALSE)</f>
        <v xml:space="preserve">31 31-Servicios Profesionales </v>
      </c>
      <c r="E116" s="27">
        <f>VLOOKUP(B116,'[1]Contratacion 2024'!$A$2:$AN$632,4,FALSE)</f>
        <v>1032461639</v>
      </c>
      <c r="F116" s="27" t="str">
        <f>VLOOKUP(B116,'[1]Contratacion 2024'!$A$2:$AN$632,8,FALSE)</f>
        <v>LUISA FERNANDA ESCOVAR VELASQUEZ.</v>
      </c>
      <c r="G116" s="4" t="s">
        <v>1007</v>
      </c>
      <c r="H116" s="34"/>
      <c r="I116" s="27" t="str">
        <f>VLOOKUP(B116,'[1]Contratacion 2024'!$A$2:$AN$632,29,FALSE)</f>
        <v>DO-447 Proveer, de manera autónoma e independiente, los servicios requeridos para el desarrollo conceptual y estratégico, la redacción de copies y/o textos de las campañas sombrilla y estructurar los lineamientos creativos para la producción de piezas y la promoción y el posicionamiento de los proyectos desarrollados para CANAL CAPITAL en todas sus plataformas.</v>
      </c>
      <c r="J116" s="35">
        <v>2566672</v>
      </c>
      <c r="K116" s="34">
        <v>0</v>
      </c>
      <c r="L116" s="34">
        <v>15</v>
      </c>
      <c r="M116" s="29">
        <f>VLOOKUP(B116,'[1]Contratacion 2024'!$A$2:$W$576,23,FALSE)</f>
        <v>45641</v>
      </c>
      <c r="N116" s="34">
        <f t="shared" si="8"/>
        <v>15</v>
      </c>
      <c r="O116" s="36">
        <v>45637</v>
      </c>
      <c r="P116" s="36">
        <v>45657</v>
      </c>
      <c r="Q116" s="37">
        <f>VLOOKUP(B116,'[1]Contratacion 2024'!$A$2:$AAC$606,33,FALSE)</f>
        <v>32449991</v>
      </c>
      <c r="R116" s="35">
        <f t="shared" si="7"/>
        <v>35016663</v>
      </c>
      <c r="S116" s="34"/>
      <c r="T116" s="34"/>
      <c r="U116" s="34"/>
      <c r="V116" s="34"/>
      <c r="W116" s="36"/>
      <c r="X116" s="38"/>
      <c r="Y116" s="34"/>
      <c r="Z116" s="34"/>
      <c r="AA116" s="34"/>
      <c r="AB116" s="34"/>
      <c r="AC116" s="34"/>
      <c r="AD116" s="34"/>
      <c r="AE116" s="34"/>
      <c r="AF116" s="34"/>
      <c r="AG116" s="34"/>
      <c r="AH116" s="34"/>
      <c r="AI116" s="34"/>
      <c r="AJ116" s="34"/>
      <c r="AK116" s="34"/>
      <c r="AL116" s="34"/>
      <c r="AM116" s="34"/>
      <c r="AN116" s="34"/>
      <c r="AO116" s="34"/>
      <c r="AP116" s="34"/>
      <c r="AQ116" s="34"/>
      <c r="AR116" s="34"/>
      <c r="AS116" s="34"/>
      <c r="AT116" s="34"/>
      <c r="AU116" s="34"/>
      <c r="AV116" s="34"/>
    </row>
    <row r="117" spans="1:48" x14ac:dyDescent="0.2">
      <c r="A117" s="33">
        <v>2024</v>
      </c>
      <c r="B117" s="34" t="s">
        <v>326</v>
      </c>
      <c r="C117" s="4" t="str">
        <f>VLOOKUP(B117,'[1]CB-0012'!$F$10:$H$464,2,FALSE)</f>
        <v>17 17. Contrato de Prestación de Servicios</v>
      </c>
      <c r="D117" s="4" t="str">
        <f>VLOOKUP(B117,'[1]CB-0012'!$F$10:$H$464,3,FALSE)</f>
        <v xml:space="preserve">31 31-Servicios Profesionales </v>
      </c>
      <c r="E117" s="27">
        <f>VLOOKUP(B117,'[1]Contratacion 2024'!$A$2:$AN$632,4,FALSE)</f>
        <v>1018422435</v>
      </c>
      <c r="F117" s="27" t="str">
        <f>VLOOKUP(B117,'[1]Contratacion 2024'!$A$2:$AN$632,8,FALSE)</f>
        <v>VALERIA LURDUY TABARES</v>
      </c>
      <c r="G117" s="4" t="s">
        <v>1007</v>
      </c>
      <c r="H117" s="34"/>
      <c r="I117" s="27" t="str">
        <f>VLOOKUP(B117,'[1]Contratacion 2024'!$A$2:$AN$632,29,FALSE)</f>
        <v>DO-445 Proveer, de manera autónoma e independiente, los servicios requeridos para realizar la producción general de la estrategia promocional para CANAL CAPITAL en todas sus plataformas.</v>
      </c>
      <c r="J117" s="35">
        <v>9750000</v>
      </c>
      <c r="K117" s="34">
        <v>1</v>
      </c>
      <c r="L117" s="34">
        <v>15</v>
      </c>
      <c r="M117" s="29">
        <f>VLOOKUP(B117,'[1]Contratacion 2024'!$A$2:$W$576,23,FALSE)</f>
        <v>45641</v>
      </c>
      <c r="N117" s="34">
        <f t="shared" si="8"/>
        <v>45</v>
      </c>
      <c r="O117" s="36">
        <v>45636</v>
      </c>
      <c r="P117" s="36">
        <v>45688</v>
      </c>
      <c r="Q117" s="37">
        <f>VLOOKUP(B117,'[1]Contratacion 2024'!$A$2:$AAC$606,33,FALSE)</f>
        <v>38349982</v>
      </c>
      <c r="R117" s="35">
        <f t="shared" si="7"/>
        <v>48099982</v>
      </c>
      <c r="S117" s="34"/>
      <c r="T117" s="34"/>
      <c r="U117" s="34"/>
      <c r="V117" s="34"/>
      <c r="W117" s="36"/>
      <c r="X117" s="38"/>
      <c r="Y117" s="34"/>
      <c r="Z117" s="34"/>
      <c r="AA117" s="34"/>
      <c r="AB117" s="34"/>
      <c r="AC117" s="34"/>
      <c r="AD117" s="34"/>
      <c r="AE117" s="34"/>
      <c r="AF117" s="34"/>
      <c r="AG117" s="34"/>
      <c r="AH117" s="34"/>
      <c r="AI117" s="34"/>
      <c r="AJ117" s="34"/>
      <c r="AK117" s="34"/>
      <c r="AL117" s="34"/>
      <c r="AM117" s="34"/>
      <c r="AN117" s="34"/>
      <c r="AO117" s="34"/>
      <c r="AP117" s="34"/>
      <c r="AQ117" s="34"/>
      <c r="AR117" s="34"/>
      <c r="AS117" s="34"/>
      <c r="AT117" s="34"/>
      <c r="AU117" s="34"/>
      <c r="AV117" s="34"/>
    </row>
    <row r="118" spans="1:48" x14ac:dyDescent="0.2">
      <c r="A118" s="6">
        <v>2024</v>
      </c>
      <c r="B118" s="4" t="s">
        <v>327</v>
      </c>
      <c r="E118" s="4">
        <v>860014923</v>
      </c>
      <c r="F118" s="4" t="s">
        <v>2308</v>
      </c>
      <c r="G118" s="4" t="s">
        <v>2194</v>
      </c>
      <c r="H118" s="4" t="s">
        <v>2212</v>
      </c>
      <c r="I118" s="4" t="s">
        <v>2309</v>
      </c>
      <c r="J118" s="28">
        <v>175000000</v>
      </c>
      <c r="M118" s="29">
        <f>VLOOKUP(B118,'[1]Contratacion 2024'!$A$2:$AG$606,23,FALSE)</f>
        <v>45657</v>
      </c>
      <c r="N118" s="4">
        <f t="shared" si="8"/>
        <v>0</v>
      </c>
      <c r="O118" s="29">
        <v>45589</v>
      </c>
      <c r="P118" s="29"/>
      <c r="Q118" s="30">
        <f>VLOOKUP(B118,'[1]Contratacion 2024'!$A$2:$AAC$606,33,FALSE)</f>
        <v>350000000</v>
      </c>
      <c r="R118" s="28">
        <f t="shared" si="7"/>
        <v>525000000</v>
      </c>
      <c r="X118" s="32"/>
    </row>
    <row r="119" spans="1:48" x14ac:dyDescent="0.2">
      <c r="A119" s="6">
        <v>2024</v>
      </c>
      <c r="B119" s="4" t="s">
        <v>328</v>
      </c>
      <c r="C119" s="4" t="str">
        <f>VLOOKUP(B119,'[1]CB-0012'!$F$10:$H$464,2,FALSE)</f>
        <v>17 17. Contrato de Prestación de Servicios</v>
      </c>
      <c r="D119" s="4" t="str">
        <f>VLOOKUP(B119,'[1]CB-0012'!$F$10:$H$464,3,FALSE)</f>
        <v xml:space="preserve">31 31-Servicios Profesionales </v>
      </c>
      <c r="E119" s="27">
        <f>VLOOKUP(B119,'[1]Contratacion 2024'!$A$2:$AN$632,4,FALSE)</f>
        <v>52964372</v>
      </c>
      <c r="F119" s="27" t="str">
        <f>VLOOKUP(B119,'[1]Contratacion 2024'!$A$2:$AN$632,8,FALSE)</f>
        <v>VIVIANA PAOLA RUBIANO CALDERÓN.</v>
      </c>
      <c r="G119" s="4" t="s">
        <v>1007</v>
      </c>
      <c r="I119" s="27" t="str">
        <f>VLOOKUP(B119,'[1]Contratacion 2024'!$A$2:$AN$632,29,FALSE)</f>
        <v>COM-35 Proveer, de manera autónoma e independiente, los servicios para apoyar las actividades de implementación y seguimiento de la estrategia de comunicación interna y externa de Canal Capital y sus marcas</v>
      </c>
      <c r="J119" s="28">
        <v>6000000</v>
      </c>
      <c r="K119" s="4">
        <v>1</v>
      </c>
      <c r="L119" s="4">
        <v>0</v>
      </c>
      <c r="M119" s="29">
        <f>VLOOKUP(B119,'[1]Contratacion 2024'!$A$2:$W$576,23,FALSE)</f>
        <v>45682</v>
      </c>
      <c r="N119" s="4">
        <f t="shared" si="8"/>
        <v>30</v>
      </c>
      <c r="O119" s="29">
        <v>45643</v>
      </c>
      <c r="P119" s="29">
        <v>45682</v>
      </c>
      <c r="Q119" s="30">
        <f>VLOOKUP(B119,'[1]Contratacion 2024'!$A$2:$AAC$606,33,FALSE)</f>
        <v>35000000</v>
      </c>
      <c r="R119" s="28">
        <f t="shared" si="7"/>
        <v>41000000</v>
      </c>
      <c r="X119" s="32"/>
    </row>
    <row r="120" spans="1:48" x14ac:dyDescent="0.2">
      <c r="A120" s="6">
        <v>2024</v>
      </c>
      <c r="B120" s="4" t="s">
        <v>329</v>
      </c>
      <c r="C120" s="4" t="str">
        <f>VLOOKUP(B120,'[1]CB-0012'!$F$10:$H$464,2,FALSE)</f>
        <v>17 17. Contrato de Prestación de Servicios</v>
      </c>
      <c r="D120" s="4" t="str">
        <f>VLOOKUP(B120,'[1]CB-0012'!$F$10:$H$464,3,FALSE)</f>
        <v xml:space="preserve">31 31-Servicios Profesionales </v>
      </c>
      <c r="E120" s="27">
        <f>VLOOKUP(B120,'[1]Contratacion 2024'!$A$2:$AN$632,4,FALSE)</f>
        <v>1026562785</v>
      </c>
      <c r="F120" s="27" t="str">
        <f>VLOOKUP(B120,'[1]Contratacion 2024'!$A$2:$AN$632,8,FALSE)</f>
        <v>JOHANNA PAOLA PINZON</v>
      </c>
      <c r="G120" s="4" t="s">
        <v>1007</v>
      </c>
      <c r="H120" s="4" t="s">
        <v>2310</v>
      </c>
      <c r="I120" s="27" t="str">
        <f>VLOOKUP(B120,'[1]Contratacion 2024'!$A$2:$AN$632,29,FALSE)</f>
        <v>SA-121 Suministrar los elementos de ferretería y los servicios correctivos de
cerrajería, plomería, vidriería, ebanistería, soldadura, electricidad y/o obra civil, para las instalaciones de
Canal Capital.</v>
      </c>
      <c r="J120" s="28">
        <v>24000000</v>
      </c>
      <c r="K120" s="4">
        <v>0</v>
      </c>
      <c r="L120" s="4">
        <v>0</v>
      </c>
      <c r="M120" s="29">
        <f>VLOOKUP(B120,'[1]Contratacion 2024'!$A$2:$W$576,23,FALSE)</f>
        <v>45868</v>
      </c>
      <c r="N120" s="4">
        <f t="shared" si="8"/>
        <v>0</v>
      </c>
      <c r="O120" s="29">
        <v>45639</v>
      </c>
      <c r="P120" s="29">
        <v>45503</v>
      </c>
      <c r="Q120" s="30">
        <f>VLOOKUP(B120,'[1]Contratacion 2024'!$A$2:$AAC$606,33,FALSE)</f>
        <v>48000000</v>
      </c>
      <c r="R120" s="28">
        <f t="shared" si="7"/>
        <v>72000000</v>
      </c>
      <c r="X120" s="32"/>
    </row>
    <row r="121" spans="1:48" x14ac:dyDescent="0.2">
      <c r="A121" s="6">
        <v>2024</v>
      </c>
      <c r="B121" s="4" t="s">
        <v>331</v>
      </c>
      <c r="C121" s="4" t="str">
        <f>VLOOKUP(B121,'[1]CB-0012'!$F$10:$H$464,2,FALSE)</f>
        <v>17 17. Contrato de Prestación de Servicios</v>
      </c>
      <c r="D121" s="4" t="str">
        <f>VLOOKUP(B121,'[1]CB-0012'!$F$10:$H$464,3,FALSE)</f>
        <v xml:space="preserve">31 31-Servicios Profesionales </v>
      </c>
      <c r="E121" s="27">
        <f>VLOOKUP(B121,'[1]Contratacion 2024'!$A$2:$AN$632,4,FALSE)</f>
        <v>8980500</v>
      </c>
      <c r="F121" s="27" t="str">
        <f>VLOOKUP(B121,'[1]Contratacion 2024'!$A$2:$AN$632,8,FALSE)</f>
        <v>FIDEL MANJARRES RIPOLL</v>
      </c>
      <c r="G121" s="4" t="s">
        <v>1006</v>
      </c>
      <c r="I121" s="27" t="str">
        <f>VLOOKUP(B121,'[1]Contratacion 2024'!$A$2:$AN$632,29,FALSE)</f>
        <v>DO-462 Proveer, de manera autónoma e independiente, los servicios requeridos para el soporte, administración y nuevos desarrollos tecnológicos para las plataformas digitales de Canal Capital y su página web.</v>
      </c>
      <c r="J121" s="28">
        <v>10746667</v>
      </c>
      <c r="K121" s="4">
        <v>1</v>
      </c>
      <c r="L121" s="4">
        <v>22</v>
      </c>
      <c r="M121" s="29">
        <f>VLOOKUP(B121,'[1]Contratacion 2024'!$A$2:$W$576,23,FALSE)</f>
        <v>45634</v>
      </c>
      <c r="N121" s="4">
        <f t="shared" si="8"/>
        <v>52</v>
      </c>
      <c r="O121" s="29">
        <v>45632</v>
      </c>
      <c r="P121" s="29">
        <v>45688</v>
      </c>
      <c r="Q121" s="30">
        <f>VLOOKUP(B121,'[1]Contratacion 2024'!$A$2:$AAC$606,33,FALSE)</f>
        <v>34513322</v>
      </c>
      <c r="R121" s="28">
        <f t="shared" si="7"/>
        <v>45259989</v>
      </c>
      <c r="X121" s="32"/>
    </row>
    <row r="122" spans="1:48" x14ac:dyDescent="0.2">
      <c r="A122" s="6">
        <v>2024</v>
      </c>
      <c r="B122" s="4" t="s">
        <v>333</v>
      </c>
      <c r="C122" s="4" t="str">
        <f>VLOOKUP(B122,'[1]CB-0012'!$F$10:$H$464,2,FALSE)</f>
        <v>17 17. Contrato de Prestación de Servicios</v>
      </c>
      <c r="D122" s="4" t="str">
        <f>VLOOKUP(B122,'[1]CB-0012'!$F$10:$H$464,3,FALSE)</f>
        <v xml:space="preserve">31 31-Servicios Profesionales </v>
      </c>
      <c r="E122" s="27">
        <f>VLOOKUP(B122,'[1]Contratacion 2024'!$A$2:$AN$632,4,FALSE)</f>
        <v>901017183</v>
      </c>
      <c r="F122" s="27" t="str">
        <f>VLOOKUP(B122,'[1]Contratacion 2024'!$A$2:$AN$632,8,FALSE)</f>
        <v>EDITORIAL LA REPÚBLICA SAS</v>
      </c>
      <c r="G122" s="4" t="s">
        <v>2194</v>
      </c>
      <c r="H122" s="4" t="s">
        <v>2310</v>
      </c>
      <c r="I122" s="27" t="str">
        <f>VLOOKUP(B122,'[1]Contratacion 2024'!$A$2:$AN$632,29,FALSE)</f>
        <v>PE-46 Prestar los servicios de publicación de mensajes y avisos en impreso y digital a nivel local y/o nacional para atender los diferentes requerimientos de Canal Capital.</v>
      </c>
      <c r="J122" s="28">
        <v>12500000</v>
      </c>
      <c r="K122" s="4">
        <v>0</v>
      </c>
      <c r="L122" s="4">
        <v>0</v>
      </c>
      <c r="M122" s="29">
        <f>VLOOKUP(B122,'[1]Contratacion 2024'!$A$2:$W$576,23,FALSE)</f>
        <v>45657</v>
      </c>
      <c r="N122" s="4">
        <f t="shared" si="8"/>
        <v>0</v>
      </c>
      <c r="O122" s="29">
        <v>45638</v>
      </c>
      <c r="P122" s="29">
        <v>45657</v>
      </c>
      <c r="Q122" s="30">
        <f>VLOOKUP(B122,'[1]Contratacion 2024'!$A$2:$AAC$606,33,FALSE)</f>
        <v>25000000</v>
      </c>
      <c r="R122" s="28">
        <f t="shared" si="7"/>
        <v>37500000</v>
      </c>
      <c r="X122" s="32"/>
    </row>
    <row r="123" spans="1:48" x14ac:dyDescent="0.2">
      <c r="A123" s="6">
        <v>2023</v>
      </c>
      <c r="B123" s="4" t="s">
        <v>2311</v>
      </c>
      <c r="E123" s="27">
        <v>891700037</v>
      </c>
      <c r="F123" s="4" t="s">
        <v>2312</v>
      </c>
      <c r="G123" s="4" t="s">
        <v>2194</v>
      </c>
      <c r="H123" s="4" t="s">
        <v>2219</v>
      </c>
      <c r="I123" s="4" t="s">
        <v>2313</v>
      </c>
      <c r="J123" s="28">
        <v>60475910</v>
      </c>
      <c r="K123" s="4">
        <v>0</v>
      </c>
      <c r="L123" s="4">
        <v>28</v>
      </c>
      <c r="M123" s="29">
        <v>45390</v>
      </c>
      <c r="N123" s="4">
        <v>28</v>
      </c>
      <c r="O123" s="29">
        <v>45386</v>
      </c>
      <c r="P123" s="29">
        <v>45417</v>
      </c>
      <c r="Q123" s="30">
        <v>562292370</v>
      </c>
      <c r="R123" s="28">
        <f t="shared" si="7"/>
        <v>622768280</v>
      </c>
      <c r="X123"/>
    </row>
    <row r="124" spans="1:48" x14ac:dyDescent="0.2">
      <c r="A124" s="6">
        <v>2023</v>
      </c>
      <c r="B124" s="4" t="s">
        <v>2311</v>
      </c>
      <c r="E124" s="27">
        <v>891700037</v>
      </c>
      <c r="F124" s="4" t="s">
        <v>2314</v>
      </c>
      <c r="G124" s="4" t="s">
        <v>2194</v>
      </c>
      <c r="H124" s="4" t="s">
        <v>2315</v>
      </c>
      <c r="I124" s="4" t="s">
        <v>2316</v>
      </c>
      <c r="J124" s="28">
        <v>64856030</v>
      </c>
      <c r="K124" s="4">
        <v>1</v>
      </c>
      <c r="L124" s="4">
        <v>0</v>
      </c>
      <c r="M124" s="29">
        <v>45413</v>
      </c>
      <c r="N124" s="4">
        <v>30</v>
      </c>
      <c r="O124" s="29">
        <v>45415</v>
      </c>
      <c r="P124" s="29">
        <v>45480</v>
      </c>
      <c r="Q124" s="30">
        <v>622768280</v>
      </c>
      <c r="R124" s="28">
        <f t="shared" si="7"/>
        <v>687624310</v>
      </c>
      <c r="X124"/>
    </row>
    <row r="125" spans="1:48" x14ac:dyDescent="0.2">
      <c r="A125" s="6">
        <v>2024</v>
      </c>
      <c r="B125" s="4" t="s">
        <v>341</v>
      </c>
      <c r="C125" s="4" t="str">
        <f>VLOOKUP(B125,'[1]CB-0012'!$F$10:$H$464,2,FALSE)</f>
        <v>17 17. Contrato de Prestación de Servicios</v>
      </c>
      <c r="D125" s="4" t="str">
        <f>VLOOKUP(B125,'[1]CB-0012'!$F$10:$H$464,3,FALSE)</f>
        <v xml:space="preserve">31 31-Servicios Profesionales </v>
      </c>
      <c r="E125" s="4">
        <v>900448609</v>
      </c>
      <c r="F125" s="4" t="s">
        <v>2317</v>
      </c>
      <c r="G125" s="4" t="s">
        <v>2194</v>
      </c>
      <c r="H125" s="4" t="s">
        <v>2212</v>
      </c>
      <c r="I125" s="4" t="s">
        <v>2318</v>
      </c>
      <c r="J125" s="28">
        <v>7100000</v>
      </c>
      <c r="M125" s="29">
        <f>VLOOKUP(B125,'[1]Contratacion 2024'!$A$2:$AG$606,23,FALSE)</f>
        <v>45722</v>
      </c>
      <c r="N125" s="4">
        <f>+K125*30+L125</f>
        <v>0</v>
      </c>
      <c r="O125" s="29">
        <v>45608</v>
      </c>
      <c r="P125" s="29"/>
      <c r="Q125" s="30">
        <f>VLOOKUP(B125,'[1]Contratacion 2024'!$A$2:$AAC$606,33,FALSE)</f>
        <v>404052518</v>
      </c>
      <c r="R125" s="28">
        <f t="shared" si="7"/>
        <v>411152518</v>
      </c>
      <c r="S125" s="31">
        <f>J125/Q125</f>
        <v>1.7571973156222231E-2</v>
      </c>
      <c r="X125"/>
    </row>
    <row r="126" spans="1:48" x14ac:dyDescent="0.2">
      <c r="A126" s="6">
        <v>2024</v>
      </c>
      <c r="B126" s="4" t="s">
        <v>342</v>
      </c>
      <c r="C126" s="4" t="str">
        <f>VLOOKUP(B126,'[1]CB-0012'!$F$10:$H$464,2,FALSE)</f>
        <v>17 17. Contrato de Prestación de Servicios</v>
      </c>
      <c r="D126" s="4" t="str">
        <f>VLOOKUP(B126,'[1]CB-0012'!$F$10:$H$464,3,FALSE)</f>
        <v xml:space="preserve">31 31-Servicios Profesionales </v>
      </c>
      <c r="E126" s="4">
        <v>79519443</v>
      </c>
      <c r="F126" s="4" t="s">
        <v>2319</v>
      </c>
      <c r="G126" s="4" t="s">
        <v>1006</v>
      </c>
      <c r="H126" s="4" t="s">
        <v>2180</v>
      </c>
      <c r="I126" s="4" t="s">
        <v>2320</v>
      </c>
      <c r="J126" s="28">
        <v>10000000</v>
      </c>
      <c r="K126" s="4">
        <v>2</v>
      </c>
      <c r="L126" s="4">
        <v>0</v>
      </c>
      <c r="M126" s="29">
        <f>VLOOKUP(B126,'[1]Contratacion 2024'!$A$2:$AG$606,23,FALSE)</f>
        <v>45626</v>
      </c>
      <c r="N126" s="4">
        <f>+K126*30+L126</f>
        <v>60</v>
      </c>
      <c r="O126" s="29">
        <v>45625</v>
      </c>
      <c r="P126" s="29">
        <v>45688</v>
      </c>
      <c r="Q126" s="30">
        <f>VLOOKUP(B126,'[1]Contratacion 2024'!$A$2:$AAC$606,33,FALSE)</f>
        <v>25499998</v>
      </c>
      <c r="R126" s="28">
        <f t="shared" si="7"/>
        <v>35499998</v>
      </c>
      <c r="S126" s="31">
        <f>J126/Q126</f>
        <v>0.39215689350250144</v>
      </c>
      <c r="X126"/>
    </row>
    <row r="127" spans="1:48" x14ac:dyDescent="0.2">
      <c r="A127" s="6">
        <v>2023</v>
      </c>
      <c r="B127" s="4" t="s">
        <v>2321</v>
      </c>
      <c r="E127" s="27">
        <v>1019126347</v>
      </c>
      <c r="F127" s="4" t="s">
        <v>2322</v>
      </c>
      <c r="G127" s="4" t="s">
        <v>1007</v>
      </c>
      <c r="H127" s="4" t="s">
        <v>2180</v>
      </c>
      <c r="I127" s="4" t="s">
        <v>2323</v>
      </c>
      <c r="J127" s="28">
        <v>6721862</v>
      </c>
      <c r="K127" s="4">
        <v>2</v>
      </c>
      <c r="M127" s="29">
        <v>45303</v>
      </c>
      <c r="N127" s="4">
        <v>60</v>
      </c>
      <c r="O127" s="29">
        <v>45240</v>
      </c>
      <c r="P127" s="29">
        <v>45303</v>
      </c>
      <c r="Q127" s="30">
        <v>13443724</v>
      </c>
      <c r="R127" s="28">
        <f t="shared" si="7"/>
        <v>20165586</v>
      </c>
      <c r="T127" s="4" t="s">
        <v>2324</v>
      </c>
      <c r="U127" s="4">
        <v>1347</v>
      </c>
      <c r="V127" s="4">
        <v>1313</v>
      </c>
      <c r="W127" s="29">
        <v>45120</v>
      </c>
      <c r="X127">
        <v>8066234</v>
      </c>
      <c r="Z127" s="4" t="s">
        <v>2324</v>
      </c>
      <c r="AA127" s="4">
        <v>1348</v>
      </c>
      <c r="AB127" s="4">
        <v>1314</v>
      </c>
      <c r="AC127" s="4">
        <v>45120</v>
      </c>
      <c r="AD127" s="4">
        <v>4033118</v>
      </c>
      <c r="AF127" s="4" t="s">
        <v>2324</v>
      </c>
      <c r="AG127" s="4" t="s">
        <v>2325</v>
      </c>
      <c r="AH127" s="4" t="s">
        <v>2326</v>
      </c>
      <c r="AI127" s="4">
        <v>45120</v>
      </c>
      <c r="AJ127" s="4">
        <v>1344372</v>
      </c>
      <c r="AL127" s="4" t="s">
        <v>2327</v>
      </c>
      <c r="AM127" s="4">
        <v>1858</v>
      </c>
      <c r="AN127" s="4">
        <v>1763</v>
      </c>
      <c r="AO127" s="4">
        <v>45240</v>
      </c>
      <c r="AP127" s="4">
        <v>5713583</v>
      </c>
      <c r="AR127" s="4" t="s">
        <v>2324</v>
      </c>
      <c r="AS127" s="4">
        <v>1860</v>
      </c>
      <c r="AT127" s="4">
        <v>1764</v>
      </c>
      <c r="AU127" s="4">
        <v>45240</v>
      </c>
      <c r="AV127" s="4">
        <v>1008279</v>
      </c>
    </row>
    <row r="128" spans="1:48" x14ac:dyDescent="0.2">
      <c r="A128" s="6">
        <v>2024</v>
      </c>
      <c r="B128" s="4" t="s">
        <v>350</v>
      </c>
      <c r="C128" s="4" t="str">
        <f>VLOOKUP(B128,'[1]CB-0012'!$F$10:$H$464,2,FALSE)</f>
        <v>17 17. Contrato de Prestación de Servicios</v>
      </c>
      <c r="D128" s="4" t="str">
        <f>VLOOKUP(B128,'[1]CB-0012'!$F$10:$H$464,3,FALSE)</f>
        <v xml:space="preserve">31 31-Servicios Profesionales </v>
      </c>
      <c r="E128" s="27">
        <f>VLOOKUP(B128,'[1]Contratacion 2024'!$A$2:$AN$632,4,FALSE)</f>
        <v>1013647960</v>
      </c>
      <c r="F128" s="27" t="str">
        <f>VLOOKUP(B128,'[1]Contratacion 2024'!$A$2:$AN$632,8,FALSE)</f>
        <v>EDWIN FABIAN CASTRO CHAPARRO</v>
      </c>
      <c r="G128" s="4" t="s">
        <v>1006</v>
      </c>
      <c r="I128" s="27" t="str">
        <f>VLOOKUP(B128,'[1]Contratacion 2024'!$A$2:$AN$632,29,FALSE)</f>
        <v>DO-473 Proveer, de manera autónoma e independiente, sus servicios para llevar a cabo la producción técnica en la realización de contenidos audiovisuales en exteriores.</v>
      </c>
      <c r="J128" s="28">
        <v>6900000</v>
      </c>
      <c r="K128" s="4">
        <v>1</v>
      </c>
      <c r="L128" s="4">
        <v>15</v>
      </c>
      <c r="M128" s="29">
        <f>VLOOKUP(B128,'[1]Contratacion 2024'!$A$2:$W$576,23,FALSE)</f>
        <v>45641</v>
      </c>
      <c r="N128" s="4">
        <v>15</v>
      </c>
      <c r="O128" s="29">
        <v>45636</v>
      </c>
      <c r="P128" s="29">
        <v>45688</v>
      </c>
      <c r="Q128" s="30">
        <f>VLOOKUP(B128,'[1]Contratacion 2024'!$A$2:$AAC$606,33,FALSE)</f>
        <v>23613332</v>
      </c>
      <c r="R128" s="28">
        <f t="shared" si="7"/>
        <v>30513332</v>
      </c>
      <c r="X128"/>
    </row>
    <row r="129" spans="1:48" x14ac:dyDescent="0.2">
      <c r="A129" s="6">
        <v>2023</v>
      </c>
      <c r="B129" s="4" t="s">
        <v>2328</v>
      </c>
      <c r="E129" s="27">
        <v>1069725435</v>
      </c>
      <c r="F129" s="4" t="s">
        <v>775</v>
      </c>
      <c r="G129" s="4" t="s">
        <v>1007</v>
      </c>
      <c r="H129" s="4" t="s">
        <v>2180</v>
      </c>
      <c r="I129" s="4" t="s">
        <v>2329</v>
      </c>
      <c r="J129" s="28">
        <v>20394000</v>
      </c>
      <c r="K129" s="4">
        <v>3</v>
      </c>
      <c r="M129" s="29">
        <v>45316</v>
      </c>
      <c r="N129" s="4">
        <v>90</v>
      </c>
      <c r="O129" s="29">
        <v>45316</v>
      </c>
      <c r="P129" s="29">
        <v>45407</v>
      </c>
      <c r="Q129" s="30">
        <v>36695292</v>
      </c>
      <c r="R129" s="28">
        <f t="shared" si="7"/>
        <v>57089292</v>
      </c>
      <c r="T129" s="4" t="s">
        <v>2304</v>
      </c>
      <c r="U129" s="4">
        <v>1377</v>
      </c>
      <c r="V129" s="4">
        <v>1343</v>
      </c>
      <c r="W129" s="29">
        <v>45132</v>
      </c>
      <c r="X129">
        <v>36695292</v>
      </c>
    </row>
    <row r="130" spans="1:48" x14ac:dyDescent="0.2">
      <c r="A130" s="6">
        <v>2024</v>
      </c>
      <c r="B130" s="4" t="s">
        <v>355</v>
      </c>
      <c r="C130" s="4" t="str">
        <f>VLOOKUP(B130,'[1]CB-0012'!$F$10:$H$464,2,FALSE)</f>
        <v>17 17. Contrato de Prestación de Servicios</v>
      </c>
      <c r="D130" s="4" t="str">
        <f>VLOOKUP(B130,'[1]CB-0012'!$F$10:$H$464,3,FALSE)</f>
        <v xml:space="preserve">31 31-Servicios Profesionales </v>
      </c>
      <c r="E130" s="27">
        <f>VLOOKUP(B130,'[1]Contratacion 2024'!$A$2:$AN$632,4,FALSE)</f>
        <v>1013639871</v>
      </c>
      <c r="F130" s="27" t="str">
        <f>VLOOKUP(B130,'[1]Contratacion 2024'!$A$2:$AN$632,8,FALSE)</f>
        <v>JULIAN DAVID PINZON BEJARANO</v>
      </c>
      <c r="G130" s="4" t="s">
        <v>1006</v>
      </c>
      <c r="I130" s="27" t="str">
        <f>VLOOKUP(B130,'[1]Contratacion 2024'!$A$2:$AN$632,29,FALSE)</f>
        <v>DO-496-497 Proveer, de manera autónoma e independiente, sus servicios para llevar a cabo la creación, distribución, programación y gestión de los contenidos digitales en las redes sociales, página web y plataformas digitales de Canal Capital, así como también el relacionamiento público digital con cuentas digitales e instituciones del estado, incluyendo los proyectos del Plan de
inversión financiados a través de la resolución 076 de 2024 del Fondo Único de Tecnologías de la Información y las comunicaciones (FUTIC).</v>
      </c>
      <c r="J130" s="28">
        <v>6580000</v>
      </c>
      <c r="K130" s="4">
        <v>1</v>
      </c>
      <c r="L130" s="4">
        <v>12</v>
      </c>
      <c r="M130" s="29">
        <f>VLOOKUP(B130,'[1]Contratacion 2024'!$A$2:$W$576,23,FALSE)</f>
        <v>45644</v>
      </c>
      <c r="N130" s="4">
        <f>+K130*30+L130</f>
        <v>42</v>
      </c>
      <c r="O130" s="29">
        <v>45636</v>
      </c>
      <c r="P130" s="29">
        <v>45688</v>
      </c>
      <c r="Q130" s="30">
        <f>VLOOKUP(B130,'[1]Contratacion 2024'!$A$2:$AAC$606,33,FALSE)</f>
        <v>23029982</v>
      </c>
      <c r="R130" s="28">
        <f t="shared" si="7"/>
        <v>29609982</v>
      </c>
      <c r="X130"/>
    </row>
    <row r="131" spans="1:48" x14ac:dyDescent="0.2">
      <c r="A131" s="6">
        <v>2024</v>
      </c>
      <c r="B131" s="4" t="s">
        <v>356</v>
      </c>
      <c r="C131" s="4" t="str">
        <f>VLOOKUP(B131,'[1]CB-0012'!$F$10:$H$464,2,FALSE)</f>
        <v>17 17. Contrato de Prestación de Servicios</v>
      </c>
      <c r="D131" s="4" t="str">
        <f>VLOOKUP(B131,'[1]CB-0012'!$F$10:$H$464,3,FALSE)</f>
        <v xml:space="preserve">33 33-Servicios Apoyo a la Gestion de la Entidad (servicios administrativos) </v>
      </c>
      <c r="E131" s="4">
        <v>1023943303</v>
      </c>
      <c r="F131" s="4" t="s">
        <v>614</v>
      </c>
      <c r="G131" s="4" t="s">
        <v>1007</v>
      </c>
      <c r="H131" s="4" t="s">
        <v>2180</v>
      </c>
      <c r="I131" s="4" t="s">
        <v>2330</v>
      </c>
      <c r="J131" s="28">
        <v>8000000</v>
      </c>
      <c r="K131" s="4">
        <v>2</v>
      </c>
      <c r="L131" s="4">
        <v>0</v>
      </c>
      <c r="M131" s="29">
        <f>VLOOKUP(B131,'[1]Contratacion 2024'!$A$2:$AG$606,23,FALSE)</f>
        <v>45626</v>
      </c>
      <c r="N131" s="4">
        <f>+K131*30+L131</f>
        <v>60</v>
      </c>
      <c r="O131" s="29">
        <v>45621</v>
      </c>
      <c r="P131" s="29">
        <v>45678</v>
      </c>
      <c r="Q131" s="30">
        <f>VLOOKUP(B131,'[1]Contratacion 2024'!$A$2:$AAC$606,33,FALSE)</f>
        <v>17599996</v>
      </c>
      <c r="R131" s="28">
        <f t="shared" si="7"/>
        <v>25599996</v>
      </c>
      <c r="S131" s="31">
        <f>J131/Q131</f>
        <v>0.45454555785126316</v>
      </c>
      <c r="X131"/>
    </row>
    <row r="132" spans="1:48" x14ac:dyDescent="0.2">
      <c r="A132" s="6">
        <v>2023</v>
      </c>
      <c r="B132" s="4" t="s">
        <v>2331</v>
      </c>
      <c r="E132" s="27">
        <v>1015415523</v>
      </c>
      <c r="F132" s="4" t="s">
        <v>2332</v>
      </c>
      <c r="G132" s="4" t="s">
        <v>1007</v>
      </c>
      <c r="H132" s="4" t="s">
        <v>2180</v>
      </c>
      <c r="I132" s="4" t="s">
        <v>2333</v>
      </c>
      <c r="J132" s="28">
        <v>9528227</v>
      </c>
      <c r="K132" s="4">
        <v>2</v>
      </c>
      <c r="L132" s="4">
        <v>21</v>
      </c>
      <c r="M132" s="29">
        <v>45307</v>
      </c>
      <c r="N132" s="4">
        <v>81</v>
      </c>
      <c r="O132" s="29">
        <v>45307</v>
      </c>
      <c r="P132" s="29">
        <v>45389</v>
      </c>
      <c r="Q132" s="30">
        <v>19269341</v>
      </c>
      <c r="R132" s="28">
        <f t="shared" si="7"/>
        <v>28797568</v>
      </c>
      <c r="T132" s="4" t="s">
        <v>2327</v>
      </c>
      <c r="U132" s="4">
        <v>1410</v>
      </c>
      <c r="V132" s="4">
        <v>1347</v>
      </c>
      <c r="W132" s="29">
        <v>45132</v>
      </c>
      <c r="X132">
        <v>19269341</v>
      </c>
      <c r="Z132" s="4" t="s">
        <v>2327</v>
      </c>
      <c r="AA132" s="4">
        <v>435</v>
      </c>
      <c r="AB132" s="4">
        <v>461</v>
      </c>
      <c r="AC132" s="4">
        <v>45307</v>
      </c>
      <c r="AD132" s="4">
        <v>9528227</v>
      </c>
    </row>
    <row r="133" spans="1:48" x14ac:dyDescent="0.2">
      <c r="A133" s="6">
        <v>2024</v>
      </c>
      <c r="B133" s="4" t="s">
        <v>360</v>
      </c>
      <c r="C133" s="4" t="str">
        <f>VLOOKUP(B133,'[1]CB-0012'!$F$10:$H$464,2,FALSE)</f>
        <v>17 17. Contrato de Prestación de Servicios</v>
      </c>
      <c r="D133" s="4" t="str">
        <f>VLOOKUP(B133,'[1]CB-0012'!$F$10:$H$464,3,FALSE)</f>
        <v xml:space="preserve">33 33-Servicios Apoyo a la Gestion de la Entidad (servicios administrativos) </v>
      </c>
      <c r="E133" s="4">
        <v>1003530889</v>
      </c>
      <c r="F133" s="4" t="s">
        <v>2334</v>
      </c>
      <c r="G133" s="4" t="s">
        <v>1007</v>
      </c>
      <c r="H133" s="4" t="s">
        <v>2180</v>
      </c>
      <c r="I133" s="4" t="s">
        <v>2335</v>
      </c>
      <c r="J133" s="28">
        <v>5295860</v>
      </c>
      <c r="K133" s="4">
        <v>2</v>
      </c>
      <c r="L133" s="4">
        <v>0</v>
      </c>
      <c r="M133" s="29">
        <f>VLOOKUP(B133,'[1]Contratacion 2024'!$A$2:$AG$606,23,FALSE)</f>
        <v>45622</v>
      </c>
      <c r="N133" s="4">
        <f>+K133*30+L133</f>
        <v>60</v>
      </c>
      <c r="O133" s="29">
        <v>45622</v>
      </c>
      <c r="P133" s="29">
        <v>45683</v>
      </c>
      <c r="Q133" s="30">
        <f>VLOOKUP(B133,'[1]Contratacion 2024'!$A$2:$AAC$606,33,FALSE)</f>
        <v>10856512</v>
      </c>
      <c r="R133" s="28">
        <f t="shared" si="7"/>
        <v>16152372</v>
      </c>
      <c r="S133" s="31">
        <f>J133/Q133</f>
        <v>0.48780492298078793</v>
      </c>
      <c r="X133"/>
    </row>
    <row r="134" spans="1:48" x14ac:dyDescent="0.2">
      <c r="A134" s="6">
        <v>2023</v>
      </c>
      <c r="B134" s="4" t="s">
        <v>2336</v>
      </c>
      <c r="E134" s="27">
        <v>1014264458</v>
      </c>
      <c r="F134" s="4" t="s">
        <v>735</v>
      </c>
      <c r="G134" s="4" t="s">
        <v>1007</v>
      </c>
      <c r="H134" s="4" t="s">
        <v>2287</v>
      </c>
      <c r="I134" s="4" t="s">
        <v>2337</v>
      </c>
      <c r="J134" s="28">
        <v>12972960</v>
      </c>
      <c r="K134" s="4">
        <v>2</v>
      </c>
      <c r="L134" s="4">
        <v>18</v>
      </c>
      <c r="M134" s="29">
        <v>45303</v>
      </c>
      <c r="N134" s="4">
        <v>78</v>
      </c>
      <c r="O134" s="29">
        <v>45303</v>
      </c>
      <c r="P134" s="29">
        <v>45382</v>
      </c>
      <c r="Q134" s="30">
        <v>26136000</v>
      </c>
      <c r="R134" s="28">
        <f t="shared" si="7"/>
        <v>39108960</v>
      </c>
    </row>
    <row r="135" spans="1:48" x14ac:dyDescent="0.2">
      <c r="A135" s="6">
        <v>2024</v>
      </c>
      <c r="B135" s="4" t="s">
        <v>366</v>
      </c>
      <c r="C135" s="4" t="str">
        <f>VLOOKUP(B135,'[1]CB-0012'!$F$10:$H$464,2,FALSE)</f>
        <v>17 17. Contrato de Prestación de Servicios</v>
      </c>
      <c r="D135" s="4" t="str">
        <f>VLOOKUP(B135,'[1]CB-0012'!$F$10:$H$464,3,FALSE)</f>
        <v xml:space="preserve">33 33-Servicios Apoyo a la Gestion de la Entidad (servicios administrativos) </v>
      </c>
      <c r="E135" s="27">
        <f>VLOOKUP(B135,'[1]Contratacion 2024'!$A$2:$AN$632,4,FALSE)</f>
        <v>53131618</v>
      </c>
      <c r="F135" s="27" t="str">
        <f>VLOOKUP(B135,'[1]Contratacion 2024'!$A$2:$AN$632,8,FALSE)</f>
        <v>JEMY PATRICIA ESPINOSA ORJUELA</v>
      </c>
      <c r="G135" s="4" t="s">
        <v>1007</v>
      </c>
      <c r="I135" s="27" t="str">
        <f>VLOOKUP(B135,'[1]Contratacion 2024'!$A$2:$AN$632,29,FALSE)</f>
        <v>SA-331 Proveer de manera autónoma e independiente, sus servicios profesionales especializados para asesorar y apoyar las actividades relacionadas con la implementación y aplicación del Sistema Interno de Gestión Documental y Archivo - SIGA</v>
      </c>
      <c r="J135" s="28">
        <v>7700000</v>
      </c>
      <c r="K135" s="4">
        <v>1</v>
      </c>
      <c r="L135" s="4">
        <v>0</v>
      </c>
      <c r="M135" s="29">
        <f>VLOOKUP(B135,'[1]Contratacion 2024'!$A$2:$W$576,23,FALSE)</f>
        <v>45655</v>
      </c>
      <c r="N135" s="4">
        <f>+K135*30+L135</f>
        <v>30</v>
      </c>
      <c r="O135" s="29">
        <v>45650</v>
      </c>
      <c r="P135" s="29">
        <v>45680</v>
      </c>
      <c r="Q135" s="30">
        <f>VLOOKUP(B135,'[1]Contratacion 2024'!$A$2:$AAC$606,33,FALSE)</f>
        <v>38500000</v>
      </c>
      <c r="R135" s="28">
        <f t="shared" si="7"/>
        <v>46200000</v>
      </c>
    </row>
    <row r="136" spans="1:48" x14ac:dyDescent="0.2">
      <c r="A136" s="6">
        <v>2023</v>
      </c>
      <c r="B136" s="4" t="s">
        <v>2338</v>
      </c>
      <c r="E136" s="27">
        <v>52253462</v>
      </c>
      <c r="F136" s="4" t="s">
        <v>2339</v>
      </c>
      <c r="G136" s="4" t="s">
        <v>1007</v>
      </c>
      <c r="H136" s="4" t="s">
        <v>2180</v>
      </c>
      <c r="I136" s="4" t="s">
        <v>2340</v>
      </c>
      <c r="J136" s="28">
        <v>36827700</v>
      </c>
      <c r="K136" s="4">
        <v>2</v>
      </c>
      <c r="L136" s="4">
        <v>19</v>
      </c>
      <c r="M136" s="29">
        <v>45303</v>
      </c>
      <c r="N136" s="4">
        <v>79</v>
      </c>
      <c r="O136" s="29">
        <v>45303</v>
      </c>
      <c r="P136" s="29">
        <v>45381</v>
      </c>
      <c r="Q136" s="30">
        <v>74194990</v>
      </c>
      <c r="R136" s="28">
        <f t="shared" si="7"/>
        <v>111022690</v>
      </c>
      <c r="T136" s="4" t="s">
        <v>2341</v>
      </c>
      <c r="U136" s="4">
        <v>1413</v>
      </c>
      <c r="V136" s="4">
        <v>1362</v>
      </c>
      <c r="W136" s="29">
        <v>45135</v>
      </c>
      <c r="X136" s="4">
        <v>67450000</v>
      </c>
      <c r="Z136" s="4" t="s">
        <v>2327</v>
      </c>
      <c r="AA136" s="4">
        <v>1485</v>
      </c>
      <c r="AB136" s="4">
        <v>1363</v>
      </c>
      <c r="AC136" s="4">
        <v>45135</v>
      </c>
      <c r="AD136" s="4">
        <v>6745000</v>
      </c>
      <c r="AF136" s="4" t="s">
        <v>2342</v>
      </c>
      <c r="AG136" s="4">
        <v>422</v>
      </c>
      <c r="AH136" s="4">
        <v>437</v>
      </c>
      <c r="AI136" s="4">
        <v>45303</v>
      </c>
      <c r="AJ136" s="4">
        <v>36827700</v>
      </c>
    </row>
    <row r="137" spans="1:48" x14ac:dyDescent="0.2">
      <c r="A137" s="6">
        <v>2024</v>
      </c>
      <c r="B137" s="4" t="s">
        <v>369</v>
      </c>
      <c r="C137" s="4" t="str">
        <f>VLOOKUP(B137,'[1]CB-0012'!$F$10:$H$464,2,FALSE)</f>
        <v>17 17. Contrato de Prestación de Servicios</v>
      </c>
      <c r="D137" s="4" t="str">
        <f>VLOOKUP(B137,'[1]CB-0012'!$F$10:$H$464,3,FALSE)</f>
        <v xml:space="preserve">31 31-Servicios Profesionales </v>
      </c>
      <c r="E137" s="4">
        <v>1090375877</v>
      </c>
      <c r="F137" s="4" t="s">
        <v>2343</v>
      </c>
      <c r="G137" s="4" t="s">
        <v>1007</v>
      </c>
      <c r="H137" s="4" t="s">
        <v>2180</v>
      </c>
      <c r="I137" s="4" t="s">
        <v>2344</v>
      </c>
      <c r="J137" s="28">
        <v>8154337</v>
      </c>
      <c r="K137" s="4">
        <v>1</v>
      </c>
      <c r="L137" s="4">
        <v>0</v>
      </c>
      <c r="M137" s="29">
        <f>VLOOKUP(B137,'[1]Contratacion 2024'!$A$2:$AG$606,23,FALSE)</f>
        <v>45626</v>
      </c>
      <c r="N137" s="4">
        <f>+K137*30+L137</f>
        <v>30</v>
      </c>
      <c r="O137" s="29">
        <v>45625</v>
      </c>
      <c r="P137" s="29">
        <v>45657</v>
      </c>
      <c r="Q137" s="30">
        <f>VLOOKUP(B137,'[1]Contratacion 2024'!$A$2:$AAC$606,33,FALSE)</f>
        <v>32617348</v>
      </c>
      <c r="R137" s="28">
        <f t="shared" si="7"/>
        <v>40771685</v>
      </c>
      <c r="S137" s="31">
        <f>J137/Q137</f>
        <v>0.25</v>
      </c>
    </row>
    <row r="138" spans="1:48" s="34" customFormat="1" x14ac:dyDescent="0.2">
      <c r="A138" s="6">
        <v>2022</v>
      </c>
      <c r="B138" s="4" t="s">
        <v>2345</v>
      </c>
      <c r="C138" s="4"/>
      <c r="D138" s="4"/>
      <c r="E138" s="27">
        <v>900101623</v>
      </c>
      <c r="F138" s="4" t="s">
        <v>2346</v>
      </c>
      <c r="G138" s="4" t="s">
        <v>2194</v>
      </c>
      <c r="H138" s="4" t="s">
        <v>2202</v>
      </c>
      <c r="I138" s="4" t="s">
        <v>2347</v>
      </c>
      <c r="J138" s="28">
        <v>0</v>
      </c>
      <c r="K138" s="4">
        <v>9</v>
      </c>
      <c r="L138" s="4"/>
      <c r="M138" s="29">
        <v>45420</v>
      </c>
      <c r="N138" s="4">
        <v>270</v>
      </c>
      <c r="O138" s="29">
        <v>45420</v>
      </c>
      <c r="P138" s="29">
        <v>45696</v>
      </c>
      <c r="Q138" s="30">
        <v>6000000</v>
      </c>
      <c r="R138" s="28">
        <f t="shared" si="7"/>
        <v>6000000</v>
      </c>
      <c r="S138" s="4"/>
      <c r="T138" s="4"/>
      <c r="U138" s="4"/>
      <c r="V138" s="4"/>
      <c r="W138" s="29"/>
      <c r="X138" s="4"/>
      <c r="Y138" s="4"/>
      <c r="Z138" s="4"/>
      <c r="AA138" s="4"/>
      <c r="AB138" s="4"/>
      <c r="AC138" s="4"/>
      <c r="AD138" s="4"/>
      <c r="AE138" s="4"/>
      <c r="AF138" s="4"/>
      <c r="AG138" s="4"/>
      <c r="AH138" s="4"/>
      <c r="AI138" s="4"/>
      <c r="AJ138" s="4"/>
      <c r="AK138" s="4"/>
      <c r="AL138" s="4"/>
      <c r="AM138" s="4"/>
      <c r="AN138" s="4"/>
      <c r="AO138" s="4"/>
      <c r="AP138" s="4"/>
      <c r="AQ138" s="4"/>
      <c r="AR138" s="4"/>
      <c r="AS138" s="4"/>
      <c r="AT138" s="4"/>
      <c r="AU138" s="4"/>
      <c r="AV138" s="4"/>
    </row>
    <row r="139" spans="1:48" s="34" customFormat="1" x14ac:dyDescent="0.2">
      <c r="A139" s="33">
        <v>2024</v>
      </c>
      <c r="B139" s="34" t="s">
        <v>372</v>
      </c>
      <c r="C139" s="4" t="str">
        <f>VLOOKUP(B139,'[1]CB-0012'!$F$10:$H$464,2,FALSE)</f>
        <v>17 17. Contrato de Prestación de Servicios</v>
      </c>
      <c r="D139" s="4" t="str">
        <f>VLOOKUP(B139,'[1]CB-0012'!$F$10:$H$464,3,FALSE)</f>
        <v xml:space="preserve">31 31-Servicios Profesionales </v>
      </c>
      <c r="E139" s="27">
        <f>VLOOKUP(B139,'[1]Contratacion 2024'!$A$2:$AN$632,4,FALSE)</f>
        <v>79627542</v>
      </c>
      <c r="F139" s="27" t="str">
        <f>VLOOKUP(B139,'[1]Contratacion 2024'!$A$2:$AN$632,8,FALSE)</f>
        <v>RICARDO ERNESTO CORTÉS VERA</v>
      </c>
      <c r="G139" s="4" t="s">
        <v>1006</v>
      </c>
      <c r="I139" s="27" t="str">
        <f>VLOOKUP(B139,'[1]Contratacion 2024'!$A$2:$AN$632,29,FALSE)</f>
        <v>DO-541 DO-542 Proveer, de manera autónoma e independiente, los servicios requeridos para realizar la producción de contenidos para los proyectos de las diferentes plataformas de Canal Capital, de acuerdo con la designación que se realice por parte de la Dirección Operativa, incluidos los proyectos del plan de inversión 2024, financiados a través de la resolución 076 de 2024
del Fondo Único de Tecnologías de la Información y las Comunicaciones (FUTIC).</v>
      </c>
      <c r="J139" s="35">
        <v>4820263</v>
      </c>
      <c r="K139" s="34">
        <v>0</v>
      </c>
      <c r="L139" s="34">
        <v>15</v>
      </c>
      <c r="M139" s="29">
        <f>VLOOKUP(B139,'[1]Contratacion 2024'!$A$2:$W$576,23,FALSE)</f>
        <v>45627</v>
      </c>
      <c r="N139" s="34">
        <f>+K139*30+L139</f>
        <v>15</v>
      </c>
      <c r="O139" s="36">
        <v>45638</v>
      </c>
      <c r="P139" s="36">
        <v>45656</v>
      </c>
      <c r="Q139" s="37">
        <f>VLOOKUP(B139,'[1]Contratacion 2024'!$A$2:$AAC$606,33,FALSE)</f>
        <v>43382361</v>
      </c>
      <c r="R139" s="35">
        <f t="shared" si="7"/>
        <v>48202624</v>
      </c>
      <c r="W139" s="36"/>
    </row>
    <row r="140" spans="1:48" x14ac:dyDescent="0.2">
      <c r="A140" s="6">
        <v>2024</v>
      </c>
      <c r="B140" s="4" t="s">
        <v>375</v>
      </c>
      <c r="C140" s="4" t="str">
        <f>VLOOKUP(B140,'[1]CB-0012'!$F$10:$H$464,2,FALSE)</f>
        <v>17 17. Contrato de Prestación de Servicios</v>
      </c>
      <c r="D140" s="4" t="str">
        <f>VLOOKUP(B140,'[1]CB-0012'!$F$10:$H$464,3,FALSE)</f>
        <v xml:space="preserve">31 31-Servicios Profesionales </v>
      </c>
      <c r="E140" s="27">
        <f>VLOOKUP(B140,'[1]Contratacion 2024'!$A$2:$AN$632,4,FALSE)</f>
        <v>52966383</v>
      </c>
      <c r="F140" s="27" t="str">
        <f>VLOOKUP(B140,'[1]Contratacion 2024'!$A$2:$AN$632,8,FALSE)</f>
        <v>NATALIA DEL PILAR GONZÁLEZ BELTRÁN</v>
      </c>
      <c r="G140" s="4" t="s">
        <v>1007</v>
      </c>
      <c r="I140" s="27" t="str">
        <f>VLOOKUP(B140,'[1]Contratacion 2024'!$A$2:$AN$632,29,FALSE)</f>
        <v>DO-539 DO-540 Proveer, de manera autónoma e independiente, los servicios requeridos para realizar la producción de contenidos para los proyectos de las diferentes plataformas de Canal Capital, de acuerdo con la designación que se realice por parte de la Dirección Operativa, incluidos los proyectos del plan de inversión 2024, financiados a través de la resolución 076 de 2024 del Fondo Único de Tecnologías de la Información y las Comunicaciones (FUTIC).</v>
      </c>
      <c r="J140" s="28">
        <v>4820262</v>
      </c>
      <c r="K140" s="4">
        <v>0</v>
      </c>
      <c r="L140" s="4">
        <v>15</v>
      </c>
      <c r="M140" s="29">
        <f>VLOOKUP(B140,'[1]Contratacion 2024'!$A$2:$W$576,23,FALSE)</f>
        <v>45635</v>
      </c>
      <c r="N140" s="4">
        <f>+K140*30+L140</f>
        <v>15</v>
      </c>
      <c r="O140" s="29">
        <v>45636</v>
      </c>
      <c r="P140" s="29">
        <v>45656</v>
      </c>
      <c r="Q140" s="30">
        <f>VLOOKUP(B140,'[1]Contratacion 2024'!$A$2:$AAC$606,33,FALSE)</f>
        <v>43061000</v>
      </c>
      <c r="R140" s="28">
        <f t="shared" si="7"/>
        <v>47881262</v>
      </c>
    </row>
    <row r="141" spans="1:48" x14ac:dyDescent="0.2">
      <c r="A141" s="6">
        <v>2024</v>
      </c>
      <c r="B141" s="4" t="s">
        <v>376</v>
      </c>
      <c r="C141" s="4" t="str">
        <f>VLOOKUP(B141,'[1]CB-0012'!$F$10:$H$464,2,FALSE)</f>
        <v>17 17. Contrato de Prestación de Servicios</v>
      </c>
      <c r="D141" s="4" t="str">
        <f>VLOOKUP(B141,'[1]CB-0012'!$F$10:$H$464,3,FALSE)</f>
        <v xml:space="preserve">33 33-Servicios Apoyo a la Gestion de la Entidad (servicios administrativos) </v>
      </c>
      <c r="E141" s="4">
        <v>1020792460</v>
      </c>
      <c r="F141" s="4" t="s">
        <v>2348</v>
      </c>
      <c r="G141" s="4" t="s">
        <v>1007</v>
      </c>
      <c r="H141" s="4" t="s">
        <v>2180</v>
      </c>
      <c r="I141" s="4" t="s">
        <v>2349</v>
      </c>
      <c r="J141" s="28">
        <v>6940306</v>
      </c>
      <c r="K141" s="4">
        <v>1</v>
      </c>
      <c r="L141" s="4">
        <v>29</v>
      </c>
      <c r="M141" s="29">
        <f>VLOOKUP(B141,'[1]Contratacion 2024'!$A$2:$AG$606,23,FALSE)</f>
        <v>45598</v>
      </c>
      <c r="N141" s="4">
        <f>+K141*30+L141</f>
        <v>59</v>
      </c>
      <c r="O141" s="29">
        <v>45625</v>
      </c>
      <c r="P141" s="29">
        <v>45686</v>
      </c>
      <c r="Q141" s="30">
        <f>VLOOKUP(B141,'[1]Contratacion 2024'!$A$2:$AAC$606,33,FALSE)</f>
        <v>13880630</v>
      </c>
      <c r="R141" s="28">
        <f t="shared" si="7"/>
        <v>20820936</v>
      </c>
      <c r="S141" s="31">
        <f>J141/Q141</f>
        <v>0.49999935161444403</v>
      </c>
    </row>
    <row r="142" spans="1:48" s="34" customFormat="1" x14ac:dyDescent="0.2">
      <c r="A142" s="6">
        <v>2024</v>
      </c>
      <c r="B142" s="4" t="s">
        <v>384</v>
      </c>
      <c r="C142" s="4" t="str">
        <f>VLOOKUP(B142,'[1]CB-0012'!$F$10:$H$464,2,FALSE)</f>
        <v>17 17. Contrato de Prestación de Servicios</v>
      </c>
      <c r="D142" s="4" t="str">
        <f>VLOOKUP(B142,'[1]CB-0012'!$F$10:$H$464,3,FALSE)</f>
        <v xml:space="preserve">31 31-Servicios Profesionales </v>
      </c>
      <c r="E142" s="4">
        <v>10299336</v>
      </c>
      <c r="F142" s="4" t="s">
        <v>861</v>
      </c>
      <c r="G142" s="4" t="s">
        <v>1006</v>
      </c>
      <c r="H142" s="4" t="s">
        <v>2219</v>
      </c>
      <c r="I142" s="4" t="s">
        <v>2350</v>
      </c>
      <c r="J142" s="28">
        <v>11420640</v>
      </c>
      <c r="K142" s="4">
        <v>2</v>
      </c>
      <c r="L142" s="4">
        <v>0</v>
      </c>
      <c r="M142" s="29">
        <f>VLOOKUP(B142,'[1]Contratacion 2024'!$A$2:$AG$606,23,FALSE)</f>
        <v>45626</v>
      </c>
      <c r="N142" s="4">
        <f>+K142*30+L142</f>
        <v>60</v>
      </c>
      <c r="O142" s="29">
        <v>45625</v>
      </c>
      <c r="P142" s="29">
        <v>45688</v>
      </c>
      <c r="Q142" s="30">
        <f>VLOOKUP(B142,'[1]Contratacion 2024'!$A$2:$AAC$606,33,FALSE)</f>
        <v>22650936</v>
      </c>
      <c r="R142" s="28">
        <f t="shared" si="7"/>
        <v>34071576</v>
      </c>
      <c r="S142" s="31">
        <f>J142/Q142</f>
        <v>0.50420168067226889</v>
      </c>
      <c r="T142" s="4"/>
      <c r="U142" s="4"/>
      <c r="V142" s="4"/>
      <c r="W142" s="29"/>
      <c r="X142" s="4"/>
      <c r="Y142" s="4"/>
      <c r="Z142" s="4"/>
      <c r="AA142" s="4"/>
      <c r="AB142" s="4"/>
      <c r="AC142" s="4"/>
      <c r="AD142" s="4"/>
      <c r="AE142" s="4"/>
      <c r="AF142" s="4"/>
      <c r="AG142" s="4"/>
      <c r="AH142" s="4"/>
      <c r="AI142" s="4"/>
      <c r="AJ142" s="4"/>
      <c r="AK142" s="4"/>
      <c r="AL142" s="4"/>
      <c r="AM142" s="4"/>
      <c r="AN142" s="4"/>
      <c r="AO142" s="4"/>
      <c r="AP142" s="4"/>
      <c r="AQ142" s="4"/>
      <c r="AR142" s="4"/>
      <c r="AS142" s="4"/>
      <c r="AT142" s="4"/>
      <c r="AU142" s="4"/>
      <c r="AV142" s="4"/>
    </row>
    <row r="143" spans="1:48" ht="15" customHeight="1" x14ac:dyDescent="0.2">
      <c r="A143" s="6">
        <v>2024</v>
      </c>
      <c r="B143" s="4" t="s">
        <v>385</v>
      </c>
      <c r="C143" s="4" t="str">
        <f>VLOOKUP(B143,'[1]CB-0012'!$F$10:$H$464,2,FALSE)</f>
        <v>17 17. Contrato de Prestación de Servicios</v>
      </c>
      <c r="D143" s="4" t="str">
        <f>VLOOKUP(B143,'[1]CB-0012'!$F$10:$H$464,3,FALSE)</f>
        <v xml:space="preserve">31 31-Servicios Profesionales </v>
      </c>
      <c r="E143" s="27">
        <f>VLOOKUP(B143,'[1]Contratacion 2024'!$A$2:$AN$632,4,FALSE)</f>
        <v>52865885</v>
      </c>
      <c r="F143" s="27" t="str">
        <f>VLOOKUP(B143,'[1]Contratacion 2024'!$A$2:$AN$632,8,FALSE)</f>
        <v>CAROLINA ROBLEDO FORERO</v>
      </c>
      <c r="G143" s="4" t="s">
        <v>1007</v>
      </c>
      <c r="I143" s="27" t="str">
        <f>VLOOKUP(B143,'[1]Contratacion 2024'!$A$2:$AN$632,29,FALSE)</f>
        <v>DO-538 DO-545 Proveer, de manera autónoma e independiente, los servicios
requeridos para realizar la investigación y producción de contenidos para los proyectos de las diferentes
plataformas de Canal Capital, incluidos los proyectos del plan de inversión 2024, financiados a través de
la resolución 076 de 2024 del Fondo Único de Tecnologías de la Información y las Comunicaciones
(FUTIC).</v>
      </c>
      <c r="J143" s="28">
        <v>4820263</v>
      </c>
      <c r="K143" s="4">
        <v>0</v>
      </c>
      <c r="L143" s="4">
        <v>15</v>
      </c>
      <c r="M143" s="29">
        <v>45641</v>
      </c>
      <c r="N143" s="4">
        <f>+K143*30+L143</f>
        <v>15</v>
      </c>
      <c r="O143" s="29">
        <v>45636</v>
      </c>
      <c r="P143" s="29">
        <v>45656</v>
      </c>
      <c r="Q143" s="30">
        <f>VLOOKUP(B143,'[1]Contratacion 2024'!$A$2:$AAC$606,33,FALSE)</f>
        <v>41132906</v>
      </c>
      <c r="R143" s="28">
        <f t="shared" si="7"/>
        <v>45953169</v>
      </c>
    </row>
    <row r="144" spans="1:48" x14ac:dyDescent="0.2">
      <c r="A144" s="6">
        <v>2023</v>
      </c>
      <c r="B144" s="4" t="s">
        <v>2351</v>
      </c>
      <c r="E144" s="27">
        <v>1030662030</v>
      </c>
      <c r="F144" s="4" t="s">
        <v>728</v>
      </c>
      <c r="G144" s="4" t="s">
        <v>1007</v>
      </c>
      <c r="H144" s="4" t="s">
        <v>2180</v>
      </c>
      <c r="I144" s="4" t="s">
        <v>2352</v>
      </c>
      <c r="J144" s="28">
        <v>18036995</v>
      </c>
      <c r="K144" s="4">
        <v>0</v>
      </c>
      <c r="L144" s="4">
        <v>16</v>
      </c>
      <c r="M144" s="29">
        <v>45303</v>
      </c>
      <c r="N144" s="4">
        <v>16</v>
      </c>
      <c r="O144" s="29">
        <v>45303</v>
      </c>
      <c r="P144" s="29">
        <v>45379</v>
      </c>
      <c r="Q144" s="30">
        <v>18036995</v>
      </c>
      <c r="R144" s="28">
        <v>26977063</v>
      </c>
      <c r="T144" s="4" t="s">
        <v>2341</v>
      </c>
      <c r="U144" s="4">
        <v>1498</v>
      </c>
      <c r="V144" s="4">
        <v>1391</v>
      </c>
      <c r="W144" s="29">
        <v>45140</v>
      </c>
      <c r="X144" s="4">
        <v>18036995</v>
      </c>
      <c r="Z144" s="4" t="s">
        <v>2327</v>
      </c>
      <c r="AA144" s="4">
        <v>421</v>
      </c>
      <c r="AB144" s="4">
        <v>425</v>
      </c>
      <c r="AC144" s="4">
        <v>45303</v>
      </c>
      <c r="AD144" s="4">
        <v>8940066</v>
      </c>
    </row>
    <row r="145" spans="1:48" s="34" customFormat="1" ht="15" customHeight="1" x14ac:dyDescent="0.2">
      <c r="A145" s="6">
        <v>2024</v>
      </c>
      <c r="B145" s="4" t="s">
        <v>386</v>
      </c>
      <c r="C145" s="4" t="str">
        <f>VLOOKUP(B145,'[1]CB-0012'!$F$10:$H$464,2,FALSE)</f>
        <v>17 17. Contrato de Prestación de Servicios</v>
      </c>
      <c r="D145" s="4" t="str">
        <f>VLOOKUP(B145,'[1]CB-0012'!$F$10:$H$464,3,FALSE)</f>
        <v xml:space="preserve">33 33-Servicios Apoyo a la Gestion de la Entidad (servicios administrativos) </v>
      </c>
      <c r="E145" s="27">
        <f>VLOOKUP(B145,'[1]Contratacion 2024'!$A$2:$AN$632,4,FALSE)</f>
        <v>51935112</v>
      </c>
      <c r="F145" s="27" t="str">
        <f>VLOOKUP(B145,'[1]Contratacion 2024'!$A$2:$AN$632,8,FALSE)</f>
        <v>GLORIA MARÍA MARCELA BENAVIDEZ ESTEVEZ</v>
      </c>
      <c r="G145" s="4" t="s">
        <v>1007</v>
      </c>
      <c r="H145" s="4"/>
      <c r="I145" s="27" t="str">
        <f>VLOOKUP(B145,'[1]Contratacion 2024'!$A$2:$AN$632,29,FALSE)</f>
        <v>DO-543 DO-544 Proveer, de manera autónoma e independiente, los servicios profesionales requeridos para organizar y estructurar la orientación editorial y estratégica de diseño, desarrollo producción y circulación de contenidos de Canal Capital y del canal infantil eureka en el marco de los proyectos de Canal Capital, incluyendo los proyectos del plan de inversión 2024, financiados a través de la resolución 076 de 2024 del Fondo Único de Tecnologías de la Información y las Comunicaciones (FUTIC).</v>
      </c>
      <c r="J145" s="28">
        <v>34927200</v>
      </c>
      <c r="K145" s="4">
        <v>1</v>
      </c>
      <c r="L145" s="4">
        <v>15</v>
      </c>
      <c r="M145" s="29">
        <f>VLOOKUP(B145,'[1]Contratacion 2024'!$A$2:$W$576,23,FALSE)</f>
        <v>45633</v>
      </c>
      <c r="N145" s="4">
        <f>+K145*30+L145</f>
        <v>45</v>
      </c>
      <c r="O145" s="29">
        <v>45639</v>
      </c>
      <c r="P145" s="29">
        <v>45687</v>
      </c>
      <c r="Q145" s="30">
        <f>VLOOKUP(B145,'[1]Contratacion 2024'!$A$2:$AAC$606,33,FALSE)</f>
        <v>100900800</v>
      </c>
      <c r="R145" s="28">
        <f t="shared" ref="R145:R150" si="9">Q145+J145</f>
        <v>135828000</v>
      </c>
      <c r="S145" s="4"/>
      <c r="T145" s="4"/>
      <c r="U145" s="4"/>
      <c r="V145" s="4"/>
      <c r="W145" s="29"/>
      <c r="X145" s="4"/>
      <c r="Y145" s="4"/>
      <c r="Z145" s="4"/>
      <c r="AA145" s="4"/>
      <c r="AB145" s="4"/>
      <c r="AC145" s="4"/>
      <c r="AD145" s="4"/>
      <c r="AE145" s="4"/>
      <c r="AF145" s="4"/>
      <c r="AG145" s="4"/>
      <c r="AH145" s="4"/>
      <c r="AI145" s="4"/>
      <c r="AJ145" s="4"/>
      <c r="AK145" s="4"/>
      <c r="AL145" s="4"/>
      <c r="AM145" s="4"/>
      <c r="AN145" s="4"/>
      <c r="AO145" s="4"/>
      <c r="AP145" s="4"/>
      <c r="AQ145" s="4"/>
      <c r="AR145" s="4"/>
      <c r="AS145" s="4"/>
      <c r="AT145" s="4"/>
      <c r="AU145" s="4"/>
      <c r="AV145" s="4"/>
    </row>
    <row r="146" spans="1:48" s="34" customFormat="1" ht="15" customHeight="1" x14ac:dyDescent="0.2">
      <c r="A146" s="6">
        <v>2024</v>
      </c>
      <c r="B146" s="4" t="s">
        <v>387</v>
      </c>
      <c r="C146" s="4" t="str">
        <f>VLOOKUP(B146,'[1]CB-0012'!$F$10:$H$464,2,FALSE)</f>
        <v>17 17. Contrato de Prestación de Servicios</v>
      </c>
      <c r="D146" s="4" t="str">
        <f>VLOOKUP(B146,'[1]CB-0012'!$F$10:$H$464,3,FALSE)</f>
        <v xml:space="preserve">31 31-Servicios Profesionales </v>
      </c>
      <c r="E146" s="4">
        <v>1014251502</v>
      </c>
      <c r="F146" s="4" t="s">
        <v>838</v>
      </c>
      <c r="G146" s="4" t="s">
        <v>1006</v>
      </c>
      <c r="H146" s="4" t="s">
        <v>2180</v>
      </c>
      <c r="I146" s="4" t="s">
        <v>2353</v>
      </c>
      <c r="J146" s="28">
        <v>6352160</v>
      </c>
      <c r="K146" s="4">
        <v>2</v>
      </c>
      <c r="L146" s="4">
        <v>0</v>
      </c>
      <c r="M146" s="29">
        <v>45626</v>
      </c>
      <c r="N146" s="4">
        <f>+K146*30+L146</f>
        <v>60</v>
      </c>
      <c r="O146" s="29">
        <v>45622</v>
      </c>
      <c r="P146" s="29">
        <v>45688</v>
      </c>
      <c r="Q146" s="30">
        <f>VLOOKUP(B146,'[1]Contratacion 2024'!$A$2:$AAC$606,33,FALSE)</f>
        <v>12174965</v>
      </c>
      <c r="R146" s="28">
        <f t="shared" si="9"/>
        <v>18527125</v>
      </c>
      <c r="S146" s="31">
        <f>J146/Q146</f>
        <v>0.52173948754678146</v>
      </c>
      <c r="T146" s="4"/>
      <c r="U146" s="4"/>
      <c r="V146" s="4"/>
      <c r="W146" s="29"/>
      <c r="X146" s="4"/>
      <c r="Y146" s="4"/>
      <c r="Z146" s="4"/>
      <c r="AA146" s="4"/>
      <c r="AB146" s="4"/>
      <c r="AC146" s="4"/>
      <c r="AD146" s="4"/>
      <c r="AE146" s="4"/>
      <c r="AF146" s="4"/>
      <c r="AG146" s="4"/>
      <c r="AH146" s="4"/>
      <c r="AI146" s="4"/>
      <c r="AJ146" s="4"/>
      <c r="AK146" s="4"/>
      <c r="AL146" s="4"/>
      <c r="AM146" s="4"/>
      <c r="AN146" s="4"/>
      <c r="AO146" s="4"/>
      <c r="AP146" s="4"/>
      <c r="AQ146" s="4"/>
      <c r="AR146" s="4"/>
      <c r="AS146" s="4"/>
      <c r="AT146" s="4"/>
      <c r="AU146" s="4"/>
      <c r="AV146" s="4"/>
    </row>
    <row r="147" spans="1:48" s="34" customFormat="1" x14ac:dyDescent="0.2">
      <c r="A147" s="6">
        <v>2023</v>
      </c>
      <c r="B147" s="4" t="s">
        <v>2354</v>
      </c>
      <c r="C147" s="4"/>
      <c r="D147" s="4"/>
      <c r="E147" s="27">
        <v>52428259</v>
      </c>
      <c r="F147" s="4" t="s">
        <v>2355</v>
      </c>
      <c r="G147" s="4" t="s">
        <v>1007</v>
      </c>
      <c r="H147" s="4" t="s">
        <v>2180</v>
      </c>
      <c r="I147" s="4" t="s">
        <v>2356</v>
      </c>
      <c r="J147" s="28">
        <v>26250000</v>
      </c>
      <c r="K147" s="4">
        <v>2</v>
      </c>
      <c r="L147" s="4"/>
      <c r="M147" s="29">
        <v>45303</v>
      </c>
      <c r="N147" s="4">
        <v>60</v>
      </c>
      <c r="O147" s="29">
        <v>45303</v>
      </c>
      <c r="P147" s="29">
        <v>45363</v>
      </c>
      <c r="Q147" s="30">
        <v>62339200</v>
      </c>
      <c r="R147" s="28">
        <f t="shared" si="9"/>
        <v>88589200</v>
      </c>
      <c r="S147" s="4"/>
      <c r="T147" s="4" t="s">
        <v>2324</v>
      </c>
      <c r="U147" s="4">
        <v>1484</v>
      </c>
      <c r="V147" s="4">
        <v>1396</v>
      </c>
      <c r="W147" s="29">
        <v>45140</v>
      </c>
      <c r="X147" s="4">
        <v>48012800</v>
      </c>
      <c r="Y147" s="4"/>
      <c r="Z147" s="4" t="s">
        <v>2327</v>
      </c>
      <c r="AA147" s="4">
        <v>1459</v>
      </c>
      <c r="AB147" s="4">
        <v>1395</v>
      </c>
      <c r="AC147" s="4">
        <v>45140</v>
      </c>
      <c r="AD147" s="4">
        <v>16262400</v>
      </c>
      <c r="AE147" s="4"/>
      <c r="AF147" s="4" t="s">
        <v>2342</v>
      </c>
      <c r="AG147" s="4">
        <v>433</v>
      </c>
      <c r="AH147" s="4">
        <v>429</v>
      </c>
      <c r="AI147" s="4">
        <v>45303</v>
      </c>
      <c r="AJ147" s="4">
        <v>26250000</v>
      </c>
      <c r="AK147" s="4"/>
      <c r="AL147" s="4"/>
      <c r="AM147" s="4"/>
      <c r="AN147" s="4"/>
      <c r="AO147" s="4"/>
      <c r="AP147" s="4"/>
      <c r="AQ147" s="4"/>
      <c r="AR147" s="4"/>
      <c r="AS147" s="4"/>
      <c r="AT147" s="4"/>
      <c r="AU147" s="4"/>
      <c r="AV147" s="4"/>
    </row>
    <row r="148" spans="1:48" x14ac:dyDescent="0.2">
      <c r="A148" s="6">
        <v>2024</v>
      </c>
      <c r="B148" s="4" t="s">
        <v>388</v>
      </c>
      <c r="C148" s="4" t="str">
        <f>VLOOKUP(B148,'[1]CB-0012'!$F$10:$H$464,2,FALSE)</f>
        <v>17 17. Contrato de Prestación de Servicios</v>
      </c>
      <c r="D148" s="4" t="str">
        <f>VLOOKUP(B148,'[1]CB-0012'!$F$10:$H$464,3,FALSE)</f>
        <v xml:space="preserve">33 33-Servicios Apoyo a la Gestion de la Entidad (servicios administrativos) </v>
      </c>
      <c r="E148" s="27">
        <f>VLOOKUP(B148,'[1]Contratacion 2024'!$A$2:$AN$632,4,FALSE)</f>
        <v>52716219</v>
      </c>
      <c r="F148" s="27" t="str">
        <f>VLOOKUP(B148,'[1]Contratacion 2024'!$A$2:$AN$632,8,FALSE)</f>
        <v>CLAUDIA JULIANA GARCIA MUTIS</v>
      </c>
      <c r="G148" s="4" t="s">
        <v>1007</v>
      </c>
      <c r="I148" s="27" t="str">
        <f>VLOOKUP(B148,'[1]Contratacion 2024'!$A$2:$AN$632,29,FALSE)</f>
        <v>DO-531 DO-532 Proveer, de manera autónoma e independiente, los servicios
requeridos para desarrollar las actividades de producción ejecutiva para la estructuración operativa y
estratégica de diseño de procesos y proyectos relacionados con la preproducción, producción,
postproducción y circulación de contenidos en las diferentes plataformas de Canal Capital y Canal Eureka,
incluyendo los proyectos del plan de inversión 2024, financiados a través de la resolución 076 de 2024
del Fondo Único de Tecnologías de la Información y las Comunicaciones (FUTIC).</v>
      </c>
      <c r="J148" s="28">
        <v>18295200</v>
      </c>
      <c r="K148" s="4">
        <v>1</v>
      </c>
      <c r="L148" s="4">
        <v>15</v>
      </c>
      <c r="M148" s="29">
        <f>VLOOKUP(B148,'[1]Contratacion 2024'!$A$2:$W$576,23,FALSE)</f>
        <v>45640</v>
      </c>
      <c r="N148" s="4">
        <v>45</v>
      </c>
      <c r="O148" s="29">
        <v>45637</v>
      </c>
      <c r="P148" s="29">
        <v>45687</v>
      </c>
      <c r="Q148" s="30">
        <f>VLOOKUP(B148,'[1]Contratacion 2024'!$A$2:$AAC$606,33,FALSE)</f>
        <v>52039680</v>
      </c>
      <c r="R148" s="28">
        <f t="shared" si="9"/>
        <v>70334880</v>
      </c>
    </row>
    <row r="149" spans="1:48" x14ac:dyDescent="0.2">
      <c r="A149" s="6">
        <v>2023</v>
      </c>
      <c r="B149" s="4" t="s">
        <v>2357</v>
      </c>
      <c r="E149" s="27">
        <v>1016026111</v>
      </c>
      <c r="F149" s="4" t="s">
        <v>740</v>
      </c>
      <c r="G149" s="4" t="s">
        <v>1006</v>
      </c>
      <c r="H149" s="4" t="s">
        <v>2180</v>
      </c>
      <c r="I149" s="4" t="s">
        <v>2358</v>
      </c>
      <c r="J149" s="28">
        <v>10567326</v>
      </c>
      <c r="K149" s="4">
        <v>2</v>
      </c>
      <c r="L149" s="4">
        <v>17</v>
      </c>
      <c r="M149" s="29">
        <v>45307</v>
      </c>
      <c r="N149" s="4">
        <v>77</v>
      </c>
      <c r="O149" s="29">
        <v>45307</v>
      </c>
      <c r="P149" s="29">
        <v>45385</v>
      </c>
      <c r="Q149" s="30">
        <v>21304556</v>
      </c>
      <c r="R149" s="28">
        <f t="shared" si="9"/>
        <v>31871882</v>
      </c>
      <c r="T149" s="4" t="s">
        <v>2327</v>
      </c>
      <c r="U149" s="4">
        <v>1462</v>
      </c>
      <c r="V149" s="4">
        <v>1422</v>
      </c>
      <c r="W149" s="29">
        <v>45142</v>
      </c>
      <c r="X149" s="4">
        <v>21304556</v>
      </c>
      <c r="Z149" s="4" t="s">
        <v>2327</v>
      </c>
      <c r="AA149" s="4">
        <v>458</v>
      </c>
      <c r="AB149" s="4">
        <v>465</v>
      </c>
      <c r="AC149" s="4">
        <v>45307</v>
      </c>
      <c r="AD149" s="4">
        <v>10567326</v>
      </c>
    </row>
    <row r="150" spans="1:48" x14ac:dyDescent="0.2">
      <c r="A150" s="6">
        <v>2024</v>
      </c>
      <c r="B150" s="4" t="s">
        <v>395</v>
      </c>
      <c r="C150" s="4" t="str">
        <f>VLOOKUP(B150,'[1]CB-0012'!$F$10:$H$464,2,FALSE)</f>
        <v>17 17. Contrato de Prestación de Servicios</v>
      </c>
      <c r="D150" s="4" t="str">
        <f>VLOOKUP(B150,'[1]CB-0012'!$F$10:$H$464,3,FALSE)</f>
        <v xml:space="preserve">33 33-Servicios Apoyo a la Gestion de la Entidad (servicios administrativos) </v>
      </c>
      <c r="E150" s="27">
        <f>VLOOKUP(B150,'[1]Contratacion 2024'!$A$2:$AN$632,4,FALSE)</f>
        <v>6497287</v>
      </c>
      <c r="F150" s="27" t="str">
        <f>VLOOKUP(B150,'[1]Contratacion 2024'!$A$2:$AN$632,8,FALSE)</f>
        <v>JORGE ISAAC GARCÍA</v>
      </c>
      <c r="G150" s="4" t="s">
        <v>1006</v>
      </c>
      <c r="I150" s="27" t="str">
        <f>VLOOKUP(B150,'[1]Contratacion 2024'!$A$2:$AN$632,29,FALSE)</f>
        <v>DO-548 Proveer, de manera autónoma e independiente, los servicios de apoyo en las actividades propias del almacén técnico para el manejo y control de
inventarios asignados al área técnica de Canal Capital.</v>
      </c>
      <c r="J150" s="28">
        <v>4417723</v>
      </c>
      <c r="K150" s="4">
        <v>1</v>
      </c>
      <c r="L150" s="4">
        <v>13</v>
      </c>
      <c r="M150" s="29">
        <f>VLOOKUP(B150,'[1]Contratacion 2024'!$A$2:$W$576,23,FALSE)</f>
        <v>45641</v>
      </c>
      <c r="N150" s="4">
        <f>+K150*30+L150</f>
        <v>43</v>
      </c>
      <c r="O150" s="29">
        <v>45642</v>
      </c>
      <c r="P150" s="29">
        <v>45688</v>
      </c>
      <c r="Q150" s="30">
        <f>VLOOKUP(B150,'[1]Contratacion 2024'!$A$2:$AAC$606,33,FALSE)</f>
        <v>12534002</v>
      </c>
      <c r="R150" s="28">
        <f t="shared" si="9"/>
        <v>16951725</v>
      </c>
    </row>
    <row r="151" spans="1:48" x14ac:dyDescent="0.2">
      <c r="A151" s="6">
        <v>2023</v>
      </c>
      <c r="B151" s="4" t="s">
        <v>2359</v>
      </c>
      <c r="E151" s="27">
        <v>38141462</v>
      </c>
      <c r="F151" s="4" t="s">
        <v>596</v>
      </c>
      <c r="G151" s="4" t="s">
        <v>1007</v>
      </c>
      <c r="H151" s="4" t="s">
        <v>2180</v>
      </c>
      <c r="I151" s="4" t="s">
        <v>2360</v>
      </c>
      <c r="J151" s="28">
        <v>6721862</v>
      </c>
      <c r="K151" s="4">
        <v>2</v>
      </c>
      <c r="L151" s="4">
        <v>15</v>
      </c>
      <c r="M151" s="29">
        <v>45307</v>
      </c>
      <c r="N151" s="4">
        <v>75</v>
      </c>
      <c r="O151" s="29">
        <v>45306</v>
      </c>
      <c r="P151" s="29">
        <v>45381</v>
      </c>
      <c r="Q151" s="30">
        <v>13443724</v>
      </c>
      <c r="R151" s="28">
        <f>X151+AD151+AJ151+AP151</f>
        <v>66864433</v>
      </c>
      <c r="T151" s="4" t="s">
        <v>2324</v>
      </c>
      <c r="U151" s="4">
        <v>1489</v>
      </c>
      <c r="V151" s="4">
        <v>1423</v>
      </c>
      <c r="W151" s="29">
        <v>45142</v>
      </c>
      <c r="X151" s="4">
        <v>5670000</v>
      </c>
      <c r="Z151" s="4" t="s">
        <v>2327</v>
      </c>
      <c r="AA151" s="4">
        <v>1490</v>
      </c>
      <c r="AB151" s="4">
        <v>1424</v>
      </c>
      <c r="AC151" s="4">
        <v>45142</v>
      </c>
      <c r="AD151" s="4">
        <v>39322895</v>
      </c>
      <c r="AF151" s="4" t="s">
        <v>2327</v>
      </c>
      <c r="AG151" s="4">
        <v>473</v>
      </c>
      <c r="AH151" s="4">
        <v>455</v>
      </c>
      <c r="AI151" s="4">
        <v>45306</v>
      </c>
      <c r="AJ151" s="4">
        <v>19115288</v>
      </c>
      <c r="AL151" s="4" t="s">
        <v>2327</v>
      </c>
      <c r="AM151" s="4">
        <v>474</v>
      </c>
      <c r="AN151" s="4">
        <v>456</v>
      </c>
      <c r="AO151" s="4">
        <v>45306</v>
      </c>
      <c r="AP151" s="4">
        <v>2756250</v>
      </c>
    </row>
    <row r="152" spans="1:48" x14ac:dyDescent="0.2">
      <c r="A152" s="6">
        <v>2023</v>
      </c>
      <c r="B152" s="4" t="s">
        <v>2361</v>
      </c>
      <c r="E152" s="27">
        <v>900448609</v>
      </c>
      <c r="F152" s="4" t="s">
        <v>2362</v>
      </c>
      <c r="G152" s="4" t="s">
        <v>2194</v>
      </c>
      <c r="H152" s="4" t="s">
        <v>2180</v>
      </c>
      <c r="I152" s="4" t="s">
        <v>2363</v>
      </c>
      <c r="J152" s="28">
        <v>109207661</v>
      </c>
      <c r="K152" s="4">
        <v>2</v>
      </c>
      <c r="M152" s="29">
        <v>45388</v>
      </c>
      <c r="N152" s="4">
        <v>60</v>
      </c>
      <c r="O152" s="29">
        <v>45387</v>
      </c>
      <c r="P152" s="29">
        <v>45449</v>
      </c>
      <c r="Q152" s="30">
        <v>380930149</v>
      </c>
      <c r="R152" s="28">
        <f t="shared" ref="R152:R167" si="10">Q152+J152</f>
        <v>490137810</v>
      </c>
    </row>
    <row r="153" spans="1:48" x14ac:dyDescent="0.2">
      <c r="A153" s="6">
        <v>2024</v>
      </c>
      <c r="B153" s="4" t="s">
        <v>398</v>
      </c>
      <c r="C153" s="4" t="str">
        <f>VLOOKUP(B153,'[1]CB-0012'!$F$10:$H$464,2,FALSE)</f>
        <v>17 17. Contrato de Prestación de Servicios</v>
      </c>
      <c r="D153" s="4" t="str">
        <f>VLOOKUP(B153,'[1]CB-0012'!$F$10:$H$464,3,FALSE)</f>
        <v xml:space="preserve">31 31-Servicios Profesionales </v>
      </c>
      <c r="E153" s="27">
        <f>VLOOKUP(B153,'[1]Contratacion 2024'!$A$2:$AN$632,4,FALSE)</f>
        <v>79938506</v>
      </c>
      <c r="F153" s="27" t="str">
        <f>VLOOKUP(B153,'[1]Contratacion 2024'!$A$2:$AN$632,8,FALSE)</f>
        <v>CESAR RICARDO SÁNCHEZ RAMÍREZ</v>
      </c>
      <c r="G153" s="4" t="s">
        <v>1006</v>
      </c>
      <c r="I153" s="27" t="str">
        <f>VLOOKUP(B153,'[1]Contratacion 2024'!$A$2:$AN$632,29,FALSE)</f>
        <v>DO-556 Proveer de manera autónoma e independiente, los servicios requeridos
para realizar las actividades de diseño gráfico y animación de piezas fijas y audiovisuales de tipo
convergente y promocional para las diferentes producciones, coproducciones, eventos especiales,
convenios, transmisiones y tejido institucional para las distintas plataformas de Canal Capital.</v>
      </c>
      <c r="J153" s="28">
        <v>7700000</v>
      </c>
      <c r="K153" s="4">
        <v>1</v>
      </c>
      <c r="L153" s="4">
        <v>11</v>
      </c>
      <c r="M153" s="29">
        <f>VLOOKUP(B153,'[1]Contratacion 2024'!$A$2:$W$576,23,FALSE)</f>
        <v>45645</v>
      </c>
      <c r="N153" s="4">
        <f>+K153*30+L153</f>
        <v>41</v>
      </c>
      <c r="O153" s="29">
        <v>45637</v>
      </c>
      <c r="P153" s="29">
        <v>45688</v>
      </c>
      <c r="Q153" s="30">
        <f>VLOOKUP(B153,'[1]Contratacion 2024'!$A$2:$AAC$606,33,FALSE)</f>
        <v>20716659</v>
      </c>
      <c r="R153" s="28">
        <f t="shared" si="10"/>
        <v>28416659</v>
      </c>
    </row>
    <row r="154" spans="1:48" x14ac:dyDescent="0.2">
      <c r="A154" s="6">
        <v>2024</v>
      </c>
      <c r="B154" s="4" t="s">
        <v>401</v>
      </c>
      <c r="C154" s="4" t="str">
        <f>VLOOKUP(B154,'[1]CB-0012'!$F$10:$H$464,2,FALSE)</f>
        <v>17 17. Contrato de Prestación de Servicios</v>
      </c>
      <c r="D154" s="4" t="str">
        <f>VLOOKUP(B154,'[1]CB-0012'!$F$10:$H$464,3,FALSE)</f>
        <v xml:space="preserve">33 33-Servicios Apoyo a la Gestion de la Entidad (servicios administrativos) </v>
      </c>
      <c r="E154" s="27">
        <f>VLOOKUP(B154,'[1]Contratacion 2024'!$A$2:$AN$632,4,FALSE)</f>
        <v>79946077</v>
      </c>
      <c r="F154" s="27" t="str">
        <f>VLOOKUP(B154,'[1]Contratacion 2024'!$A$2:$AN$632,8,FALSE)</f>
        <v>RODRIGO ALFONSO GUTIERREZ RIVEROS</v>
      </c>
      <c r="G154" s="4" t="s">
        <v>1006</v>
      </c>
      <c r="I154" s="27" t="str">
        <f>VLOOKUP(B154,'[1]Contratacion 2024'!$A$2:$AN$632,29,FALSE)</f>
        <v>DO-566-568 Proveer, de manera autónoma e independiente, los servicios requeridos para estructurar y desarrollar la estrategia convergente en plataformas digitales del Canal Capital incluyendo los proyectos del plan de inversión 2024, financiados a través de la resolución 076 de 2024 del Fondo Único de Tecnologías de la Información y las Comunicaciones (FUTIC)</v>
      </c>
      <c r="J154" s="28">
        <v>19500000</v>
      </c>
      <c r="K154" s="4">
        <v>1</v>
      </c>
      <c r="L154" s="4">
        <v>15</v>
      </c>
      <c r="M154" s="29">
        <f>VLOOKUP(B154,'[1]Contratacion 2024'!$A$2:$W$576,23,FALSE)</f>
        <v>45641</v>
      </c>
      <c r="N154" s="4">
        <f>+K154*30+L154</f>
        <v>45</v>
      </c>
      <c r="O154" s="29">
        <v>45637</v>
      </c>
      <c r="P154" s="29">
        <v>45687</v>
      </c>
      <c r="Q154" s="30">
        <f>VLOOKUP(B154,'[1]Contratacion 2024'!$A$2:$AAC$606,33,FALSE)</f>
        <v>47233333</v>
      </c>
      <c r="R154" s="28">
        <f t="shared" si="10"/>
        <v>66733333</v>
      </c>
    </row>
    <row r="155" spans="1:48" s="34" customFormat="1" x14ac:dyDescent="0.2">
      <c r="A155" s="6">
        <v>2024</v>
      </c>
      <c r="B155" s="4" t="s">
        <v>403</v>
      </c>
      <c r="C155" s="4" t="str">
        <f>VLOOKUP(B155,'[1]CB-0012'!$F$10:$H$464,2,FALSE)</f>
        <v>17 17. Contrato de Prestación de Servicios</v>
      </c>
      <c r="D155" s="4" t="str">
        <f>VLOOKUP(B155,'[1]CB-0012'!$F$10:$H$464,3,FALSE)</f>
        <v xml:space="preserve">31 31-Servicios Profesionales </v>
      </c>
      <c r="E155" s="27">
        <f>VLOOKUP(B155,'[1]Contratacion 2024'!$A$2:$AN$632,4,FALSE)</f>
        <v>1065604412</v>
      </c>
      <c r="F155" s="27" t="str">
        <f>VLOOKUP(B155,'[1]Contratacion 2024'!$A$2:$AN$632,8,FALSE)</f>
        <v>ANA MARIA NORIEGA PULGARIN</v>
      </c>
      <c r="G155" s="4" t="s">
        <v>1007</v>
      </c>
      <c r="H155" s="4"/>
      <c r="I155" s="27" t="str">
        <f>VLOOKUP(B155,'[1]Contratacion 2024'!$A$2:$AN$632,29,FALSE)</f>
        <v>DO-562-563 Proveer, de manera autónoma e independiente, los servicios requeridos para la creación de contenidos digitales de Canal Capital, así como en procesos de edición, divulgación y redacción para la página web y las redes sociales, incluyendo los proyectos del Plan de inversión financiados a través de la resolución 076 de 2024 del Fondo Único de Tecnologías de la Información y las comunicaciones (FUTIC).</v>
      </c>
      <c r="J155" s="28">
        <v>9030000</v>
      </c>
      <c r="K155" s="4">
        <v>1</v>
      </c>
      <c r="L155" s="4">
        <v>13</v>
      </c>
      <c r="M155" s="29">
        <f>VLOOKUP(B155,'[1]Contratacion 2024'!$A$2:$W$576,23,FALSE)</f>
        <v>45643</v>
      </c>
      <c r="N155" s="4">
        <f>+K155*30+L155</f>
        <v>43</v>
      </c>
      <c r="O155" s="29">
        <v>45639</v>
      </c>
      <c r="P155" s="29">
        <v>45322</v>
      </c>
      <c r="Q155" s="30">
        <f>VLOOKUP(B155,'[1]Contratacion 2024'!$A$2:$AAC$606,33,FALSE)</f>
        <v>22890000</v>
      </c>
      <c r="R155" s="28">
        <f t="shared" si="10"/>
        <v>31920000</v>
      </c>
      <c r="S155" s="4"/>
      <c r="T155" s="4"/>
      <c r="U155" s="4"/>
      <c r="V155" s="4"/>
      <c r="W155" s="29"/>
      <c r="X155" s="4"/>
      <c r="Y155" s="4"/>
      <c r="Z155" s="4"/>
      <c r="AA155" s="4"/>
      <c r="AB155" s="4"/>
      <c r="AC155" s="4"/>
      <c r="AD155" s="4"/>
      <c r="AE155" s="4"/>
      <c r="AF155" s="4"/>
      <c r="AG155" s="4"/>
      <c r="AH155" s="4"/>
      <c r="AI155" s="4"/>
      <c r="AJ155" s="4"/>
      <c r="AK155" s="4"/>
      <c r="AL155" s="4"/>
      <c r="AM155" s="4"/>
      <c r="AN155" s="4"/>
      <c r="AO155" s="4"/>
      <c r="AP155" s="4"/>
      <c r="AQ155" s="4"/>
      <c r="AR155" s="4"/>
      <c r="AS155" s="4"/>
      <c r="AT155" s="4"/>
      <c r="AU155" s="4"/>
      <c r="AV155" s="4"/>
    </row>
    <row r="156" spans="1:48" x14ac:dyDescent="0.2">
      <c r="A156" s="6">
        <v>2023</v>
      </c>
      <c r="B156" s="4" t="s">
        <v>2364</v>
      </c>
      <c r="E156" s="27">
        <v>1019124188</v>
      </c>
      <c r="F156" s="4" t="s">
        <v>866</v>
      </c>
      <c r="G156" s="4" t="s">
        <v>1007</v>
      </c>
      <c r="H156" s="4" t="s">
        <v>2180</v>
      </c>
      <c r="I156" s="4" t="s">
        <v>2365</v>
      </c>
      <c r="J156" s="28">
        <v>6708084</v>
      </c>
      <c r="K156" s="4">
        <v>2</v>
      </c>
      <c r="L156" s="4">
        <v>10</v>
      </c>
      <c r="M156" s="29">
        <v>45310</v>
      </c>
      <c r="N156" s="4">
        <v>76</v>
      </c>
      <c r="O156" s="29">
        <v>45310</v>
      </c>
      <c r="P156" s="29">
        <v>45387</v>
      </c>
      <c r="Q156" s="30">
        <v>13449800</v>
      </c>
      <c r="R156" s="28">
        <f t="shared" si="10"/>
        <v>20157884</v>
      </c>
    </row>
    <row r="157" spans="1:48" x14ac:dyDescent="0.2">
      <c r="A157" s="6">
        <v>2024</v>
      </c>
      <c r="B157" s="4" t="s">
        <v>407</v>
      </c>
      <c r="C157" s="4" t="str">
        <f>VLOOKUP(B157,'[1]CB-0012'!$F$10:$H$464,2,FALSE)</f>
        <v>17 17. Contrato de Prestación de Servicios</v>
      </c>
      <c r="D157" s="4" t="str">
        <f>VLOOKUP(B157,'[1]CB-0012'!$F$10:$H$464,3,FALSE)</f>
        <v xml:space="preserve">33 33-Servicios Apoyo a la Gestion de la Entidad (servicios administrativos) </v>
      </c>
      <c r="E157" s="27">
        <f>VLOOKUP(B157,'[1]Contratacion 2024'!$A$2:$AN$632,4,FALSE)</f>
        <v>1013649810</v>
      </c>
      <c r="F157" s="27" t="str">
        <f>VLOOKUP(B157,'[1]Contratacion 2024'!$A$2:$AN$632,8,FALSE)</f>
        <v>CRISTIAN DAVID BAUTISTA DORADO</v>
      </c>
      <c r="G157" s="4" t="s">
        <v>1006</v>
      </c>
      <c r="I157" s="27" t="str">
        <f>VLOOKUP(B157,'[1]Contratacion 2024'!$A$2:$AN$632,29,FALSE)</f>
        <v>DO-558-559 Proveer, de manera autónoma e independiente, los servicios de
apoyo requeridos para realizar la gestión de contenidos digitales en las plataformas digitales, página
web de Canal Capital y sus redes sociales, incluyendo los proyectos del Plan de inversión financiados a
través de la resolución 076 de 2024 del Fondo Único de Tecnologías de la Información y las
comunicaciones (FUTIC).</v>
      </c>
      <c r="J157" s="28">
        <v>5303333</v>
      </c>
      <c r="K157" s="4">
        <v>1</v>
      </c>
      <c r="L157" s="4">
        <v>13</v>
      </c>
      <c r="M157" s="29">
        <f>VLOOKUP(B157,'[1]Contratacion 2024'!$A$2:$W$576,23,FALSE)</f>
        <v>45643</v>
      </c>
      <c r="N157" s="4">
        <f t="shared" ref="N157:N166" si="11">+K157*30+L157</f>
        <v>43</v>
      </c>
      <c r="O157" s="29">
        <v>45636</v>
      </c>
      <c r="P157" s="29">
        <v>45688</v>
      </c>
      <c r="Q157" s="30">
        <f>VLOOKUP(B157,'[1]Contratacion 2024'!$A$2:$AAC$606,33,FALSE)</f>
        <v>12826667</v>
      </c>
      <c r="R157" s="28">
        <f t="shared" si="10"/>
        <v>18130000</v>
      </c>
    </row>
    <row r="158" spans="1:48" x14ac:dyDescent="0.2">
      <c r="A158" s="6">
        <v>2024</v>
      </c>
      <c r="B158" s="4" t="s">
        <v>410</v>
      </c>
      <c r="C158" s="4" t="str">
        <f>VLOOKUP(B158,'[1]CB-0012'!$F$10:$H$464,2,FALSE)</f>
        <v>17 17. Contrato de Prestación de Servicios</v>
      </c>
      <c r="D158" s="4" t="str">
        <f>VLOOKUP(B158,'[1]CB-0012'!$F$10:$H$464,3,FALSE)</f>
        <v xml:space="preserve">31 31-Servicios Profesionales </v>
      </c>
      <c r="E158" s="27">
        <f>VLOOKUP(B158,'[1]Contratacion 2024'!$A$2:$AN$632,4,FALSE)</f>
        <v>52261117</v>
      </c>
      <c r="F158" s="27" t="str">
        <f>VLOOKUP(B158,'[1]Contratacion 2024'!$A$2:$AN$632,8,FALSE)</f>
        <v>CLAUDIA PATRICIA BAUTISTA ARIAS</v>
      </c>
      <c r="G158" s="4" t="s">
        <v>1007</v>
      </c>
      <c r="I158" s="27" t="str">
        <f>VLOOKUP(B158,'[1]Contratacion 2024'!$A$2:$AN$632,29,FALSE)</f>
        <v>DO-546 DO-547 Proveer de manera autónoma e independiente, los servicios
requeridos para desarrollar las actividades de producción de contenidos para la estructuración e ideación
creativa relacionadas con la preproducción, producción, postproducción y circulación de contenidos en
las diferentes plataformas de Canal Capital y Canal Eureka, incluyendo los proyectos del plan de inversión
2024, financiados a través de la resolución 076 de 2024 del Fondo Único de Tecnologías de la Información
y las Comunicaciones (FUTIC).</v>
      </c>
      <c r="J158" s="28">
        <v>6098400</v>
      </c>
      <c r="K158" s="4">
        <v>0</v>
      </c>
      <c r="L158" s="4">
        <v>15</v>
      </c>
      <c r="M158" s="29">
        <f>VLOOKUP(B158,'[1]Contratacion 2024'!$A$2:$W$576,23,FALSE)</f>
        <v>45641</v>
      </c>
      <c r="N158" s="4">
        <f t="shared" si="11"/>
        <v>15</v>
      </c>
      <c r="O158" s="29">
        <v>45638</v>
      </c>
      <c r="P158" s="29">
        <v>45657</v>
      </c>
      <c r="Q158" s="30">
        <f>VLOOKUP(B158,'[1]Contratacion 2024'!$A$2:$AAC$606,33,FALSE)</f>
        <v>41062560</v>
      </c>
      <c r="R158" s="28">
        <f t="shared" si="10"/>
        <v>47160960</v>
      </c>
    </row>
    <row r="159" spans="1:48" x14ac:dyDescent="0.2">
      <c r="A159" s="6">
        <v>2024</v>
      </c>
      <c r="B159" s="4" t="s">
        <v>415</v>
      </c>
      <c r="C159" s="4" t="str">
        <f>VLOOKUP(B159,'[1]CB-0012'!$F$10:$H$464,2,FALSE)</f>
        <v>17 17. Contrato de Prestación de Servicios</v>
      </c>
      <c r="D159" s="4" t="str">
        <f>VLOOKUP(B159,'[1]CB-0012'!$F$10:$H$464,3,FALSE)</f>
        <v xml:space="preserve">31 31-Servicios Profesionales </v>
      </c>
      <c r="E159" s="4">
        <v>1014273240</v>
      </c>
      <c r="F159" s="4" t="s">
        <v>2366</v>
      </c>
      <c r="G159" s="4" t="s">
        <v>1006</v>
      </c>
      <c r="H159" s="4" t="s">
        <v>2180</v>
      </c>
      <c r="I159" s="4" t="s">
        <v>2367</v>
      </c>
      <c r="J159" s="28">
        <v>3935042</v>
      </c>
      <c r="K159" s="4">
        <v>0</v>
      </c>
      <c r="L159" s="4">
        <v>28</v>
      </c>
      <c r="M159" s="29">
        <f>VLOOKUP(B159,'[1]Contratacion 2024'!$A$2:$AG$606,23,FALSE)</f>
        <v>45656</v>
      </c>
      <c r="N159" s="4">
        <f t="shared" si="11"/>
        <v>28</v>
      </c>
      <c r="O159" s="29">
        <v>45617</v>
      </c>
      <c r="P159" s="29">
        <v>45685</v>
      </c>
      <c r="Q159" s="30">
        <f>VLOOKUP(B159,'[1]Contratacion 2024'!$A$2:$AAC$606,33,FALSE)</f>
        <v>14666667</v>
      </c>
      <c r="R159" s="28">
        <f t="shared" si="10"/>
        <v>18601709</v>
      </c>
      <c r="S159" s="31">
        <f>J159/Q159</f>
        <v>0.2682983120841293</v>
      </c>
    </row>
    <row r="160" spans="1:48" x14ac:dyDescent="0.2">
      <c r="A160" s="6">
        <v>2024</v>
      </c>
      <c r="B160" s="4" t="s">
        <v>417</v>
      </c>
      <c r="C160" s="4" t="str">
        <f>VLOOKUP(B160,'[1]CB-0012'!$F$10:$H$464,2,FALSE)</f>
        <v>17 17. Contrato de Prestación de Servicios</v>
      </c>
      <c r="D160" s="4" t="str">
        <f>VLOOKUP(B160,'[1]CB-0012'!$F$10:$H$464,3,FALSE)</f>
        <v xml:space="preserve">33 33-Servicios Apoyo a la Gestion de la Entidad (servicios administrativos) </v>
      </c>
      <c r="E160" s="27">
        <f>VLOOKUP(B160,'[1]Contratacion 2024'!$A$2:$AN$632,4,FALSE)</f>
        <v>1019059939</v>
      </c>
      <c r="F160" s="27" t="str">
        <f>VLOOKUP(B160,'[1]Contratacion 2024'!$A$2:$AN$632,8,FALSE)</f>
        <v>MILTON HERNANDO ROJAS LOZANO</v>
      </c>
      <c r="G160" s="4" t="s">
        <v>1006</v>
      </c>
      <c r="I160" s="27" t="str">
        <f>VLOOKUP(B160,'[1]Contratacion 2024'!$A$2:$AN$632,29,FALSE)</f>
        <v>SG-86 Proveer, de manera autónoma e independiente, los servicios requeridos para el
desarrollo de actividades asociadas a la gestión archivística de procesos contractuales de Canal Capital.</v>
      </c>
      <c r="J160" s="28">
        <v>2090000</v>
      </c>
      <c r="K160" s="4">
        <v>0</v>
      </c>
      <c r="L160" s="4">
        <v>19</v>
      </c>
      <c r="M160" s="29">
        <f>VLOOKUP(B160,'[1]Contratacion 2024'!$A$2:$W$576,23,FALSE)</f>
        <v>45637</v>
      </c>
      <c r="N160" s="4">
        <f t="shared" si="11"/>
        <v>19</v>
      </c>
      <c r="O160" s="29">
        <v>45637</v>
      </c>
      <c r="P160" s="29">
        <v>45656</v>
      </c>
      <c r="Q160" s="30">
        <f>VLOOKUP(B160,'[1]Contratacion 2024'!$A$2:$AAC$606,33,FALSE)</f>
        <v>9900000</v>
      </c>
      <c r="R160" s="28">
        <f t="shared" si="10"/>
        <v>11990000</v>
      </c>
    </row>
    <row r="161" spans="1:48" x14ac:dyDescent="0.2">
      <c r="A161" s="6">
        <v>2024</v>
      </c>
      <c r="B161" s="4" t="s">
        <v>418</v>
      </c>
      <c r="C161" s="4" t="str">
        <f>VLOOKUP(B161,'[1]CB-0012'!$F$10:$H$464,2,FALSE)</f>
        <v>17 17. Contrato de Prestación de Servicios</v>
      </c>
      <c r="D161" s="4" t="str">
        <f>VLOOKUP(B161,'[1]CB-0012'!$F$10:$H$464,3,FALSE)</f>
        <v xml:space="preserve">31 31-Servicios Profesionales </v>
      </c>
      <c r="E161" s="27">
        <f>VLOOKUP(B161,'[1]Contratacion 2024'!$A$2:$AN$632,4,FALSE)</f>
        <v>52424413</v>
      </c>
      <c r="F161" s="27" t="str">
        <f>VLOOKUP(B161,'[1]Contratacion 2024'!$A$2:$AN$632,8,FALSE)</f>
        <v>PILAR ROCIO ROJAS BARRERO</v>
      </c>
      <c r="G161" s="4" t="s">
        <v>1007</v>
      </c>
      <c r="I161" s="27" t="str">
        <f>VLOOKUP(B161,'[1]Contratacion 2024'!$A$2:$AN$632,29,FALSE)</f>
        <v>DO-593-596 Proveer, de manera autónoma e independiente los servicios profesionales
para realizar la producción estratégica de procesos transversales de la Dirección Operativa, en el marco del plan
de inversión 2024 financiado a través de la resolución 076 de 2024 del Fondo Único de las Tecnologías de la
Información y las Comunicaciones FUTIC.</v>
      </c>
      <c r="J161" s="28">
        <v>14025000</v>
      </c>
      <c r="K161" s="4">
        <v>1</v>
      </c>
      <c r="L161" s="4">
        <v>15</v>
      </c>
      <c r="M161" s="29">
        <f>VLOOKUP(B161,'[1]Contratacion 2024'!$A$2:$W$576,23,FALSE)</f>
        <v>45641</v>
      </c>
      <c r="N161" s="4">
        <f t="shared" si="11"/>
        <v>45</v>
      </c>
      <c r="O161" s="29">
        <v>45636</v>
      </c>
      <c r="P161" s="29">
        <v>45687</v>
      </c>
      <c r="Q161" s="30">
        <f>VLOOKUP(B161,'[1]Contratacion 2024'!$A$2:$AAC$606,33,FALSE)</f>
        <v>29296667</v>
      </c>
      <c r="R161" s="28">
        <f t="shared" si="10"/>
        <v>43321667</v>
      </c>
    </row>
    <row r="162" spans="1:48" x14ac:dyDescent="0.2">
      <c r="A162" s="40">
        <v>2024</v>
      </c>
      <c r="B162" s="41" t="s">
        <v>424</v>
      </c>
      <c r="C162" s="4" t="str">
        <f>VLOOKUP(B162,'[1]CB-0012'!$F$10:$H$464,2,FALSE)</f>
        <v>17 17. Contrato de Prestación de Servicios</v>
      </c>
      <c r="D162" s="4" t="str">
        <f>VLOOKUP(B162,'[1]CB-0012'!$F$10:$H$464,3,FALSE)</f>
        <v xml:space="preserve">33 33-Servicios Apoyo a la Gestion de la Entidad (servicios administrativos) </v>
      </c>
      <c r="E162" s="27">
        <f>VLOOKUP(B162,'[1]Contratacion 2024'!$A$2:$AN$632,4,FALSE)</f>
        <v>53103541</v>
      </c>
      <c r="F162" s="27" t="str">
        <f>VLOOKUP(B162,'[1]Contratacion 2024'!$A$2:$AN$632,8,FALSE)</f>
        <v>ALBA ALEXANDRA MORALES RODRIGUEZ</v>
      </c>
      <c r="G162" s="4" t="s">
        <v>1007</v>
      </c>
      <c r="H162" s="41"/>
      <c r="I162" s="27" t="str">
        <f>VLOOKUP(B162,'[1]Contratacion 2024'!$A$2:$AN$632,29,FALSE)</f>
        <v>DO-577 DO-578 Proveer, de manera autónoma e independiente, los servicios
requeridos para realizar las actividades de edición y postproducción de las piezas audiovisuales para las
diferentes producciones, coproducciones, eventos especiales, convenios, transmisiones y tejido
institucional en las distintas plataformas de Canal Capital, financiado a través de la resolución 076 del
2024 del Fondo Único de Tecnologías de la Información y las Comunicaciones (FUTIC).</v>
      </c>
      <c r="J162" s="42">
        <v>0</v>
      </c>
      <c r="K162" s="41"/>
      <c r="L162" s="41"/>
      <c r="M162" s="29">
        <f>VLOOKUP(B162,'[1]Contratacion 2024'!$A$2:$W$576,23,FALSE)</f>
        <v>45656</v>
      </c>
      <c r="N162" s="41">
        <f t="shared" si="11"/>
        <v>0</v>
      </c>
      <c r="O162" s="43">
        <v>45645</v>
      </c>
      <c r="P162" s="43"/>
      <c r="Q162" s="44">
        <f>VLOOKUP(B162,'[1]Contratacion 2024'!$A$2:$AAC$606,33,FALSE)</f>
        <v>19249995</v>
      </c>
      <c r="R162" s="42">
        <f t="shared" si="10"/>
        <v>19249995</v>
      </c>
      <c r="S162" s="41"/>
      <c r="T162" s="41"/>
      <c r="U162" s="41"/>
      <c r="V162" s="41"/>
      <c r="W162" s="43"/>
      <c r="X162" s="41"/>
      <c r="Y162" s="41"/>
      <c r="Z162" s="41"/>
      <c r="AA162" s="41"/>
      <c r="AB162" s="41"/>
      <c r="AC162" s="41"/>
      <c r="AD162" s="41"/>
      <c r="AE162" s="41"/>
      <c r="AF162" s="41"/>
      <c r="AG162" s="41"/>
      <c r="AH162" s="41"/>
      <c r="AI162" s="41"/>
      <c r="AJ162" s="41"/>
      <c r="AK162" s="41"/>
      <c r="AL162" s="41"/>
      <c r="AM162" s="41"/>
      <c r="AN162" s="41"/>
      <c r="AO162" s="41"/>
      <c r="AP162" s="41"/>
      <c r="AQ162" s="41"/>
      <c r="AR162" s="41"/>
      <c r="AS162" s="41"/>
      <c r="AT162" s="41"/>
      <c r="AU162" s="41"/>
      <c r="AV162" s="41"/>
    </row>
    <row r="163" spans="1:48" ht="16" x14ac:dyDescent="0.2">
      <c r="A163" s="6">
        <v>2024</v>
      </c>
      <c r="B163" s="4" t="s">
        <v>425</v>
      </c>
      <c r="C163" s="4" t="str">
        <f>VLOOKUP(B163,'[1]CB-0012'!$F$10:$H$464,2,FALSE)</f>
        <v>17 17. Contrato de Prestación de Servicios</v>
      </c>
      <c r="D163" s="4" t="str">
        <f>VLOOKUP(B163,'[1]CB-0012'!$F$10:$H$464,3,FALSE)</f>
        <v xml:space="preserve">31 31-Servicios Profesionales </v>
      </c>
      <c r="E163" s="27">
        <f>VLOOKUP(B163,'[1]Contratacion 2024'!$A$2:$AN$632,4,FALSE)</f>
        <v>1032431168</v>
      </c>
      <c r="F163" s="27" t="str">
        <f>VLOOKUP(B163,'[1]Contratacion 2024'!$A$2:$AN$632,8,FALSE)</f>
        <v>ANGELA GISSEL QUINTERO RIVERA</v>
      </c>
      <c r="G163" s="4" t="s">
        <v>1007</v>
      </c>
      <c r="I163" s="27" t="str">
        <f>VLOOKUP(B163,'[1]Contratacion 2024'!$A$2:$AN$632,29,FALSE)</f>
        <v>DO-586-587 Proveer, de manera autónoma e independiente, los servicios requeridos para la creación de contenidos digitales de Canal Capital, así como en procesos de edición, divulgación y redacción para la página web y las redes sociales, incluyendo los proyectos del Plan de inversión financiados a través de la resolución 076 de 2024 del Fondo Único de Tecnologías de la Información y las comunicaciones (FUTIC).</v>
      </c>
      <c r="J163" s="28">
        <v>14666667</v>
      </c>
      <c r="K163" s="4">
        <v>1</v>
      </c>
      <c r="L163" s="4">
        <v>14</v>
      </c>
      <c r="M163" s="29">
        <f>VLOOKUP(B163,'[1]Contratacion 2024'!$A$2:$W$576,23,FALSE)</f>
        <v>45642</v>
      </c>
      <c r="N163" s="4">
        <f t="shared" si="11"/>
        <v>44</v>
      </c>
      <c r="O163" s="29">
        <v>45637</v>
      </c>
      <c r="P163" s="39">
        <v>45688</v>
      </c>
      <c r="Q163" s="30">
        <f>VLOOKUP(B163,'[1]Contratacion 2024'!$A$2:$AAC$606,33,FALSE)</f>
        <v>30000000</v>
      </c>
      <c r="R163" s="28">
        <f t="shared" si="10"/>
        <v>44666667</v>
      </c>
    </row>
    <row r="164" spans="1:48" x14ac:dyDescent="0.2">
      <c r="A164" s="6">
        <v>2024</v>
      </c>
      <c r="B164" s="4" t="s">
        <v>429</v>
      </c>
      <c r="C164" s="4" t="str">
        <f>VLOOKUP(B164,'[1]CB-0012'!$F$10:$H$464,2,FALSE)</f>
        <v>17 17. Contrato de Prestación de Servicios</v>
      </c>
      <c r="D164" s="4" t="str">
        <f>VLOOKUP(B164,'[1]CB-0012'!$F$10:$H$464,3,FALSE)</f>
        <v xml:space="preserve">31 31-Servicios Profesionales </v>
      </c>
      <c r="E164" s="4">
        <v>900141068</v>
      </c>
      <c r="F164" s="4" t="s">
        <v>2296</v>
      </c>
      <c r="G164" s="4" t="s">
        <v>2194</v>
      </c>
      <c r="H164" s="4" t="s">
        <v>2195</v>
      </c>
      <c r="I164" s="4" t="s">
        <v>2368</v>
      </c>
      <c r="J164" s="28">
        <v>50000000</v>
      </c>
      <c r="M164" s="29">
        <f>VLOOKUP(B164,'[1]Contratacion 2024'!$A$2:$AG$606,23,FALSE)</f>
        <v>45657</v>
      </c>
      <c r="N164" s="4">
        <f t="shared" si="11"/>
        <v>0</v>
      </c>
      <c r="O164" s="29">
        <v>45611</v>
      </c>
      <c r="P164" s="29"/>
      <c r="Q164" s="30">
        <f>VLOOKUP(B164,'[1]Contratacion 2024'!$A$2:$AAC$606,33,FALSE)</f>
        <v>100000000</v>
      </c>
      <c r="R164" s="28">
        <f t="shared" si="10"/>
        <v>150000000</v>
      </c>
      <c r="S164" s="31">
        <f>J164/Q164</f>
        <v>0.5</v>
      </c>
    </row>
    <row r="165" spans="1:48" x14ac:dyDescent="0.2">
      <c r="A165" s="6">
        <v>2024</v>
      </c>
      <c r="B165" s="4" t="s">
        <v>431</v>
      </c>
      <c r="C165" s="4" t="str">
        <f>VLOOKUP(B165,'[1]CB-0012'!$F$10:$H$464,2,FALSE)</f>
        <v>17 17. Contrato de Prestación de Servicios</v>
      </c>
      <c r="D165" s="4" t="str">
        <f>VLOOKUP(B165,'[1]CB-0012'!$F$10:$H$464,3,FALSE)</f>
        <v xml:space="preserve">31 31-Servicios Profesionales </v>
      </c>
      <c r="E165" s="27">
        <f>VLOOKUP(B165,'[1]Contratacion 2024'!$A$2:$AN$632,4,FALSE)</f>
        <v>16599049</v>
      </c>
      <c r="F165" s="27" t="str">
        <f>VLOOKUP(B165,'[1]Contratacion 2024'!$A$2:$AN$632,8,FALSE)</f>
        <v>CARLOS ALBERTO CHICA ARIAS</v>
      </c>
      <c r="G165" s="4" t="s">
        <v>1006</v>
      </c>
      <c r="I165" s="27" t="str">
        <f>VLOOKUP(B165,'[1]Contratacion 2024'!$A$2:$AN$632,29,FALSE)</f>
        <v>DO-582 - DO-583 “Proveer, de manera autónoma e independiente, los servicios
profesionales requeridos para realizar la actividad de la Defensoría de las Audiencias, en cumplimiento a lo
establecido por la reglamentación vigente emitida por la CRC y manual de servicio a la ciudadanía de Canal
Capital, incluyendo los proyectos del Plan de inversión financiados a través de la resolución 076 de 2024 del Fondo
Único de Tecnologías de la Información y las Comunicaciones (FUTIC)”.</v>
      </c>
      <c r="J165" s="28">
        <v>8119002</v>
      </c>
      <c r="K165" s="4">
        <v>1</v>
      </c>
      <c r="L165" s="4">
        <v>15</v>
      </c>
      <c r="M165" s="29">
        <f>VLOOKUP(B165,'[1]Contratacion 2024'!$A$2:$W$576,23,FALSE)</f>
        <v>45641</v>
      </c>
      <c r="N165" s="4">
        <f t="shared" si="11"/>
        <v>45</v>
      </c>
      <c r="O165" s="29">
        <v>45638</v>
      </c>
      <c r="P165" s="29">
        <v>45688</v>
      </c>
      <c r="Q165" s="30">
        <f>VLOOKUP(B165,'[1]Contratacion 2024'!$A$2:$AAC$606,33,FALSE)</f>
        <v>26792706</v>
      </c>
      <c r="R165" s="28">
        <f t="shared" si="10"/>
        <v>34911708</v>
      </c>
    </row>
    <row r="166" spans="1:48" x14ac:dyDescent="0.2">
      <c r="A166" s="6">
        <v>2024</v>
      </c>
      <c r="B166" s="4" t="s">
        <v>432</v>
      </c>
      <c r="C166" s="4" t="str">
        <f>VLOOKUP(B166,'[1]CB-0012'!$F$10:$H$464,2,FALSE)</f>
        <v>17 17. Contrato de Prestación de Servicios</v>
      </c>
      <c r="D166" s="4" t="str">
        <f>VLOOKUP(B166,'[1]CB-0012'!$F$10:$H$464,3,FALSE)</f>
        <v xml:space="preserve">31 31-Servicios Profesionales </v>
      </c>
      <c r="E166" s="27">
        <f>VLOOKUP(B166,'[1]Contratacion 2024'!$A$2:$AN$632,4,FALSE)</f>
        <v>1020713243</v>
      </c>
      <c r="F166" s="27" t="str">
        <f>VLOOKUP(B166,'[1]Contratacion 2024'!$A$2:$AN$632,8,FALSE)</f>
        <v>YURI FERNANDA ROJAS SANDOVAL</v>
      </c>
      <c r="G166" s="4" t="s">
        <v>1006</v>
      </c>
      <c r="I166" s="27" t="str">
        <f>VLOOKUP(B166,'[1]Contratacion 2024'!$A$2:$AN$632,29,FALSE)</f>
        <v>DO-591-592 Proveer, de manera autónoma e independiente, los servicios
profesionales requeridos para realizar la producción de los contenidos y componentes digitales del
proyecto periodístico convergente de Canal Capital, incluyendo los proyectos del Plan de inversión
financiados a través de la resolución 076 de 2024 del Fondo Único de Tecnologías de la Información y
las comunicaciones (FUTIC).</v>
      </c>
      <c r="J166" s="28">
        <v>8200000</v>
      </c>
      <c r="K166" s="4">
        <v>1</v>
      </c>
      <c r="L166" s="4">
        <v>11</v>
      </c>
      <c r="M166" s="29">
        <f>VLOOKUP(B166,'[1]Contratacion 2024'!$A$2:$W$576,23,FALSE)</f>
        <v>45641</v>
      </c>
      <c r="N166" s="4">
        <f t="shared" si="11"/>
        <v>41</v>
      </c>
      <c r="O166" s="29">
        <v>45636</v>
      </c>
      <c r="P166" s="29">
        <v>45683</v>
      </c>
      <c r="Q166" s="30">
        <f>VLOOKUP(B166,'[1]Contratacion 2024'!$A$2:$AAC$606,33,FALSE)</f>
        <v>16000000</v>
      </c>
      <c r="R166" s="28">
        <f t="shared" si="10"/>
        <v>24200000</v>
      </c>
    </row>
    <row r="167" spans="1:48" x14ac:dyDescent="0.2">
      <c r="A167" s="6">
        <v>2023</v>
      </c>
      <c r="B167" s="4" t="s">
        <v>2369</v>
      </c>
      <c r="E167" s="27">
        <v>1144075202</v>
      </c>
      <c r="F167" s="4" t="s">
        <v>769</v>
      </c>
      <c r="G167" s="4" t="s">
        <v>1007</v>
      </c>
      <c r="H167" s="4" t="s">
        <v>2180</v>
      </c>
      <c r="I167" s="4" t="s">
        <v>2370</v>
      </c>
      <c r="J167" s="28">
        <v>3360930</v>
      </c>
      <c r="K167" s="4">
        <v>1</v>
      </c>
      <c r="M167" s="29">
        <v>45306</v>
      </c>
      <c r="N167" s="4">
        <v>30</v>
      </c>
      <c r="O167" s="29">
        <v>45275</v>
      </c>
      <c r="P167" s="29">
        <v>45306</v>
      </c>
      <c r="Q167" s="30">
        <v>13107627</v>
      </c>
      <c r="R167" s="28">
        <f t="shared" si="10"/>
        <v>16468557</v>
      </c>
      <c r="T167" s="4" t="s">
        <v>2324</v>
      </c>
      <c r="U167" s="4">
        <v>1598</v>
      </c>
      <c r="V167" s="4">
        <v>1534</v>
      </c>
      <c r="W167" s="29">
        <v>45156</v>
      </c>
      <c r="X167" s="4">
        <v>7057956</v>
      </c>
      <c r="Z167" s="4" t="s">
        <v>2324</v>
      </c>
      <c r="AA167" s="4">
        <v>1599</v>
      </c>
      <c r="AB167" s="4">
        <v>1535</v>
      </c>
      <c r="AC167" s="4">
        <v>45156</v>
      </c>
      <c r="AD167" s="4">
        <v>3528977</v>
      </c>
      <c r="AF167" s="4" t="s">
        <v>2327</v>
      </c>
      <c r="AG167" s="4">
        <v>1588</v>
      </c>
      <c r="AH167" s="4">
        <v>1533</v>
      </c>
      <c r="AI167" s="4">
        <v>45156</v>
      </c>
      <c r="AJ167" s="4">
        <v>2520694</v>
      </c>
      <c r="AL167" s="4" t="s">
        <v>2327</v>
      </c>
      <c r="AM167" s="4">
        <v>1935</v>
      </c>
      <c r="AN167" s="4">
        <v>1884</v>
      </c>
      <c r="AO167" s="4">
        <v>45276</v>
      </c>
      <c r="AP167" s="4">
        <v>3360930</v>
      </c>
    </row>
    <row r="168" spans="1:48" x14ac:dyDescent="0.2">
      <c r="A168" s="6">
        <v>2023</v>
      </c>
      <c r="B168" s="4" t="s">
        <v>2369</v>
      </c>
      <c r="E168" s="27">
        <v>1144075202</v>
      </c>
      <c r="F168" s="4" t="s">
        <v>769</v>
      </c>
      <c r="G168" s="4" t="s">
        <v>1007</v>
      </c>
      <c r="H168" s="4" t="s">
        <v>2219</v>
      </c>
      <c r="I168" s="4" t="s">
        <v>2370</v>
      </c>
      <c r="J168" s="28">
        <v>2705536</v>
      </c>
      <c r="K168" s="4">
        <v>0</v>
      </c>
      <c r="L168" s="4">
        <v>23</v>
      </c>
      <c r="M168" s="29">
        <v>45306</v>
      </c>
      <c r="N168" s="4">
        <v>23</v>
      </c>
      <c r="O168" s="29">
        <v>45275</v>
      </c>
      <c r="P168" s="29">
        <v>45330</v>
      </c>
      <c r="Q168" s="30">
        <v>13107627</v>
      </c>
      <c r="R168" s="28">
        <v>19174093</v>
      </c>
      <c r="T168" s="4" t="s">
        <v>2324</v>
      </c>
      <c r="U168" s="4">
        <v>1598</v>
      </c>
      <c r="V168" s="4">
        <v>1534</v>
      </c>
      <c r="W168" s="29">
        <v>45156</v>
      </c>
      <c r="X168" s="4">
        <v>7057956</v>
      </c>
      <c r="Z168" s="4" t="s">
        <v>2324</v>
      </c>
      <c r="AA168" s="4">
        <v>1599</v>
      </c>
      <c r="AB168" s="4">
        <v>1535</v>
      </c>
      <c r="AC168" s="4">
        <v>45156</v>
      </c>
      <c r="AD168" s="4">
        <v>3528977</v>
      </c>
      <c r="AF168" s="4" t="s">
        <v>2327</v>
      </c>
      <c r="AG168" s="4">
        <v>1588</v>
      </c>
      <c r="AH168" s="4">
        <v>1533</v>
      </c>
      <c r="AI168" s="4">
        <v>45156</v>
      </c>
      <c r="AJ168" s="4">
        <v>2520694</v>
      </c>
      <c r="AL168" s="4" t="s">
        <v>2327</v>
      </c>
      <c r="AM168" s="4">
        <v>1935</v>
      </c>
      <c r="AN168" s="4">
        <v>1884</v>
      </c>
      <c r="AO168" s="4">
        <v>45276</v>
      </c>
      <c r="AP168" s="4">
        <v>3360930</v>
      </c>
      <c r="AR168" s="4" t="s">
        <v>2371</v>
      </c>
      <c r="AS168" s="4">
        <v>447</v>
      </c>
      <c r="AT168" s="4">
        <v>454</v>
      </c>
      <c r="AU168" s="4">
        <v>45306</v>
      </c>
      <c r="AV168" s="4">
        <v>2705536</v>
      </c>
    </row>
    <row r="169" spans="1:48" x14ac:dyDescent="0.2">
      <c r="A169" s="6">
        <v>2024</v>
      </c>
      <c r="B169" s="4" t="s">
        <v>455</v>
      </c>
      <c r="C169" s="4" t="str">
        <f>VLOOKUP(B169,'[1]CB-0012'!$F$10:$H$464,2,FALSE)</f>
        <v>17 17. Contrato de Prestación de Servicios</v>
      </c>
      <c r="D169" s="4" t="str">
        <f>VLOOKUP(B169,'[1]CB-0012'!$F$10:$H$464,3,FALSE)</f>
        <v xml:space="preserve">31 31-Servicios Profesionales </v>
      </c>
      <c r="E169" s="27">
        <f>VLOOKUP(B169,'[1]Contratacion 2024'!$A$2:$AN$632,4,FALSE)</f>
        <v>1018412062</v>
      </c>
      <c r="F169" s="27" t="str">
        <f>VLOOKUP(B169,'[1]Contratacion 2024'!$A$2:$AN$632,8,FALSE)</f>
        <v>BRIGITTE ENERIETH VELASCO</v>
      </c>
      <c r="G169" s="4" t="s">
        <v>1007</v>
      </c>
      <c r="I169" s="27" t="str">
        <f>VLOOKUP(B169,'[1]Contratacion 2024'!$A$2:$AN$632,29,FALSE)</f>
        <v>DO-623 Proveer, de manera autónoma e independiente, los servicios
profesionales requeridos para la gestión y coordinación de invitados de los componentes del proyecto
periodístico convergente de Canal Capital.</v>
      </c>
      <c r="J169" s="28">
        <v>3200000</v>
      </c>
      <c r="K169" s="4">
        <v>0</v>
      </c>
      <c r="L169" s="4">
        <v>15</v>
      </c>
      <c r="M169" s="29">
        <f>VLOOKUP(B169,'[1]Contratacion 2024'!$A$2:$W$576,23,FALSE)</f>
        <v>45640</v>
      </c>
      <c r="N169" s="4">
        <f>+K169*30+L169</f>
        <v>15</v>
      </c>
      <c r="O169" s="29">
        <v>45638</v>
      </c>
      <c r="P169" s="29">
        <v>46022</v>
      </c>
      <c r="Q169" s="30">
        <f>VLOOKUP(B169,'[1]Contratacion 2024'!$A$2:$AAC$606,33,FALSE)</f>
        <v>12000000</v>
      </c>
      <c r="R169" s="28">
        <f t="shared" ref="R169:R174" si="12">Q169+J169</f>
        <v>15200000</v>
      </c>
    </row>
    <row r="170" spans="1:48" x14ac:dyDescent="0.2">
      <c r="A170" s="6">
        <v>2024</v>
      </c>
      <c r="B170" s="4" t="s">
        <v>467</v>
      </c>
      <c r="C170" s="4" t="str">
        <f>VLOOKUP(B170,'[1]CB-0012'!$F$10:$H$464,2,FALSE)</f>
        <v>17 17. Contrato de Prestación de Servicios</v>
      </c>
      <c r="D170" s="4" t="str">
        <f>VLOOKUP(B170,'[1]CB-0012'!$F$10:$H$464,3,FALSE)</f>
        <v xml:space="preserve">33 33-Servicios Apoyo a la Gestion de la Entidad (servicios administrativos) </v>
      </c>
      <c r="E170" s="27">
        <f>VLOOKUP(B170,'[1]Contratacion 2024'!$A$2:$AN$632,4,FALSE)</f>
        <v>1003526244</v>
      </c>
      <c r="F170" s="27" t="str">
        <f>VLOOKUP(B170,'[1]Contratacion 2024'!$A$2:$AN$632,8,FALSE)</f>
        <v>SEBASTIAN TORRES GALEANO</v>
      </c>
      <c r="G170" s="4" t="s">
        <v>1006</v>
      </c>
      <c r="I170" s="27" t="str">
        <f>VLOOKUP(B170,'[1]Contratacion 2024'!$A$2:$AN$632,29,FALSE)</f>
        <v>DO-631-632 Proveer, de manera autónoma e independiente, los servicios de apoyo requeridos para realizar la gestión de contenidos digitales en la página web de Canal Capital y sus redes sociales y plataformas digitales, incluyendo los proyectos del Plan de inversión financiados a través de la resolución 076 de 2024 del Fondo Único de Tecnologías de la Información y las comunicaciones (FUTIC).</v>
      </c>
      <c r="J170" s="28">
        <v>1850000</v>
      </c>
      <c r="K170" s="4">
        <v>0</v>
      </c>
      <c r="L170" s="4">
        <v>15</v>
      </c>
      <c r="M170" s="29">
        <f>VLOOKUP(B170,'[1]Contratacion 2024'!$A$2:$W$576,23,FALSE)</f>
        <v>45641</v>
      </c>
      <c r="N170" s="4">
        <f>+K170*30+L170</f>
        <v>15</v>
      </c>
      <c r="O170" s="29">
        <v>45639</v>
      </c>
      <c r="P170" s="29">
        <v>45656</v>
      </c>
      <c r="Q170" s="30">
        <f>VLOOKUP(B170,'[1]Contratacion 2024'!$A$2:$AAC$606,33,FALSE)</f>
        <v>5673333</v>
      </c>
      <c r="R170" s="28">
        <f t="shared" si="12"/>
        <v>7523333</v>
      </c>
    </row>
    <row r="171" spans="1:48" x14ac:dyDescent="0.2">
      <c r="A171" s="6">
        <v>2024</v>
      </c>
      <c r="B171" s="4" t="s">
        <v>491</v>
      </c>
      <c r="C171" s="4" t="s">
        <v>2372</v>
      </c>
      <c r="D171" s="4" t="s">
        <v>2373</v>
      </c>
      <c r="E171" s="27">
        <f>VLOOKUP(B171,'[1]Contratacion 2024'!$A$2:$AN$632,4,FALSE)</f>
        <v>830069499</v>
      </c>
      <c r="F171" s="27" t="str">
        <f>VLOOKUP(B171,'[1]Contratacion 2024'!$A$2:$AN$632,8,FALSE)</f>
        <v>CONSORCIO NACIONAL DE MEDIOS SAS.</v>
      </c>
      <c r="G171" s="4" t="s">
        <v>2194</v>
      </c>
      <c r="I171" s="27" t="str">
        <f>VLOOKUP(B171,'[1]Contratacion 2024'!$A$2:$AN$632,29,FALSE)</f>
        <v xml:space="preserve"> PE-111 Prestar servicios de planificación, adquisición y monitoreo de espacios publicitarios en medios locales, regionales, alternativos, indígenas y/o nacionales, así como desarrollar contenidos para medios convencionales y no convencionales, integrando estrategias multimedia y digitales, de conformidad con los requerimientos de Canal Capital y sus clientes. </v>
      </c>
      <c r="J171" s="28">
        <v>300000000</v>
      </c>
      <c r="K171" s="4">
        <v>2</v>
      </c>
      <c r="L171" s="4">
        <v>19</v>
      </c>
      <c r="M171" s="29">
        <f>VLOOKUP(B171,'[1]Contratacion 2024'!$A$2:$W$576,23,FALSE)</f>
        <v>45657</v>
      </c>
      <c r="N171" s="4">
        <f>+K171*30+L171</f>
        <v>79</v>
      </c>
      <c r="O171" s="29">
        <v>45650</v>
      </c>
      <c r="P171" s="29">
        <v>45735</v>
      </c>
      <c r="Q171" s="30">
        <f>VLOOKUP(B171,'[1]Contratacion 2024'!$A$2:$AAC$606,33,FALSE)</f>
        <v>600000000</v>
      </c>
      <c r="R171" s="28">
        <f t="shared" si="12"/>
        <v>900000000</v>
      </c>
    </row>
    <row r="172" spans="1:48" x14ac:dyDescent="0.2">
      <c r="A172" s="6">
        <v>2023</v>
      </c>
      <c r="B172" s="4" t="s">
        <v>2374</v>
      </c>
      <c r="E172" s="27">
        <v>80007346</v>
      </c>
      <c r="F172" s="4" t="s">
        <v>700</v>
      </c>
      <c r="G172" s="4" t="s">
        <v>1006</v>
      </c>
      <c r="H172" s="4" t="s">
        <v>2180</v>
      </c>
      <c r="I172" s="4" t="s">
        <v>2375</v>
      </c>
      <c r="J172" s="28">
        <v>7318080</v>
      </c>
      <c r="K172" s="4">
        <v>30</v>
      </c>
      <c r="L172" s="4">
        <v>6</v>
      </c>
      <c r="M172" s="29">
        <v>45308</v>
      </c>
      <c r="N172" s="4">
        <v>36</v>
      </c>
      <c r="O172" s="29">
        <v>45308</v>
      </c>
      <c r="P172" s="29">
        <v>45345</v>
      </c>
      <c r="Q172" s="30">
        <v>14713600</v>
      </c>
      <c r="R172" s="28">
        <f t="shared" si="12"/>
        <v>22031680</v>
      </c>
      <c r="T172" s="4" t="s">
        <v>2327</v>
      </c>
      <c r="U172" s="4">
        <v>1803</v>
      </c>
      <c r="V172" s="4">
        <v>1733</v>
      </c>
      <c r="W172" s="29">
        <v>45232</v>
      </c>
      <c r="X172" s="4">
        <v>14713600</v>
      </c>
      <c r="Z172" s="4" t="s">
        <v>2327</v>
      </c>
      <c r="AA172" s="4">
        <v>457</v>
      </c>
      <c r="AB172" s="4">
        <v>478</v>
      </c>
      <c r="AC172" s="4">
        <v>45308</v>
      </c>
      <c r="AD172" s="4">
        <v>7318080</v>
      </c>
    </row>
    <row r="173" spans="1:48" x14ac:dyDescent="0.2">
      <c r="A173" s="6">
        <v>2024</v>
      </c>
      <c r="B173" s="4" t="s">
        <v>513</v>
      </c>
      <c r="C173" s="4" t="s">
        <v>2372</v>
      </c>
      <c r="D173" s="4" t="s">
        <v>2373</v>
      </c>
      <c r="E173" s="27">
        <f>VLOOKUP(B173,'[1]Contratacion 2024'!$A$2:$AN$632,4,FALSE)</f>
        <v>900141068</v>
      </c>
      <c r="F173" s="27" t="str">
        <f>VLOOKUP(B173,'[1]Contratacion 2024'!$A$2:$AN$632,8,FALSE)</f>
        <v>DIECISÉIS 9 FILMS S.A.S.</v>
      </c>
      <c r="G173" s="4" t="s">
        <v>2194</v>
      </c>
      <c r="I173" s="27" t="str">
        <f>VLOOKUP(B173,'[1]Contratacion 2024'!$A$2:$AN$632,29,FALSE)</f>
        <v>PE-136 Prestar servicios bajo la modalidad de producción por encargo, de preproducción, producción y postproducción del contenido audiovisual # Los 50 años de la ciclovía# o como llegue a denominarse en el marco del contrato Interadministrativo No. 4072-2024 suscrito con IDRD.
ALCANCE DEL OBJETO: Para el desarrollo del contenido, bajo la modalidad de producción por encargo, el contratista deberá pre producir, producir y postproducir un contenido audiovisual con las siguientes características y productos y con fecha final de entrega el 12 de diciembre de 2024.
Una pieza documental de 60 minutos que narra el recorrido por la historia de los 50 años de la Ciclovía en Bogotá, contada a través de distintas voces como ciudadanos y expertos relacionados con el tema. Las historias irán apoyadas por material de archivo inédito. Este será un homenaje al fenómeno global que puso a Bogotá como modelo de urbanismo en distintos países, gracias a la democratización del espacio público y a la evolución de la bicicleta como vehículo accesible para todas las personas. La pieza busca que la ciudadanía valore la trascendencia de este proceso de construcción social que es la ciclovía, entendiendo que en ella convergen muchos actores ciudadanos, políticos y técnicos del distrito. La investigación y el desglose de imágenes de archivo será entregado por el Canal.
Preproducción: De acuerdo con la propuesta, escaleta, insumos narrativos, el Anexo 4. Cronograma Ciclovía (con fecha final de entrega al 12 de diciembre de 2024), las necesidades de producción y el listado del archivo audiovisual preseleccionado, entregados por CANAL CAPITAL en cabeza del director, la productora ejecutiva y la productora creativa designados por el Canal, el contratista deberá realizar la revisión y verificación de estos documentos para llevar a cabo las acciones preparatorias de la grabación, proyectando la grabación a mínimo 2 unidades de producción, así como planear y gestionar los trámites y pagos de derechos de autor sobre el archivo de fotografías, vídeo, litografías entre otras (Maximo 30 minutos de material). El documental se desarrollará de manera lineal y cronológica respetando la línea de tiempo que refleja la estructura histórica del relato, desde 1972 hasta 2024.
Producción: Adelantar las actividad de producción que correspondan, de acuerdo con las indicaciones conceptuales, narrativas y audiovisuales de CANAL CAPITAL en cabeza del director, la productora ejecutiva y la productora creativa designados por el Canal, de manera oportuna y conforme a los tiempos estimados en el Anexo 4. Cronograma Ciclovía, (con fecha final de entrega al 12 de diciembre de 2024), grabando a mínimo 2 unidades de producción.
Postproducción: Edición, finalización y entrega de los master del proyecto, de acuerdo con las indicaciones conceptuales, narrativas y audiovisuales de CANAL CAPITAL en cabeza del director, la productora ejecutiva y la productora creativa designados por el Canal, además deberá entregar el material de acuerdo conlos parámetros técnicos requeridos para la implementación audiovisual del documental. El contratista deberá hacer entrega de los másteres finales, los soportes documentales y audiovisuales y entregables exigidos por la entidad, (con fecha final de entrega al 12 de diciembre de 2024). La etapa de postproducción se deberá realizar a mínimo 3 salas de edición en simultáneo, de acuerdo con el ANEXO 4. Cronograma Ciclovía.</v>
      </c>
      <c r="J173" s="28">
        <v>18968600</v>
      </c>
      <c r="K173" s="4">
        <v>0</v>
      </c>
      <c r="L173" s="4">
        <v>0</v>
      </c>
      <c r="M173" s="29">
        <f>VLOOKUP(B173,'[1]Contratacion 2024'!$A$2:$W$576,23,FALSE)</f>
        <v>45656</v>
      </c>
      <c r="N173" s="4">
        <f>+K173*30+L173</f>
        <v>0</v>
      </c>
      <c r="O173" s="29">
        <v>45631</v>
      </c>
      <c r="P173" s="29">
        <v>45656</v>
      </c>
      <c r="Q173" s="30">
        <f>VLOOKUP(B173,'[1]Contratacion 2024'!$A$2:$AAC$606,33,FALSE)</f>
        <v>261631020</v>
      </c>
      <c r="R173" s="28">
        <f t="shared" si="12"/>
        <v>280599620</v>
      </c>
    </row>
    <row r="174" spans="1:48" x14ac:dyDescent="0.2">
      <c r="A174" s="6">
        <v>2023</v>
      </c>
      <c r="B174" s="4" t="s">
        <v>2376</v>
      </c>
      <c r="E174" s="27">
        <v>900233506</v>
      </c>
      <c r="F174" s="4" t="s">
        <v>2377</v>
      </c>
      <c r="G174" s="4" t="s">
        <v>2194</v>
      </c>
      <c r="H174" s="4" t="s">
        <v>2201</v>
      </c>
      <c r="I174" s="4" t="s">
        <v>2378</v>
      </c>
      <c r="J174" s="28">
        <v>0</v>
      </c>
      <c r="K174" s="4">
        <v>1</v>
      </c>
      <c r="L174" s="4">
        <v>15</v>
      </c>
      <c r="M174" s="29">
        <v>45341</v>
      </c>
      <c r="N174" s="4">
        <v>45</v>
      </c>
      <c r="O174" s="29">
        <v>45337</v>
      </c>
      <c r="P174" s="29">
        <v>45385</v>
      </c>
      <c r="Q174" s="30">
        <v>36059380</v>
      </c>
      <c r="R174" s="28">
        <f t="shared" si="12"/>
        <v>36059380</v>
      </c>
    </row>
    <row r="175" spans="1:48" s="41" customFormat="1" x14ac:dyDescent="0.2">
      <c r="A175" s="6">
        <v>2023</v>
      </c>
      <c r="B175" s="4" t="s">
        <v>2379</v>
      </c>
      <c r="C175" s="4"/>
      <c r="D175" s="4"/>
      <c r="E175" s="27">
        <v>1033768643</v>
      </c>
      <c r="F175" s="4" t="s">
        <v>668</v>
      </c>
      <c r="G175" s="4" t="s">
        <v>1007</v>
      </c>
      <c r="H175" s="4" t="s">
        <v>2180</v>
      </c>
      <c r="I175" s="4" t="s">
        <v>2380</v>
      </c>
      <c r="J175" s="28">
        <v>1999995</v>
      </c>
      <c r="K175" s="4">
        <v>0</v>
      </c>
      <c r="L175" s="4">
        <v>15</v>
      </c>
      <c r="M175" s="29">
        <v>45313</v>
      </c>
      <c r="N175" s="4">
        <v>15</v>
      </c>
      <c r="O175" s="29">
        <v>45313</v>
      </c>
      <c r="P175" s="29">
        <v>45329</v>
      </c>
      <c r="Q175" s="30">
        <v>5333330</v>
      </c>
      <c r="R175" s="28">
        <v>7333335</v>
      </c>
      <c r="S175" s="4"/>
      <c r="T175" s="4"/>
      <c r="U175" s="4"/>
      <c r="V175" s="4"/>
      <c r="W175" s="29"/>
      <c r="X175" s="4"/>
      <c r="Y175" s="4"/>
      <c r="Z175" s="4"/>
      <c r="AA175" s="4"/>
      <c r="AB175" s="4"/>
      <c r="AC175" s="4"/>
      <c r="AD175" s="4"/>
      <c r="AE175" s="4"/>
      <c r="AF175" s="4"/>
      <c r="AG175" s="4"/>
      <c r="AH175" s="4"/>
      <c r="AI175" s="4"/>
      <c r="AJ175" s="4"/>
      <c r="AK175" s="4"/>
      <c r="AL175" s="4"/>
      <c r="AM175" s="4"/>
      <c r="AN175" s="4"/>
      <c r="AO175" s="4"/>
      <c r="AP175" s="4"/>
      <c r="AQ175" s="4"/>
      <c r="AR175" s="4"/>
      <c r="AS175" s="4"/>
      <c r="AT175" s="4"/>
      <c r="AU175" s="4"/>
      <c r="AV175" s="4"/>
    </row>
    <row r="176" spans="1:48" x14ac:dyDescent="0.2">
      <c r="E176" s="27"/>
      <c r="J176" s="28"/>
      <c r="M176" s="29"/>
      <c r="O176" s="29"/>
      <c r="P176" s="29"/>
      <c r="Q176" s="30"/>
    </row>
    <row r="177" spans="5:17" x14ac:dyDescent="0.2">
      <c r="E177" s="27"/>
      <c r="J177" s="28"/>
      <c r="M177" s="29"/>
      <c r="O177" s="29"/>
      <c r="P177" s="29"/>
      <c r="Q177" s="30"/>
    </row>
    <row r="178" spans="5:17" x14ac:dyDescent="0.2">
      <c r="E178" s="27"/>
      <c r="J178" s="28"/>
      <c r="M178" s="29"/>
      <c r="O178" s="29"/>
      <c r="P178" s="29"/>
      <c r="Q178" s="30"/>
    </row>
    <row r="179" spans="5:17" x14ac:dyDescent="0.2">
      <c r="E179" s="27"/>
      <c r="J179" s="28"/>
      <c r="M179" s="29"/>
      <c r="O179" s="29"/>
      <c r="P179" s="29"/>
      <c r="Q179" s="30"/>
    </row>
    <row r="180" spans="5:17" x14ac:dyDescent="0.2">
      <c r="E180" s="27"/>
      <c r="J180" s="28"/>
      <c r="M180" s="29"/>
      <c r="O180" s="29"/>
      <c r="P180" s="29"/>
      <c r="Q180" s="30"/>
    </row>
    <row r="181" spans="5:17" x14ac:dyDescent="0.2">
      <c r="E181" s="27"/>
      <c r="J181" s="28"/>
      <c r="M181" s="29"/>
      <c r="O181" s="29"/>
      <c r="P181" s="29"/>
      <c r="Q181" s="30"/>
    </row>
    <row r="182" spans="5:17" x14ac:dyDescent="0.2">
      <c r="E182" s="27"/>
      <c r="J182" s="28"/>
      <c r="M182" s="29"/>
      <c r="O182" s="29"/>
      <c r="P182" s="29"/>
      <c r="Q182" s="30"/>
    </row>
    <row r="183" spans="5:17" x14ac:dyDescent="0.2">
      <c r="E183" s="27"/>
      <c r="J183" s="28"/>
      <c r="M183" s="29"/>
      <c r="O183" s="29"/>
      <c r="P183" s="29"/>
      <c r="Q183" s="30"/>
    </row>
    <row r="184" spans="5:17" x14ac:dyDescent="0.2">
      <c r="E184" s="27"/>
      <c r="J184" s="28"/>
      <c r="M184" s="29"/>
      <c r="O184" s="29"/>
      <c r="P184" s="29"/>
      <c r="Q184" s="30"/>
    </row>
    <row r="185" spans="5:17" x14ac:dyDescent="0.2">
      <c r="E185" s="27"/>
      <c r="J185" s="28"/>
      <c r="M185" s="29"/>
      <c r="O185" s="29"/>
      <c r="P185" s="29"/>
      <c r="Q185" s="30"/>
    </row>
    <row r="186" spans="5:17" x14ac:dyDescent="0.2">
      <c r="E186" s="27"/>
      <c r="J186" s="28"/>
      <c r="M186" s="29"/>
      <c r="O186" s="29"/>
      <c r="P186" s="29"/>
      <c r="Q186" s="30"/>
    </row>
    <row r="187" spans="5:17" x14ac:dyDescent="0.2">
      <c r="E187" s="27"/>
      <c r="J187" s="28"/>
      <c r="M187" s="29"/>
      <c r="O187" s="29"/>
      <c r="P187" s="29"/>
      <c r="Q187" s="30"/>
    </row>
    <row r="188" spans="5:17" x14ac:dyDescent="0.2">
      <c r="E188" s="27"/>
      <c r="J188" s="28"/>
      <c r="M188" s="29"/>
      <c r="O188" s="29"/>
      <c r="P188" s="29"/>
      <c r="Q188" s="30"/>
    </row>
    <row r="189" spans="5:17" x14ac:dyDescent="0.2">
      <c r="E189" s="27"/>
      <c r="J189" s="28"/>
      <c r="M189" s="29"/>
      <c r="O189" s="29"/>
      <c r="P189" s="29"/>
      <c r="Q189" s="30"/>
    </row>
    <row r="190" spans="5:17" x14ac:dyDescent="0.2">
      <c r="E190" s="27"/>
      <c r="J190" s="28"/>
      <c r="M190" s="29"/>
      <c r="O190" s="29"/>
      <c r="P190" s="29"/>
      <c r="Q190" s="30"/>
    </row>
    <row r="191" spans="5:17" x14ac:dyDescent="0.2">
      <c r="E191" s="27"/>
      <c r="J191" s="28"/>
      <c r="M191" s="29"/>
      <c r="O191" s="29"/>
      <c r="P191" s="29"/>
      <c r="Q191" s="30"/>
    </row>
    <row r="192" spans="5:17" x14ac:dyDescent="0.2">
      <c r="E192" s="27"/>
      <c r="J192" s="28"/>
      <c r="M192" s="29"/>
      <c r="O192" s="29"/>
      <c r="P192" s="29"/>
      <c r="Q192" s="30"/>
    </row>
    <row r="193" spans="5:17" x14ac:dyDescent="0.2">
      <c r="E193" s="27"/>
      <c r="J193" s="28"/>
      <c r="M193" s="29"/>
      <c r="O193" s="29"/>
      <c r="P193" s="29"/>
      <c r="Q193" s="30"/>
    </row>
    <row r="194" spans="5:17" x14ac:dyDescent="0.2">
      <c r="E194" s="27"/>
      <c r="J194" s="28"/>
      <c r="M194" s="29"/>
      <c r="O194" s="29"/>
      <c r="P194" s="29"/>
      <c r="Q194" s="30"/>
    </row>
    <row r="195" spans="5:17" x14ac:dyDescent="0.2">
      <c r="E195" s="27"/>
      <c r="J195" s="28"/>
      <c r="M195" s="29"/>
      <c r="O195" s="29"/>
      <c r="P195" s="29"/>
      <c r="Q195" s="30"/>
    </row>
    <row r="196" spans="5:17" x14ac:dyDescent="0.2">
      <c r="E196" s="27"/>
      <c r="J196" s="28"/>
      <c r="M196" s="29"/>
      <c r="O196" s="29"/>
      <c r="P196" s="29"/>
      <c r="Q196" s="30"/>
    </row>
    <row r="197" spans="5:17" x14ac:dyDescent="0.2">
      <c r="E197" s="27"/>
      <c r="J197" s="28"/>
      <c r="M197" s="29"/>
      <c r="O197" s="29"/>
      <c r="P197" s="29"/>
      <c r="Q197" s="30"/>
    </row>
    <row r="198" spans="5:17" x14ac:dyDescent="0.2">
      <c r="E198" s="27"/>
      <c r="J198" s="28"/>
      <c r="M198" s="29"/>
      <c r="O198" s="29"/>
      <c r="P198" s="29"/>
      <c r="Q198" s="30"/>
    </row>
    <row r="199" spans="5:17" x14ac:dyDescent="0.2">
      <c r="E199" s="27"/>
      <c r="J199" s="28"/>
      <c r="M199" s="29"/>
      <c r="O199" s="29"/>
      <c r="P199" s="29"/>
      <c r="Q199" s="30"/>
    </row>
    <row r="200" spans="5:17" x14ac:dyDescent="0.2">
      <c r="E200" s="27"/>
      <c r="J200" s="28"/>
      <c r="M200" s="29"/>
      <c r="O200" s="29"/>
      <c r="P200" s="29"/>
      <c r="Q200" s="30"/>
    </row>
    <row r="201" spans="5:17" x14ac:dyDescent="0.2">
      <c r="E201" s="27"/>
      <c r="J201" s="28"/>
      <c r="M201" s="29"/>
      <c r="O201" s="29"/>
      <c r="P201" s="29"/>
      <c r="Q201" s="30"/>
    </row>
    <row r="202" spans="5:17" x14ac:dyDescent="0.2">
      <c r="E202" s="27"/>
      <c r="J202" s="28"/>
      <c r="M202" s="29"/>
      <c r="O202" s="29"/>
      <c r="P202" s="29"/>
      <c r="Q202" s="30"/>
    </row>
    <row r="203" spans="5:17" x14ac:dyDescent="0.2">
      <c r="E203" s="27"/>
      <c r="J203" s="28"/>
      <c r="M203" s="29"/>
      <c r="O203" s="29"/>
      <c r="P203" s="29"/>
      <c r="Q203" s="30"/>
    </row>
    <row r="204" spans="5:17" x14ac:dyDescent="0.2">
      <c r="E204" s="27"/>
      <c r="J204" s="28"/>
      <c r="M204" s="29"/>
      <c r="O204" s="29"/>
      <c r="P204" s="29"/>
      <c r="Q204" s="30"/>
    </row>
    <row r="205" spans="5:17" x14ac:dyDescent="0.2">
      <c r="E205" s="27"/>
      <c r="J205" s="28"/>
      <c r="M205" s="29"/>
      <c r="O205" s="29"/>
      <c r="P205" s="29"/>
      <c r="Q205" s="30"/>
    </row>
    <row r="206" spans="5:17" x14ac:dyDescent="0.2">
      <c r="E206" s="27"/>
      <c r="J206" s="28"/>
      <c r="M206" s="29"/>
      <c r="O206" s="29"/>
      <c r="P206" s="29"/>
      <c r="Q206" s="30"/>
    </row>
    <row r="207" spans="5:17" x14ac:dyDescent="0.2">
      <c r="E207" s="27"/>
      <c r="J207" s="28"/>
      <c r="M207" s="29"/>
      <c r="O207" s="29"/>
      <c r="P207" s="29"/>
      <c r="Q207" s="30"/>
    </row>
    <row r="208" spans="5:17" x14ac:dyDescent="0.2">
      <c r="E208" s="27"/>
      <c r="J208" s="28"/>
      <c r="M208" s="29"/>
      <c r="O208" s="29"/>
      <c r="P208" s="29"/>
      <c r="Q208" s="30"/>
    </row>
    <row r="209" spans="5:17" x14ac:dyDescent="0.2">
      <c r="E209" s="27"/>
      <c r="J209" s="28"/>
      <c r="M209" s="29"/>
      <c r="O209" s="29"/>
      <c r="P209" s="29"/>
      <c r="Q209" s="30"/>
    </row>
    <row r="210" spans="5:17" x14ac:dyDescent="0.2">
      <c r="E210" s="27"/>
      <c r="J210" s="28"/>
      <c r="M210" s="29"/>
      <c r="O210" s="29"/>
      <c r="P210" s="29"/>
      <c r="Q210" s="30"/>
    </row>
    <row r="211" spans="5:17" x14ac:dyDescent="0.2">
      <c r="E211" s="27"/>
      <c r="J211" s="28"/>
      <c r="M211" s="29"/>
      <c r="O211" s="29"/>
      <c r="P211" s="29"/>
      <c r="Q211" s="30"/>
    </row>
    <row r="212" spans="5:17" x14ac:dyDescent="0.2">
      <c r="E212" s="27"/>
      <c r="J212" s="28"/>
      <c r="M212" s="29"/>
      <c r="O212" s="29"/>
      <c r="P212" s="29"/>
      <c r="Q212" s="30"/>
    </row>
    <row r="213" spans="5:17" x14ac:dyDescent="0.2">
      <c r="E213" s="27"/>
      <c r="J213" s="28"/>
      <c r="M213" s="29"/>
      <c r="O213" s="29"/>
      <c r="P213" s="29"/>
      <c r="Q213" s="30"/>
    </row>
    <row r="214" spans="5:17" x14ac:dyDescent="0.2">
      <c r="E214" s="27"/>
      <c r="J214" s="28"/>
      <c r="M214" s="29"/>
      <c r="O214" s="29"/>
      <c r="P214" s="29"/>
      <c r="Q214" s="30"/>
    </row>
    <row r="215" spans="5:17" x14ac:dyDescent="0.2">
      <c r="E215" s="27"/>
      <c r="J215" s="28"/>
      <c r="M215" s="29"/>
      <c r="O215" s="29"/>
      <c r="P215" s="29"/>
      <c r="Q215" s="30"/>
    </row>
    <row r="216" spans="5:17" x14ac:dyDescent="0.2">
      <c r="E216" s="27"/>
      <c r="J216" s="28"/>
      <c r="M216" s="29"/>
      <c r="O216" s="29"/>
      <c r="P216" s="29"/>
      <c r="Q216" s="30"/>
    </row>
    <row r="217" spans="5:17" x14ac:dyDescent="0.2">
      <c r="E217" s="27"/>
      <c r="J217" s="28"/>
      <c r="M217" s="29"/>
      <c r="O217" s="29"/>
      <c r="P217" s="29"/>
      <c r="Q217" s="30"/>
    </row>
    <row r="218" spans="5:17" x14ac:dyDescent="0.2">
      <c r="E218" s="27"/>
      <c r="J218" s="28"/>
      <c r="M218" s="29"/>
      <c r="O218" s="29"/>
      <c r="P218" s="29"/>
      <c r="Q218" s="30"/>
    </row>
    <row r="219" spans="5:17" x14ac:dyDescent="0.2">
      <c r="E219" s="27"/>
      <c r="M219" s="29"/>
      <c r="O219" s="29"/>
      <c r="P219" s="29"/>
      <c r="Q219" s="30"/>
    </row>
    <row r="220" spans="5:17" x14ac:dyDescent="0.2">
      <c r="E220" s="27"/>
      <c r="J220" s="27"/>
      <c r="M220" s="29"/>
      <c r="O220" s="29"/>
      <c r="P220" s="29"/>
      <c r="Q220" s="30"/>
    </row>
    <row r="221" spans="5:17" x14ac:dyDescent="0.2">
      <c r="E221" s="27"/>
      <c r="F221" s="45"/>
      <c r="G221" s="45"/>
      <c r="J221" s="27"/>
      <c r="M221" s="29"/>
      <c r="O221" s="29"/>
      <c r="P221" s="29"/>
      <c r="Q221" s="30"/>
    </row>
    <row r="222" spans="5:17" x14ac:dyDescent="0.2">
      <c r="E222" s="27"/>
      <c r="J222" s="27"/>
      <c r="M222" s="29"/>
      <c r="O222" s="29"/>
      <c r="P222" s="29"/>
      <c r="Q222" s="30"/>
    </row>
    <row r="223" spans="5:17" x14ac:dyDescent="0.2">
      <c r="E223" s="27"/>
      <c r="F223" s="45"/>
      <c r="G223" s="45"/>
      <c r="J223" s="27"/>
      <c r="M223" s="29"/>
      <c r="O223" s="29"/>
      <c r="P223" s="29"/>
      <c r="Q223" s="30"/>
    </row>
    <row r="224" spans="5:17" x14ac:dyDescent="0.2">
      <c r="E224" s="27"/>
      <c r="F224" s="45"/>
      <c r="G224" s="45"/>
      <c r="J224" s="27"/>
      <c r="M224" s="29"/>
      <c r="O224" s="29"/>
      <c r="P224" s="29"/>
      <c r="Q224" s="30"/>
    </row>
    <row r="225" spans="5:17" x14ac:dyDescent="0.2">
      <c r="E225" s="27"/>
      <c r="F225" s="45"/>
      <c r="G225" s="45"/>
      <c r="M225" s="29"/>
      <c r="O225" s="29"/>
      <c r="P225" s="29"/>
      <c r="Q225" s="30"/>
    </row>
    <row r="226" spans="5:17" x14ac:dyDescent="0.2">
      <c r="E226" s="27"/>
      <c r="J226" s="28"/>
      <c r="M226" s="29"/>
      <c r="O226" s="29"/>
      <c r="P226" s="29"/>
      <c r="Q226" s="30"/>
    </row>
    <row r="227" spans="5:17" x14ac:dyDescent="0.2">
      <c r="E227" s="27"/>
      <c r="J227" s="28"/>
      <c r="M227" s="29"/>
      <c r="O227" s="29"/>
      <c r="P227" s="29"/>
      <c r="Q227" s="30"/>
    </row>
    <row r="228" spans="5:17" x14ac:dyDescent="0.2">
      <c r="E228" s="27"/>
      <c r="J228" s="27"/>
      <c r="M228" s="29"/>
      <c r="O228" s="29"/>
      <c r="P228" s="29"/>
      <c r="Q228" s="30"/>
    </row>
    <row r="229" spans="5:17" x14ac:dyDescent="0.2">
      <c r="E229" s="27"/>
      <c r="F229" s="45"/>
      <c r="G229" s="45"/>
      <c r="J229" s="28"/>
      <c r="M229" s="29"/>
      <c r="O229" s="29"/>
      <c r="P229" s="29"/>
      <c r="Q229" s="30"/>
    </row>
    <row r="230" spans="5:17" x14ac:dyDescent="0.2">
      <c r="E230" s="27"/>
      <c r="J230" s="27"/>
      <c r="M230" s="29"/>
      <c r="O230" s="29"/>
      <c r="P230" s="29"/>
      <c r="Q230" s="30"/>
    </row>
    <row r="231" spans="5:17" x14ac:dyDescent="0.2">
      <c r="E231" s="27"/>
      <c r="J231" s="46"/>
      <c r="M231" s="29"/>
      <c r="O231" s="29"/>
      <c r="P231" s="29"/>
      <c r="Q231" s="30"/>
    </row>
    <row r="232" spans="5:17" x14ac:dyDescent="0.2">
      <c r="E232" s="27"/>
      <c r="J232" s="46"/>
      <c r="M232" s="29"/>
      <c r="O232" s="29"/>
      <c r="P232" s="29"/>
      <c r="Q232" s="30"/>
    </row>
    <row r="233" spans="5:17" x14ac:dyDescent="0.2">
      <c r="E233" s="27"/>
      <c r="F233" s="45"/>
      <c r="G233" s="45"/>
      <c r="J233" s="27"/>
      <c r="M233" s="29"/>
      <c r="O233" s="29"/>
      <c r="P233" s="29"/>
      <c r="Q233" s="30"/>
    </row>
    <row r="234" spans="5:17" x14ac:dyDescent="0.2">
      <c r="E234" s="27"/>
      <c r="J234" s="46"/>
      <c r="M234" s="29"/>
      <c r="O234" s="29"/>
      <c r="P234" s="29"/>
      <c r="Q234" s="30"/>
    </row>
    <row r="235" spans="5:17" x14ac:dyDescent="0.2">
      <c r="E235" s="27"/>
      <c r="J235" s="46"/>
      <c r="M235" s="29"/>
      <c r="O235" s="29"/>
      <c r="P235" s="29"/>
      <c r="Q235" s="30"/>
    </row>
    <row r="236" spans="5:17" x14ac:dyDescent="0.2">
      <c r="E236" s="27"/>
      <c r="F236" s="47"/>
      <c r="G236" s="47"/>
      <c r="J236" s="46"/>
      <c r="M236" s="29"/>
      <c r="O236" s="29"/>
      <c r="P236" s="29"/>
      <c r="Q236" s="30"/>
    </row>
    <row r="237" spans="5:17" x14ac:dyDescent="0.2">
      <c r="E237" s="27"/>
      <c r="J237" s="27"/>
      <c r="M237" s="29"/>
      <c r="O237" s="29"/>
      <c r="P237" s="29"/>
      <c r="Q237" s="30"/>
    </row>
    <row r="238" spans="5:17" x14ac:dyDescent="0.2">
      <c r="E238" s="27"/>
      <c r="F238" s="45"/>
      <c r="G238" s="45"/>
      <c r="J238" s="46"/>
      <c r="M238" s="29"/>
      <c r="O238" s="29"/>
      <c r="P238" s="29"/>
      <c r="Q238" s="30"/>
    </row>
    <row r="239" spans="5:17" x14ac:dyDescent="0.2">
      <c r="E239" s="27"/>
      <c r="J239" s="27"/>
      <c r="M239" s="29"/>
      <c r="O239" s="29"/>
      <c r="P239" s="29"/>
      <c r="Q239" s="30"/>
    </row>
    <row r="240" spans="5:17" x14ac:dyDescent="0.2">
      <c r="E240" s="27"/>
      <c r="J240" s="27"/>
      <c r="M240" s="29"/>
      <c r="O240" s="29"/>
      <c r="P240" s="29"/>
      <c r="Q240" s="30"/>
    </row>
    <row r="241" spans="5:17" x14ac:dyDescent="0.2">
      <c r="E241" s="27"/>
      <c r="J241" s="27"/>
      <c r="M241" s="29"/>
      <c r="O241" s="29"/>
      <c r="P241" s="29"/>
      <c r="Q241" s="30"/>
    </row>
    <row r="242" spans="5:17" x14ac:dyDescent="0.2">
      <c r="E242" s="27"/>
      <c r="J242" s="27"/>
      <c r="M242" s="29"/>
      <c r="O242" s="29"/>
      <c r="P242" s="29"/>
      <c r="Q242" s="30"/>
    </row>
    <row r="243" spans="5:17" x14ac:dyDescent="0.2">
      <c r="E243" s="27"/>
      <c r="J243" s="27"/>
      <c r="M243" s="29"/>
      <c r="O243" s="29"/>
      <c r="P243" s="29"/>
      <c r="Q243" s="30"/>
    </row>
    <row r="244" spans="5:17" x14ac:dyDescent="0.2">
      <c r="E244" s="27"/>
      <c r="F244" s="45"/>
      <c r="G244" s="45"/>
      <c r="J244" s="27"/>
      <c r="M244" s="29"/>
      <c r="O244" s="29"/>
      <c r="P244" s="29"/>
      <c r="Q244" s="30"/>
    </row>
    <row r="245" spans="5:17" x14ac:dyDescent="0.2">
      <c r="E245" s="27"/>
      <c r="J245" s="46"/>
      <c r="M245" s="29"/>
      <c r="O245" s="29"/>
      <c r="P245" s="29"/>
      <c r="Q245" s="30"/>
    </row>
  </sheetData>
  <conditionalFormatting sqref="B1:B1048576">
    <cfRule type="duplicateValues" dxfId="0" priority="1"/>
  </conditionalFormatting>
  <dataValidations count="2">
    <dataValidation type="date" allowBlank="1" showInputMessage="1" errorTitle="Entrada no válida" error="Por favor escriba una fecha válida (AAAA/MM/DD)" promptTitle="Ingrese una fecha (AAAA/MM/DD)" sqref="O123:O175" xr:uid="{0C620352-35A9-684B-B4A2-6A85A4A7ADC0}">
      <formula1>1900/1/1</formula1>
      <formula2>3000/1/1</formula2>
    </dataValidation>
    <dataValidation type="textLength" allowBlank="1" showInputMessage="1" showErrorMessage="1" errorTitle="Entrada no válida" error="Escriba un texto  Maximo 30 Caracteres" promptTitle="Cualquier contenido Maximo 30 Caracteres" sqref="B123:B175" xr:uid="{F5E5307D-35BD-0548-A32C-A362DDC0F8BE}">
      <formula1>0</formula1>
      <formula2>30</formula2>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2</vt:i4>
      </vt:variant>
    </vt:vector>
  </HeadingPairs>
  <TitlesOfParts>
    <vt:vector size="2" baseType="lpstr">
      <vt:lpstr>CONTRATOS</vt:lpstr>
      <vt:lpstr>ADICIONES Y PRORROGAS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Paola Andrea Sanabria Mahecha</cp:lastModifiedBy>
  <dcterms:created xsi:type="dcterms:W3CDTF">2025-05-24T02:10:08Z</dcterms:created>
  <dcterms:modified xsi:type="dcterms:W3CDTF">2025-05-24T02:27:15Z</dcterms:modified>
</cp:coreProperties>
</file>