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Users\Jizeth\Documents\JIZETH\1. CANAL CAPITAL\CANAL_CAPITAL_2025\PLANES DE MEJORAMIENTO\PRIMER CUATRIMESTRE\"/>
    </mc:Choice>
  </mc:AlternateContent>
  <xr:revisionPtr revIDLastSave="0" documentId="13_ncr:1_{F7CCD001-A305-4567-AAA1-8EC18FC2C017}" xr6:coauthVersionLast="47" xr6:coauthVersionMax="47" xr10:uidLastSave="{00000000-0000-0000-0000-000000000000}"/>
  <bookViews>
    <workbookView xWindow="-108" yWindow="-108" windowWidth="23256" windowHeight="12456" xr2:uid="{00000000-000D-0000-FFFF-FFFF00000000}"/>
  </bookViews>
  <sheets>
    <sheet name="PMP_2025" sheetId="1" r:id="rId1"/>
    <sheet name="Gráfico" sheetId="2" state="hidden" r:id="rId2"/>
  </sheets>
  <externalReferences>
    <externalReference r:id="rId3"/>
  </externalReferences>
  <definedNames>
    <definedName name="_xlnm._FilterDatabase" localSheetId="0" hidden="1">PMP_2025!$A$9:$AF$250</definedName>
    <definedName name="origen">[1]Datos!$B$3:$B$19</definedName>
    <definedName name="_xlnm.Print_Titles" localSheetId="0">PMP_2025!$1:$9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9" i="1" l="1"/>
  <c r="AA165" i="1"/>
  <c r="B25" i="2" l="1"/>
  <c r="C21" i="2" s="1"/>
  <c r="B9" i="2"/>
  <c r="C6" i="2" s="1"/>
  <c r="AB191" i="1"/>
  <c r="AD191" i="1" s="1"/>
  <c r="AB165" i="1"/>
  <c r="AC165" i="1"/>
  <c r="AD165" i="1" s="1"/>
  <c r="AC191" i="1"/>
  <c r="C20" i="2" l="1"/>
  <c r="C24" i="2"/>
  <c r="C7" i="2"/>
  <c r="C5" i="2"/>
  <c r="C4" i="2"/>
  <c r="C23" i="2"/>
  <c r="C8" i="2"/>
  <c r="C22" i="2"/>
  <c r="C25" i="2" l="1"/>
  <c r="C9" i="2"/>
  <c r="AG165" i="1"/>
  <c r="AA11" i="1" l="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10" i="1"/>
  <c r="AC161" i="1" l="1"/>
  <c r="AB161" i="1"/>
  <c r="AD161" i="1" s="1"/>
  <c r="AC115" i="1"/>
  <c r="AD115" i="1" s="1"/>
  <c r="AB115" i="1"/>
  <c r="AB204" i="1"/>
  <c r="AC204" i="1"/>
  <c r="AD204" i="1" s="1"/>
  <c r="AB146" i="1"/>
  <c r="AD146" i="1" s="1"/>
  <c r="AC146" i="1"/>
  <c r="AB106" i="1"/>
  <c r="AC106" i="1"/>
  <c r="AD106" i="1" s="1"/>
  <c r="AB66" i="1"/>
  <c r="AC66" i="1"/>
  <c r="AD66" i="1" s="1"/>
  <c r="AC26" i="1"/>
  <c r="AB26" i="1"/>
  <c r="AD26" i="1" s="1"/>
  <c r="AC227" i="1"/>
  <c r="AD227" i="1" s="1"/>
  <c r="AB227" i="1"/>
  <c r="AB186" i="1"/>
  <c r="AD186" i="1" s="1"/>
  <c r="AC186" i="1"/>
  <c r="AB137" i="1"/>
  <c r="AC137" i="1"/>
  <c r="AD137" i="1" s="1"/>
  <c r="AB97" i="1"/>
  <c r="AC97" i="1"/>
  <c r="AD97" i="1" s="1"/>
  <c r="AB57" i="1"/>
  <c r="AC57" i="1"/>
  <c r="AD57" i="1" s="1"/>
  <c r="AB33" i="1"/>
  <c r="AD33" i="1" s="1"/>
  <c r="AC33" i="1"/>
  <c r="AC218" i="1"/>
  <c r="AB218" i="1"/>
  <c r="AD218" i="1" s="1"/>
  <c r="AB194" i="1"/>
  <c r="AC194" i="1"/>
  <c r="AD194" i="1" s="1"/>
  <c r="AB152" i="1"/>
  <c r="AD152" i="1" s="1"/>
  <c r="AC152" i="1"/>
  <c r="AB112" i="1"/>
  <c r="AD112" i="1" s="1"/>
  <c r="AC112" i="1"/>
  <c r="AC72" i="1"/>
  <c r="AD72" i="1" s="1"/>
  <c r="AB72" i="1"/>
  <c r="AC16" i="1"/>
  <c r="AB16" i="1"/>
  <c r="AD16" i="1" s="1"/>
  <c r="AB249" i="1"/>
  <c r="AC249" i="1"/>
  <c r="AD249" i="1" s="1"/>
  <c r="AB241" i="1"/>
  <c r="AD241" i="1" s="1"/>
  <c r="AC241" i="1"/>
  <c r="AB233" i="1"/>
  <c r="AC233" i="1"/>
  <c r="AD233" i="1" s="1"/>
  <c r="AB225" i="1"/>
  <c r="AC225" i="1"/>
  <c r="AD225" i="1" s="1"/>
  <c r="AB217" i="1"/>
  <c r="AD217" i="1" s="1"/>
  <c r="AC217" i="1"/>
  <c r="AB209" i="1"/>
  <c r="AC209" i="1"/>
  <c r="AD209" i="1" s="1"/>
  <c r="AC201" i="1"/>
  <c r="AD201" i="1" s="1"/>
  <c r="AB201" i="1"/>
  <c r="AB193" i="1"/>
  <c r="AC193" i="1"/>
  <c r="AD193" i="1" s="1"/>
  <c r="AB184" i="1"/>
  <c r="AD184" i="1" s="1"/>
  <c r="AC184" i="1"/>
  <c r="AB176" i="1"/>
  <c r="AD176" i="1" s="1"/>
  <c r="AC176" i="1"/>
  <c r="AB168" i="1"/>
  <c r="AD168" i="1" s="1"/>
  <c r="AC168" i="1"/>
  <c r="AB159" i="1"/>
  <c r="AD159" i="1" s="1"/>
  <c r="AC159" i="1"/>
  <c r="AB151" i="1"/>
  <c r="AD151" i="1" s="1"/>
  <c r="AC151" i="1"/>
  <c r="AB143" i="1"/>
  <c r="AD143" i="1" s="1"/>
  <c r="AC143" i="1"/>
  <c r="AB135" i="1"/>
  <c r="AC135" i="1"/>
  <c r="AD135" i="1" s="1"/>
  <c r="AB127" i="1"/>
  <c r="AC127" i="1"/>
  <c r="AD127" i="1" s="1"/>
  <c r="AB119" i="1"/>
  <c r="AC119" i="1"/>
  <c r="AD119" i="1" s="1"/>
  <c r="AB111" i="1"/>
  <c r="AC111" i="1"/>
  <c r="AD111" i="1" s="1"/>
  <c r="AB103" i="1"/>
  <c r="AD103" i="1" s="1"/>
  <c r="AC103" i="1"/>
  <c r="AB95" i="1"/>
  <c r="AC95" i="1"/>
  <c r="AD95" i="1" s="1"/>
  <c r="AB87" i="1"/>
  <c r="AD87" i="1" s="1"/>
  <c r="AC87" i="1"/>
  <c r="AB79" i="1"/>
  <c r="AD79" i="1" s="1"/>
  <c r="AC79" i="1"/>
  <c r="AB71" i="1"/>
  <c r="AC71" i="1"/>
  <c r="AD71" i="1" s="1"/>
  <c r="AB63" i="1"/>
  <c r="AC63" i="1"/>
  <c r="AD63" i="1" s="1"/>
  <c r="AB55" i="1"/>
  <c r="AC55" i="1"/>
  <c r="AD55" i="1" s="1"/>
  <c r="AB47" i="1"/>
  <c r="AD47" i="1" s="1"/>
  <c r="AC47" i="1"/>
  <c r="AB39" i="1"/>
  <c r="AC39" i="1"/>
  <c r="AD39" i="1" s="1"/>
  <c r="AB31" i="1"/>
  <c r="AC31" i="1"/>
  <c r="AD31" i="1" s="1"/>
  <c r="AB23" i="1"/>
  <c r="AD23" i="1" s="1"/>
  <c r="AC23" i="1"/>
  <c r="AB15" i="1"/>
  <c r="AD15" i="1" s="1"/>
  <c r="AC15" i="1"/>
  <c r="AB244" i="1"/>
  <c r="AC244" i="1"/>
  <c r="AD244" i="1" s="1"/>
  <c r="AC220" i="1"/>
  <c r="AD220" i="1" s="1"/>
  <c r="AB220" i="1"/>
  <c r="AC171" i="1"/>
  <c r="AD171" i="1" s="1"/>
  <c r="AB171" i="1"/>
  <c r="AB130" i="1"/>
  <c r="AD130" i="1" s="1"/>
  <c r="AC130" i="1"/>
  <c r="AB90" i="1"/>
  <c r="AC90" i="1"/>
  <c r="AD90" i="1" s="1"/>
  <c r="AB42" i="1"/>
  <c r="AD42" i="1" s="1"/>
  <c r="AC42" i="1"/>
  <c r="AC219" i="1"/>
  <c r="AB219" i="1"/>
  <c r="AD219" i="1" s="1"/>
  <c r="AB178" i="1"/>
  <c r="AC178" i="1"/>
  <c r="AD178" i="1" s="1"/>
  <c r="AB145" i="1"/>
  <c r="AD145" i="1" s="1"/>
  <c r="AC145" i="1"/>
  <c r="AB105" i="1"/>
  <c r="AC105" i="1"/>
  <c r="AD105" i="1" s="1"/>
  <c r="AB65" i="1"/>
  <c r="AC65" i="1"/>
  <c r="AD65" i="1" s="1"/>
  <c r="AB41" i="1"/>
  <c r="AD41" i="1" s="1"/>
  <c r="AC41" i="1"/>
  <c r="AB250" i="1"/>
  <c r="AC250" i="1"/>
  <c r="AD250" i="1" s="1"/>
  <c r="AC210" i="1"/>
  <c r="AD210" i="1" s="1"/>
  <c r="AB210" i="1"/>
  <c r="AB169" i="1"/>
  <c r="AD169" i="1" s="1"/>
  <c r="AC169" i="1"/>
  <c r="AB128" i="1"/>
  <c r="AD128" i="1" s="1"/>
  <c r="AC128" i="1"/>
  <c r="AB80" i="1"/>
  <c r="AD80" i="1" s="1"/>
  <c r="AC80" i="1"/>
  <c r="AC24" i="1"/>
  <c r="AB24" i="1"/>
  <c r="AD24" i="1" s="1"/>
  <c r="AB248" i="1"/>
  <c r="AC248" i="1"/>
  <c r="AD248" i="1" s="1"/>
  <c r="AB240" i="1"/>
  <c r="AD240" i="1" s="1"/>
  <c r="AC240" i="1"/>
  <c r="AB232" i="1"/>
  <c r="AC232" i="1"/>
  <c r="AD232" i="1" s="1"/>
  <c r="AC224" i="1"/>
  <c r="AD224" i="1" s="1"/>
  <c r="AB224" i="1"/>
  <c r="AC216" i="1"/>
  <c r="AB216" i="1"/>
  <c r="AD216" i="1" s="1"/>
  <c r="AB200" i="1"/>
  <c r="AC200" i="1"/>
  <c r="AD200" i="1" s="1"/>
  <c r="AB192" i="1"/>
  <c r="AC192" i="1"/>
  <c r="AD192" i="1" s="1"/>
  <c r="AB183" i="1"/>
  <c r="AC183" i="1"/>
  <c r="AD183" i="1" s="1"/>
  <c r="AC175" i="1"/>
  <c r="AB175" i="1"/>
  <c r="AD175" i="1" s="1"/>
  <c r="AC167" i="1"/>
  <c r="AB167" i="1"/>
  <c r="AD167" i="1" s="1"/>
  <c r="AB158" i="1"/>
  <c r="AD158" i="1" s="1"/>
  <c r="AC158" i="1"/>
  <c r="AB150" i="1"/>
  <c r="AD150" i="1" s="1"/>
  <c r="AC150" i="1"/>
  <c r="AB142" i="1"/>
  <c r="AC142" i="1"/>
  <c r="AD142" i="1" s="1"/>
  <c r="AB134" i="1"/>
  <c r="AC134" i="1"/>
  <c r="AD134" i="1" s="1"/>
  <c r="AB126" i="1"/>
  <c r="AD126" i="1" s="1"/>
  <c r="AC126" i="1"/>
  <c r="AB118" i="1"/>
  <c r="AD118" i="1" s="1"/>
  <c r="AC118" i="1"/>
  <c r="AB110" i="1"/>
  <c r="AC110" i="1"/>
  <c r="AD110" i="1" s="1"/>
  <c r="AB102" i="1"/>
  <c r="AC102" i="1"/>
  <c r="AD102" i="1" s="1"/>
  <c r="AB94" i="1"/>
  <c r="AC94" i="1"/>
  <c r="AD94" i="1" s="1"/>
  <c r="AB86" i="1"/>
  <c r="AC86" i="1"/>
  <c r="AD86" i="1" s="1"/>
  <c r="AB78" i="1"/>
  <c r="AC78" i="1"/>
  <c r="AD78" i="1" s="1"/>
  <c r="AB70" i="1"/>
  <c r="AC70" i="1"/>
  <c r="AD70" i="1" s="1"/>
  <c r="AB62" i="1"/>
  <c r="AC62" i="1"/>
  <c r="AD62" i="1" s="1"/>
  <c r="AB54" i="1"/>
  <c r="AC54" i="1"/>
  <c r="AD54" i="1" s="1"/>
  <c r="AB46" i="1"/>
  <c r="AD46" i="1" s="1"/>
  <c r="AC46" i="1"/>
  <c r="AC38" i="1"/>
  <c r="AD38" i="1" s="1"/>
  <c r="AB38" i="1"/>
  <c r="AC30" i="1"/>
  <c r="AD30" i="1" s="1"/>
  <c r="AB30" i="1"/>
  <c r="AC22" i="1"/>
  <c r="AB22" i="1"/>
  <c r="AD22" i="1" s="1"/>
  <c r="AC14" i="1"/>
  <c r="AB14" i="1"/>
  <c r="AD14" i="1" s="1"/>
  <c r="AC212" i="1"/>
  <c r="AB212" i="1"/>
  <c r="AD212" i="1" s="1"/>
  <c r="AB179" i="1"/>
  <c r="AC179" i="1"/>
  <c r="AD179" i="1" s="1"/>
  <c r="AB122" i="1"/>
  <c r="AD122" i="1" s="1"/>
  <c r="AC122" i="1"/>
  <c r="AB82" i="1"/>
  <c r="AD82" i="1" s="1"/>
  <c r="AC82" i="1"/>
  <c r="AB50" i="1"/>
  <c r="AD50" i="1" s="1"/>
  <c r="AC50" i="1"/>
  <c r="AC211" i="1"/>
  <c r="AB211" i="1"/>
  <c r="AD211" i="1" s="1"/>
  <c r="AC170" i="1"/>
  <c r="AD170" i="1" s="1"/>
  <c r="AB170" i="1"/>
  <c r="AB129" i="1"/>
  <c r="AD129" i="1" s="1"/>
  <c r="AC129" i="1"/>
  <c r="AB89" i="1"/>
  <c r="AC89" i="1"/>
  <c r="AD89" i="1" s="1"/>
  <c r="AB49" i="1"/>
  <c r="AD49" i="1" s="1"/>
  <c r="AC49" i="1"/>
  <c r="AC202" i="1"/>
  <c r="AD202" i="1" s="1"/>
  <c r="AB202" i="1"/>
  <c r="AB160" i="1"/>
  <c r="AC160" i="1"/>
  <c r="AD160" i="1" s="1"/>
  <c r="AB120" i="1"/>
  <c r="AC120" i="1"/>
  <c r="AD120" i="1" s="1"/>
  <c r="AC88" i="1"/>
  <c r="AD88" i="1" s="1"/>
  <c r="AB88" i="1"/>
  <c r="AC56" i="1"/>
  <c r="AD56" i="1" s="1"/>
  <c r="AB56" i="1"/>
  <c r="AC32" i="1"/>
  <c r="AD32" i="1" s="1"/>
  <c r="AB32" i="1"/>
  <c r="AB247" i="1"/>
  <c r="AC247" i="1"/>
  <c r="AD247" i="1" s="1"/>
  <c r="AC223" i="1"/>
  <c r="AD223" i="1" s="1"/>
  <c r="AB223" i="1"/>
  <c r="AC215" i="1"/>
  <c r="AB215" i="1"/>
  <c r="AD215" i="1" s="1"/>
  <c r="AC207" i="1"/>
  <c r="AD207" i="1" s="1"/>
  <c r="AB207" i="1"/>
  <c r="AC199" i="1"/>
  <c r="AD199" i="1" s="1"/>
  <c r="AB199" i="1"/>
  <c r="AC190" i="1"/>
  <c r="AD190" i="1" s="1"/>
  <c r="AB190" i="1"/>
  <c r="AB182" i="1"/>
  <c r="AC182" i="1"/>
  <c r="AD182" i="1" s="1"/>
  <c r="AB174" i="1"/>
  <c r="AD174" i="1" s="1"/>
  <c r="AC174" i="1"/>
  <c r="AC166" i="1"/>
  <c r="AD166" i="1" s="1"/>
  <c r="AB166" i="1"/>
  <c r="AB157" i="1"/>
  <c r="AD157" i="1" s="1"/>
  <c r="AC157" i="1"/>
  <c r="AB149" i="1"/>
  <c r="AD149" i="1" s="1"/>
  <c r="AC149" i="1"/>
  <c r="AB141" i="1"/>
  <c r="AC141" i="1"/>
  <c r="AD141" i="1" s="1"/>
  <c r="AB133" i="1"/>
  <c r="AC133" i="1"/>
  <c r="AD133" i="1" s="1"/>
  <c r="AB125" i="1"/>
  <c r="AD125" i="1" s="1"/>
  <c r="AC125" i="1"/>
  <c r="AB117" i="1"/>
  <c r="AC117" i="1"/>
  <c r="AD117" i="1" s="1"/>
  <c r="AB109" i="1"/>
  <c r="AC109" i="1"/>
  <c r="AD109" i="1" s="1"/>
  <c r="AB101" i="1"/>
  <c r="AC101" i="1"/>
  <c r="AD101" i="1" s="1"/>
  <c r="AB93" i="1"/>
  <c r="AD93" i="1" s="1"/>
  <c r="AC93" i="1"/>
  <c r="AB85" i="1"/>
  <c r="AC85" i="1"/>
  <c r="AD85" i="1" s="1"/>
  <c r="AB77" i="1"/>
  <c r="AC77" i="1"/>
  <c r="AD77" i="1" s="1"/>
  <c r="AB69" i="1"/>
  <c r="AC69" i="1"/>
  <c r="AD69" i="1" s="1"/>
  <c r="AB61" i="1"/>
  <c r="AC61" i="1"/>
  <c r="AD61" i="1" s="1"/>
  <c r="AB53" i="1"/>
  <c r="AC53" i="1"/>
  <c r="AD53" i="1" s="1"/>
  <c r="AB45" i="1"/>
  <c r="AD45" i="1" s="1"/>
  <c r="AC45" i="1"/>
  <c r="AB37" i="1"/>
  <c r="AC37" i="1"/>
  <c r="AD37" i="1" s="1"/>
  <c r="AB29" i="1"/>
  <c r="AC29" i="1"/>
  <c r="AD29" i="1" s="1"/>
  <c r="AB21" i="1"/>
  <c r="AD21" i="1" s="1"/>
  <c r="AC21" i="1"/>
  <c r="AB13" i="1"/>
  <c r="AD13" i="1" s="1"/>
  <c r="AC13" i="1"/>
  <c r="AB236" i="1"/>
  <c r="AC236" i="1"/>
  <c r="AD236" i="1" s="1"/>
  <c r="AB196" i="1"/>
  <c r="AC196" i="1"/>
  <c r="AD196" i="1" s="1"/>
  <c r="AB162" i="1"/>
  <c r="AC162" i="1"/>
  <c r="AD162" i="1" s="1"/>
  <c r="AB114" i="1"/>
  <c r="AD114" i="1" s="1"/>
  <c r="AC114" i="1"/>
  <c r="AB74" i="1"/>
  <c r="AC74" i="1"/>
  <c r="AD74" i="1" s="1"/>
  <c r="AC34" i="1"/>
  <c r="AB34" i="1"/>
  <c r="AD34" i="1" s="1"/>
  <c r="AB243" i="1"/>
  <c r="AC243" i="1"/>
  <c r="AD243" i="1" s="1"/>
  <c r="AC203" i="1"/>
  <c r="AB203" i="1"/>
  <c r="AD203" i="1" s="1"/>
  <c r="AB121" i="1"/>
  <c r="AD121" i="1" s="1"/>
  <c r="AC121" i="1"/>
  <c r="AB81" i="1"/>
  <c r="AD81" i="1" s="1"/>
  <c r="AC81" i="1"/>
  <c r="AB17" i="1"/>
  <c r="AD17" i="1" s="1"/>
  <c r="AC17" i="1"/>
  <c r="AC234" i="1"/>
  <c r="AD234" i="1" s="1"/>
  <c r="AB234" i="1"/>
  <c r="AC185" i="1"/>
  <c r="AB185" i="1"/>
  <c r="AD185" i="1" s="1"/>
  <c r="AB144" i="1"/>
  <c r="AD144" i="1" s="1"/>
  <c r="AC144" i="1"/>
  <c r="AB96" i="1"/>
  <c r="AC96" i="1"/>
  <c r="AD96" i="1" s="1"/>
  <c r="AC40" i="1"/>
  <c r="AD40" i="1" s="1"/>
  <c r="AB40" i="1"/>
  <c r="AB239" i="1"/>
  <c r="AC239" i="1"/>
  <c r="AD239" i="1" s="1"/>
  <c r="AC246" i="1"/>
  <c r="AD246" i="1" s="1"/>
  <c r="AB246" i="1"/>
  <c r="AC238" i="1"/>
  <c r="AD238" i="1" s="1"/>
  <c r="AB238" i="1"/>
  <c r="AB230" i="1"/>
  <c r="AC230" i="1"/>
  <c r="AD230" i="1" s="1"/>
  <c r="AC222" i="1"/>
  <c r="AD222" i="1" s="1"/>
  <c r="AB222" i="1"/>
  <c r="AC214" i="1"/>
  <c r="AB214" i="1"/>
  <c r="AD214" i="1" s="1"/>
  <c r="AC206" i="1"/>
  <c r="AD206" i="1" s="1"/>
  <c r="AB206" i="1"/>
  <c r="AC198" i="1"/>
  <c r="AD198" i="1" s="1"/>
  <c r="AB198" i="1"/>
  <c r="AC189" i="1"/>
  <c r="AD189" i="1" s="1"/>
  <c r="AB189" i="1"/>
  <c r="AB173" i="1"/>
  <c r="AC173" i="1"/>
  <c r="AD173" i="1" s="1"/>
  <c r="AB164" i="1"/>
  <c r="AC164" i="1"/>
  <c r="AD164" i="1" s="1"/>
  <c r="AB156" i="1"/>
  <c r="AD156" i="1" s="1"/>
  <c r="AC156" i="1"/>
  <c r="AC148" i="1"/>
  <c r="AD148" i="1" s="1"/>
  <c r="AB148" i="1"/>
  <c r="AB140" i="1"/>
  <c r="AC140" i="1"/>
  <c r="AD140" i="1" s="1"/>
  <c r="AB132" i="1"/>
  <c r="AD132" i="1" s="1"/>
  <c r="AC132" i="1"/>
  <c r="AB124" i="1"/>
  <c r="AD124" i="1" s="1"/>
  <c r="AC124" i="1"/>
  <c r="AC116" i="1"/>
  <c r="AD116" i="1" s="1"/>
  <c r="AB116" i="1"/>
  <c r="AC108" i="1"/>
  <c r="AD108" i="1" s="1"/>
  <c r="AB108" i="1"/>
  <c r="AB100" i="1"/>
  <c r="AC100" i="1"/>
  <c r="AD100" i="1" s="1"/>
  <c r="AB92" i="1"/>
  <c r="AD92" i="1" s="1"/>
  <c r="AC92" i="1"/>
  <c r="AB84" i="1"/>
  <c r="AC84" i="1"/>
  <c r="AD84" i="1" s="1"/>
  <c r="AB76" i="1"/>
  <c r="AC76" i="1"/>
  <c r="AD76" i="1" s="1"/>
  <c r="AB68" i="1"/>
  <c r="AC68" i="1"/>
  <c r="AD68" i="1" s="1"/>
  <c r="AB60" i="1"/>
  <c r="AC60" i="1"/>
  <c r="AD60" i="1" s="1"/>
  <c r="AB52" i="1"/>
  <c r="AC52" i="1"/>
  <c r="AD52" i="1" s="1"/>
  <c r="AB44" i="1"/>
  <c r="AD44" i="1" s="1"/>
  <c r="AC44" i="1"/>
  <c r="AC36" i="1"/>
  <c r="AD36" i="1" s="1"/>
  <c r="AB36" i="1"/>
  <c r="AC28" i="1"/>
  <c r="AD28" i="1" s="1"/>
  <c r="AB28" i="1"/>
  <c r="AC20" i="1"/>
  <c r="AB20" i="1"/>
  <c r="AD20" i="1" s="1"/>
  <c r="AC12" i="1"/>
  <c r="AD12" i="1" s="1"/>
  <c r="AB12" i="1"/>
  <c r="AB10" i="1"/>
  <c r="AD10" i="1" s="1"/>
  <c r="AC10" i="1"/>
  <c r="AC228" i="1"/>
  <c r="AD228" i="1" s="1"/>
  <c r="AB228" i="1"/>
  <c r="AB187" i="1"/>
  <c r="AD187" i="1" s="1"/>
  <c r="AC187" i="1"/>
  <c r="AB154" i="1"/>
  <c r="AD154" i="1" s="1"/>
  <c r="AC154" i="1"/>
  <c r="AB138" i="1"/>
  <c r="AC138" i="1"/>
  <c r="AD138" i="1" s="1"/>
  <c r="AB98" i="1"/>
  <c r="AC98" i="1"/>
  <c r="AD98" i="1" s="1"/>
  <c r="AB58" i="1"/>
  <c r="AC58" i="1"/>
  <c r="AD58" i="1" s="1"/>
  <c r="AC18" i="1"/>
  <c r="AB18" i="1"/>
  <c r="AD18" i="1" s="1"/>
  <c r="AB235" i="1"/>
  <c r="AC235" i="1"/>
  <c r="AD235" i="1" s="1"/>
  <c r="AC195" i="1"/>
  <c r="AB195" i="1"/>
  <c r="AD195" i="1" s="1"/>
  <c r="AB153" i="1"/>
  <c r="AD153" i="1" s="1"/>
  <c r="AC153" i="1"/>
  <c r="AB113" i="1"/>
  <c r="AC113" i="1"/>
  <c r="AD113" i="1" s="1"/>
  <c r="AB73" i="1"/>
  <c r="AC73" i="1"/>
  <c r="AD73" i="1" s="1"/>
  <c r="AB25" i="1"/>
  <c r="AD25" i="1" s="1"/>
  <c r="AC25" i="1"/>
  <c r="AB242" i="1"/>
  <c r="AC242" i="1"/>
  <c r="AD242" i="1" s="1"/>
  <c r="AC226" i="1"/>
  <c r="AD226" i="1" s="1"/>
  <c r="AB226" i="1"/>
  <c r="AB177" i="1"/>
  <c r="AD177" i="1" s="1"/>
  <c r="AC177" i="1"/>
  <c r="AB136" i="1"/>
  <c r="AC136" i="1"/>
  <c r="AD136" i="1" s="1"/>
  <c r="AB104" i="1"/>
  <c r="AC104" i="1"/>
  <c r="AD104" i="1" s="1"/>
  <c r="AC64" i="1"/>
  <c r="AD64" i="1" s="1"/>
  <c r="AB64" i="1"/>
  <c r="AC48" i="1"/>
  <c r="AB48" i="1"/>
  <c r="AD48" i="1" s="1"/>
  <c r="AB231" i="1"/>
  <c r="AC231" i="1"/>
  <c r="AD231" i="1" s="1"/>
  <c r="AB245" i="1"/>
  <c r="AC245" i="1"/>
  <c r="AD245" i="1" s="1"/>
  <c r="AB237" i="1"/>
  <c r="AC237" i="1"/>
  <c r="AD237" i="1" s="1"/>
  <c r="AC229" i="1"/>
  <c r="AD229" i="1" s="1"/>
  <c r="AB229" i="1"/>
  <c r="AC221" i="1"/>
  <c r="AD221" i="1" s="1"/>
  <c r="AB221" i="1"/>
  <c r="AB213" i="1"/>
  <c r="AD213" i="1" s="1"/>
  <c r="AC213" i="1"/>
  <c r="AC205" i="1"/>
  <c r="AD205" i="1" s="1"/>
  <c r="AB205" i="1"/>
  <c r="AC197" i="1"/>
  <c r="AD197" i="1" s="1"/>
  <c r="AB197" i="1"/>
  <c r="AC188" i="1"/>
  <c r="AD188" i="1" s="1"/>
  <c r="AB188" i="1"/>
  <c r="AC172" i="1"/>
  <c r="AD172" i="1" s="1"/>
  <c r="AB172" i="1"/>
  <c r="AC163" i="1"/>
  <c r="AB163" i="1"/>
  <c r="AD163" i="1" s="1"/>
  <c r="AB155" i="1"/>
  <c r="AD155" i="1" s="1"/>
  <c r="AC155" i="1"/>
  <c r="AB147" i="1"/>
  <c r="AC147" i="1"/>
  <c r="AD147" i="1" s="1"/>
  <c r="AB139" i="1"/>
  <c r="AC139" i="1"/>
  <c r="AD139" i="1" s="1"/>
  <c r="AB131" i="1"/>
  <c r="AD131" i="1" s="1"/>
  <c r="AC131" i="1"/>
  <c r="AB123" i="1"/>
  <c r="AD123" i="1" s="1"/>
  <c r="AC123" i="1"/>
  <c r="AB107" i="1"/>
  <c r="AC107" i="1"/>
  <c r="AD107" i="1" s="1"/>
  <c r="AB99" i="1"/>
  <c r="AC99" i="1"/>
  <c r="AD99" i="1" s="1"/>
  <c r="AB91" i="1"/>
  <c r="AC91" i="1"/>
  <c r="AD91" i="1" s="1"/>
  <c r="AB83" i="1"/>
  <c r="AC83" i="1"/>
  <c r="AD83" i="1" s="1"/>
  <c r="AB75" i="1"/>
  <c r="AC75" i="1"/>
  <c r="AD75" i="1" s="1"/>
  <c r="AB67" i="1"/>
  <c r="AC67" i="1"/>
  <c r="AD67" i="1" s="1"/>
  <c r="AB59" i="1"/>
  <c r="AC59" i="1"/>
  <c r="AD59" i="1" s="1"/>
  <c r="AB51" i="1"/>
  <c r="AC51" i="1"/>
  <c r="AD51" i="1" s="1"/>
  <c r="AB43" i="1"/>
  <c r="AD43" i="1" s="1"/>
  <c r="AC43" i="1"/>
  <c r="AB35" i="1"/>
  <c r="AD35" i="1" s="1"/>
  <c r="AC35" i="1"/>
  <c r="AB27" i="1"/>
  <c r="AC27" i="1"/>
  <c r="AD27" i="1" s="1"/>
  <c r="AB19" i="1"/>
  <c r="AD19" i="1" s="1"/>
  <c r="AC19" i="1"/>
  <c r="AB11" i="1"/>
  <c r="AC11" i="1"/>
  <c r="AD11" i="1" s="1"/>
  <c r="AC208" i="1"/>
  <c r="AD208" i="1" s="1"/>
  <c r="AB208" i="1"/>
  <c r="AB181" i="1"/>
  <c r="AD181" i="1" s="1"/>
  <c r="AC181" i="1"/>
  <c r="AB180" i="1"/>
  <c r="AC180" i="1"/>
  <c r="AD180" i="1" s="1"/>
  <c r="AG114" i="1"/>
  <c r="AG66" i="1"/>
  <c r="AG18" i="1"/>
  <c r="AG234" i="1"/>
  <c r="AG218" i="1"/>
  <c r="AG210" i="1"/>
  <c r="AG202" i="1"/>
  <c r="AG160" i="1"/>
  <c r="AG152" i="1"/>
  <c r="AG136" i="1"/>
  <c r="AG96" i="1"/>
  <c r="AG88" i="1"/>
  <c r="AG72" i="1"/>
  <c r="AG40" i="1"/>
  <c r="AG32" i="1"/>
  <c r="AG24" i="1"/>
  <c r="AG179" i="1"/>
  <c r="AG130" i="1"/>
  <c r="AG203" i="1"/>
  <c r="AG184" i="1"/>
  <c r="AG168" i="1"/>
  <c r="AG159" i="1"/>
  <c r="AG135" i="1"/>
  <c r="AG39" i="1"/>
  <c r="AG146" i="1"/>
  <c r="AG90" i="1"/>
  <c r="AG227" i="1"/>
  <c r="AG232" i="1"/>
  <c r="AG224" i="1"/>
  <c r="AG216" i="1"/>
  <c r="AG200" i="1"/>
  <c r="AG38" i="1"/>
  <c r="AG187" i="1"/>
  <c r="AG186" i="1"/>
  <c r="AG157" i="1"/>
  <c r="AG149" i="1"/>
  <c r="AG133" i="1"/>
  <c r="AG93" i="1"/>
  <c r="AG69" i="1"/>
  <c r="AG53" i="1"/>
  <c r="AG37" i="1"/>
  <c r="AG29" i="1"/>
  <c r="AG21" i="1"/>
  <c r="AG10" i="1"/>
  <c r="AG154" i="1"/>
  <c r="AG42" i="1"/>
  <c r="AG243" i="1"/>
  <c r="AG173" i="1"/>
  <c r="AG170" i="1"/>
  <c r="AG245" i="1"/>
  <c r="AG237" i="1"/>
  <c r="AG221" i="1"/>
  <c r="AG213" i="1"/>
  <c r="AG197" i="1"/>
  <c r="AG163" i="1"/>
  <c r="AG139" i="1"/>
  <c r="AG99" i="1"/>
  <c r="AG91" i="1"/>
  <c r="AG75" i="1"/>
  <c r="AG59" i="1"/>
  <c r="AG51" i="1"/>
  <c r="AG43" i="1"/>
  <c r="AG35" i="1"/>
  <c r="AG27" i="1"/>
  <c r="AG248" i="1"/>
  <c r="AG250" i="1"/>
  <c r="AG45" i="1"/>
  <c r="AG48" i="1"/>
  <c r="AG106" i="1"/>
  <c r="AG74" i="1"/>
  <c r="AG34" i="1"/>
  <c r="AG249" i="1"/>
  <c r="AG241" i="1"/>
  <c r="AG233" i="1"/>
  <c r="AG225" i="1"/>
  <c r="AG217" i="1"/>
  <c r="AG209" i="1"/>
  <c r="AG201" i="1"/>
  <c r="AG193" i="1"/>
  <c r="AG185" i="1"/>
  <c r="AG177" i="1"/>
  <c r="AG169" i="1"/>
  <c r="AG161" i="1"/>
  <c r="AG153" i="1"/>
  <c r="AG145" i="1"/>
  <c r="AG137" i="1"/>
  <c r="AG129" i="1"/>
  <c r="AG121" i="1"/>
  <c r="AG113" i="1"/>
  <c r="AG105" i="1"/>
  <c r="AG97" i="1"/>
  <c r="AG89" i="1"/>
  <c r="AG81" i="1"/>
  <c r="AG73" i="1"/>
  <c r="AG65" i="1"/>
  <c r="AG57" i="1"/>
  <c r="AG49" i="1"/>
  <c r="AG41" i="1"/>
  <c r="AG33" i="1"/>
  <c r="AG25" i="1"/>
  <c r="AG17" i="1"/>
  <c r="AG162" i="1"/>
  <c r="AG240" i="1"/>
  <c r="AG208" i="1"/>
  <c r="AG192" i="1"/>
  <c r="AG176" i="1"/>
  <c r="AG144" i="1"/>
  <c r="AG128" i="1"/>
  <c r="AG120" i="1"/>
  <c r="AG112" i="1"/>
  <c r="AG104" i="1"/>
  <c r="AG80" i="1"/>
  <c r="AG64" i="1"/>
  <c r="AG56" i="1"/>
  <c r="AG16" i="1"/>
  <c r="AG178" i="1"/>
  <c r="AG98" i="1"/>
  <c r="AG58" i="1"/>
  <c r="AG247" i="1"/>
  <c r="AG239" i="1"/>
  <c r="AG231" i="1"/>
  <c r="AG223" i="1"/>
  <c r="AG215" i="1"/>
  <c r="AG207" i="1"/>
  <c r="AG199" i="1"/>
  <c r="AG191" i="1"/>
  <c r="AG183" i="1"/>
  <c r="AG175" i="1"/>
  <c r="AG167" i="1"/>
  <c r="AG151" i="1"/>
  <c r="AG143" i="1"/>
  <c r="AG127" i="1"/>
  <c r="AG119" i="1"/>
  <c r="AG111" i="1"/>
  <c r="AG103" i="1"/>
  <c r="AG95" i="1"/>
  <c r="AG87" i="1"/>
  <c r="AG79" i="1"/>
  <c r="AG71" i="1"/>
  <c r="AG63" i="1"/>
  <c r="AG55" i="1"/>
  <c r="AG47" i="1"/>
  <c r="AG31" i="1"/>
  <c r="AG23" i="1"/>
  <c r="AG15" i="1"/>
  <c r="AG226" i="1"/>
  <c r="AG82" i="1"/>
  <c r="AG246" i="1"/>
  <c r="AG238" i="1"/>
  <c r="AG230" i="1"/>
  <c r="AG222" i="1"/>
  <c r="AG214" i="1"/>
  <c r="AG206" i="1"/>
  <c r="AG198" i="1"/>
  <c r="AG190" i="1"/>
  <c r="AG182" i="1"/>
  <c r="AG174" i="1"/>
  <c r="AG166" i="1"/>
  <c r="AG158" i="1"/>
  <c r="AG150" i="1"/>
  <c r="AG142" i="1"/>
  <c r="AG134" i="1"/>
  <c r="AG126" i="1"/>
  <c r="AG118" i="1"/>
  <c r="AG110" i="1"/>
  <c r="AG102" i="1"/>
  <c r="AG94" i="1"/>
  <c r="AG86" i="1"/>
  <c r="AG78" i="1"/>
  <c r="AG70" i="1"/>
  <c r="AG62" i="1"/>
  <c r="AG54" i="1"/>
  <c r="AG46" i="1"/>
  <c r="AG30" i="1"/>
  <c r="AG22" i="1"/>
  <c r="AG14" i="1"/>
  <c r="AG122" i="1"/>
  <c r="AG50" i="1"/>
  <c r="AG229" i="1"/>
  <c r="AG205" i="1"/>
  <c r="AG189" i="1"/>
  <c r="AG181" i="1"/>
  <c r="AG141" i="1"/>
  <c r="AG125" i="1"/>
  <c r="AG117" i="1"/>
  <c r="AG109" i="1"/>
  <c r="AG101" i="1"/>
  <c r="AG85" i="1"/>
  <c r="AG77" i="1"/>
  <c r="AG61" i="1"/>
  <c r="AG13" i="1"/>
  <c r="AG242" i="1"/>
  <c r="AG194" i="1"/>
  <c r="AG138" i="1"/>
  <c r="AG244" i="1"/>
  <c r="AG236" i="1"/>
  <c r="AG228" i="1"/>
  <c r="AG220" i="1"/>
  <c r="AG212" i="1"/>
  <c r="AG204" i="1"/>
  <c r="AG196" i="1"/>
  <c r="AG188" i="1"/>
  <c r="AG180" i="1"/>
  <c r="AG172" i="1"/>
  <c r="AG164" i="1"/>
  <c r="AG156" i="1"/>
  <c r="AG148" i="1"/>
  <c r="AG140" i="1"/>
  <c r="AG132" i="1"/>
  <c r="AG124" i="1"/>
  <c r="AG116" i="1"/>
  <c r="AG108" i="1"/>
  <c r="AG100" i="1"/>
  <c r="AG92" i="1"/>
  <c r="AG84" i="1"/>
  <c r="AG76" i="1"/>
  <c r="AG68" i="1"/>
  <c r="AG60" i="1"/>
  <c r="AG52" i="1"/>
  <c r="AG44" i="1"/>
  <c r="AG36" i="1"/>
  <c r="AG28" i="1"/>
  <c r="AG20" i="1"/>
  <c r="AG12" i="1"/>
  <c r="AG26" i="1"/>
  <c r="AG235" i="1"/>
  <c r="AG219" i="1"/>
  <c r="AG211" i="1"/>
  <c r="AG195" i="1"/>
  <c r="AG171" i="1"/>
  <c r="AG155" i="1"/>
  <c r="AG147" i="1"/>
  <c r="AG131" i="1"/>
  <c r="AG123" i="1"/>
  <c r="AG115" i="1"/>
  <c r="AG107" i="1"/>
  <c r="AG83" i="1"/>
  <c r="AG67" i="1"/>
  <c r="AG19" i="1"/>
  <c r="AG11" i="1"/>
</calcChain>
</file>

<file path=xl/sharedStrings.xml><?xml version="1.0" encoding="utf-8"?>
<sst xmlns="http://schemas.openxmlformats.org/spreadsheetml/2006/main" count="4110" uniqueCount="1104">
  <si>
    <t>IDENTIFICACIÓN DE LA OBSERVACIÓN Y/O HALLAZGO</t>
  </si>
  <si>
    <t>ESTABLECIMIENTO ACCIONES DE MEJORA</t>
  </si>
  <si>
    <t>No. solicitud</t>
  </si>
  <si>
    <t>Fuente de  la observación y/o hallazgo</t>
  </si>
  <si>
    <t>Detalle de la fuente</t>
  </si>
  <si>
    <t>Fecha de  la observación y/o hallazgo</t>
  </si>
  <si>
    <t>Código o capítulo</t>
  </si>
  <si>
    <t>Observación y/o hallazgo detectado</t>
  </si>
  <si>
    <t>Proceso(s) afectado(s)</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</si>
  <si>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</si>
  <si>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</si>
  <si>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</si>
  <si>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</si>
  <si>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</si>
  <si>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</si>
  <si>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</si>
  <si>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</si>
  <si>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</si>
  <si>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</si>
  <si>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</si>
  <si>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</si>
  <si>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</si>
  <si>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</si>
  <si>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</si>
  <si>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</si>
  <si>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</si>
  <si>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(Indique el proceso o procesos)</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</si>
  <si>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</si>
  <si>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</si>
  <si>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</si>
  <si>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</si>
  <si>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Origen Interno</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</si>
  <si>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</si>
  <si>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</si>
  <si>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</si>
  <si>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CONTABILIDAD</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</si>
  <si>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</si>
  <si>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</si>
  <si>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DE MEJORA</t>
  </si>
  <si>
    <t xml:space="preserve"> Actas de cumplimiento/ Memorandos de auditoría</t>
  </si>
  <si>
    <t>SUBDIRECTOR FINANCIERO</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</si>
  <si>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</si>
  <si>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</si>
  <si>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SISTEMAS</t>
  </si>
  <si>
    <t>No se cuenta con un sistema que genere un único número dado que el aplicativo con el que se cuenta no lo permite. (El número de radicado y el número de OP son diferentes pero aún así se puede verificar la trazabilidad de la operación)</t>
  </si>
  <si>
    <t xml:space="preserve">Realizar mesas de trabajo con el área de sistemas para la implementación de un aplicativo para que permita el seguimiento y la trazabilidad de la operación de una orden de pago. </t>
  </si>
  <si>
    <t>Mesas de trabajo realizadas / Mesas de Trabajo Programados</t>
  </si>
  <si>
    <t>Realizar el diseño y viabilidad técnica de un aplicativo o funcionalidad que permita el seguimiento y trazabilidad de una orden de pago; de conformidad con las mesas de trabajo realizadas con el área financiera.</t>
  </si>
  <si>
    <t>SUBDIRECTOR ADMINISTRATIVO</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</si>
  <si>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</si>
  <si>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</si>
  <si>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</si>
  <si>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</si>
  <si>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</si>
  <si>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t>Visita Archivo Distrital - 2021</t>
  </si>
  <si>
    <t>Es necesaria la elaboración de los procedimientos de Planeación y Producción [Teniendo en cuenta las operaciones de gestión documental y los trámites a cargo de la entidad].</t>
  </si>
  <si>
    <t>GESTION DOCUMENTAL</t>
  </si>
  <si>
    <t>No se tenían identificados los tramites de planeación y producción documental en la entidad.</t>
  </si>
  <si>
    <t>Elaborar el procedimiento de planeación y producción documental</t>
  </si>
  <si>
    <t>CORRECTIVA</t>
  </si>
  <si>
    <t xml:space="preserve">No actividades ejecutadas / No de actividades formuladas </t>
  </si>
  <si>
    <t>Realizar una mesa de trabajo con el profesional en gestión documental para aprobar el procedimiento.</t>
  </si>
  <si>
    <t>Enviar a planeación Procedimiento para su aprobación y publicación.</t>
  </si>
  <si>
    <t>Socializar el documento adoptado.</t>
  </si>
  <si>
    <t>Auditoría al proceso de Comercialización – Proyectos Estratégicos - 2021</t>
  </si>
  <si>
    <t>11.1</t>
  </si>
  <si>
    <t>Oportunidades de mejora en cuanto a la medición del FEE – Beneficio económico, en cuanto a: 
a. 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</si>
  <si>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VENTAS Y MERCADEO</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</si>
  <si>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</si>
  <si>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Conformar el equipo Interdisciplinario que establezca la Entidad de acuerdo a la competencia y conocimientos para determinar los factores, personal y equipos que intervienen en la realización de un proyecto. </t>
  </si>
  <si>
    <t>Conformación del equipo Interdisciplinario que establezca la entidad / 1</t>
  </si>
  <si>
    <t xml:space="preserve">Solicitar detalle de insumos para determinar el costo de un proyecto. </t>
  </si>
  <si>
    <t>Establecer un formato donde se pueda valorizar cada uno de los factores que intervienen en la realización de un proyecto / 1</t>
  </si>
  <si>
    <t>Desarrollo de documentos, lineamientos, formatos (estándares en el SIG).</t>
  </si>
  <si>
    <t xml:space="preserve">Mesas de trabajos establecidas en el acto administrativo de la conformación del equipo de trabajo. </t>
  </si>
  <si>
    <t>Identificar centros de costos de conformidad con los servicios y/o productos del Canal y otros factores que intervienen en la realización de estos.</t>
  </si>
  <si>
    <t>Identificar las etapas de desarrollo, implementación y puesta en marcha del modelo de la metodología resultante de las mesas de trabajo propuestas.</t>
  </si>
  <si>
    <t>Auditoría a la Gestión Antisoborno - 2022</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</si>
  <si>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</si>
  <si>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</si>
  <si>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PLANEACION</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</si>
  <si>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</si>
  <si>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t>
  </si>
  <si>
    <t>PREVENTIVA</t>
  </si>
  <si>
    <t>Una mesa de trabajo realizada con las áreas correspondientes para definir los recursos con los cuales se implementará el SGAS</t>
  </si>
  <si>
    <t>SECRETARIA GENERAL</t>
  </si>
  <si>
    <t xml:space="preserve">Definir a partir de la política integral de transparencia mediciones a la implementación del sistema de gestión antisoborno y presentar resultados ante el CIGD. 
</t>
  </si>
  <si>
    <t>Un (1) mecanismo de medición a la implementación del SGAS</t>
  </si>
  <si>
    <t>Analizar la disponibilidad de recursos físicos, humanos y financieros para la implementación del SGAS en la entidad y definir los mismos para su ejecución.</t>
  </si>
  <si>
    <t>GERENTE GENERAL</t>
  </si>
  <si>
    <t xml:space="preserve">Definir a partir de la política integral de transparencia mediciones a la implementación del sistema de gestión antisoborno y presentar resultados ante el CIGD. 
</t>
  </si>
  <si>
    <t>Origen Externo</t>
  </si>
  <si>
    <t>Informe cumplimiento norma archivística - 2021</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</si>
  <si>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</si>
  <si>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</si>
  <si>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</si>
  <si>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Adelantar mesa de trabajo con el área de Sistemas para la validación e identificación de los equipos y la tecnología disponible en la entidad orientados a  la digitalización documental.</t>
  </si>
  <si>
    <t>Actividades ejecutadas / Actividades programadas</t>
  </si>
  <si>
    <t>Elaborar el procedimiento de digitalización de documentos físicos de Canal Capital.</t>
  </si>
  <si>
    <t>Presentar el procedimiento para aprobación del área de Sistemas y del Subdirector Administrativo.</t>
  </si>
  <si>
    <t>Enviar documento para aprobación por parte del área de Planeación</t>
  </si>
  <si>
    <t>Socializar el documento contentivo del procedimiento de digitalización de documentos físicos de Canal Capital (a los colaboradores que aplique).</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</si>
  <si>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</si>
  <si>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</si>
  <si>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</si>
  <si>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Solicitar mesa de trabajo con el área de Planeación para  materializar la acción de presentar los resultados en el informe de gestión.
</t>
  </si>
  <si>
    <t>Presentar informes de gestión relacionados con el área de Gestión Documental ante el Comité Institucional de Gestión y Desempeño ampliando las metas, avances y logros.</t>
  </si>
  <si>
    <t xml:space="preserve">Consignar de manera más amplia los temas relacionados con la Gestión Documental en el documento de rendición de cuentas de la entidad.
</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</si>
  <si>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</si>
  <si>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</si>
  <si>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TECNICA</t>
  </si>
  <si>
    <t xml:space="preserve">Falta de conocimiento de los formatos y procedimientos por parte del líder del área así como de cada uno de los colaboradores
</t>
  </si>
  <si>
    <t xml:space="preserve">Realizar una (1) mesa de trabajo para revisar la caracterización del proceso, en cuanto al formato vigente, el nombre del proceso y los elementos que se encuentran sin incluir, con el fin de realizar su actualización. </t>
  </si>
  <si>
    <t>No. Mesas de trabajo realizadas /1</t>
  </si>
  <si>
    <t>DIRECTOR OPERATIVO</t>
  </si>
  <si>
    <t xml:space="preserve">Realizar una (1) mesa de trabajo para revisar los procedimientos derivados de la caracterización del proceso y en caso de que haya lugar realizar su actualización. 
</t>
  </si>
  <si>
    <t>Realizar una (1) mesa de trabajo para revisar los instructivos, guías y formatos a cargo del área técnica y en caso de que haya lugar realizar su actualización.</t>
  </si>
  <si>
    <t xml:space="preserve">Realizar una (1) mesa de trabajo con el equipo de ingenieros y técnicos para revisar MECN-PL-001 PLAN DE CONTINUIDAD DE NEGOCIO y en caso de que haya lugar realizar su actualización. </t>
  </si>
  <si>
    <t>Realizar (4) mesas de trabajo internas con equipo técnico y administrativo del área técnica con el fin de revisar y actualizar  la documentación de las actividades ejecutadas al interior del proceso, así como la determinación de responsables y puntos de control.</t>
  </si>
  <si>
    <t>No. Mesas de trabajo realizadas /4</t>
  </si>
  <si>
    <t>Herramienta de autoevaluación -  MODELO DE SEGUIMIENTO Y MEDICIÓN A LA PRESTACIÓN DEL SERVICIO</t>
  </si>
  <si>
    <t>VHAF</t>
  </si>
  <si>
    <t>Debilidades en el canal de atención telefónico:
1. No se cuenta con registros de medición de tiempos de espera y atención.</t>
  </si>
  <si>
    <t>ATENCION AL CIUDADANO</t>
  </si>
  <si>
    <t>No se ha contemplado registrar la medición de los tiempos de atención en el canal telefónico en virtud de que no se prestaba atención a la ciudadanía  por este canal desde la vigencia 2020 hasta finales de 2022.</t>
  </si>
  <si>
    <t>Solicitar al área de Sistemas evaluar la posibilidad de incluir un registro de medición de tiempo de espera y atención en este canal.</t>
  </si>
  <si>
    <t>Acciones realizadas /  Acciones formuladas</t>
  </si>
  <si>
    <t>Realizar la implementación en caso de que la respuesta por parte del operador telefónico sea positiva y los recursos financieros del Canal así lo permitan.</t>
  </si>
  <si>
    <t>Documentar los resultados de la gestión.</t>
  </si>
  <si>
    <t>Auditoría al proceso de Gestión de negocios y proyectos estratégicos.</t>
  </si>
  <si>
    <t>11.4</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</si>
  <si>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</si>
  <si>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 Falta de claridad en los lineamientos de gestión documental del proceso, frente a la implementación de la política de gestión documental de Capital
*Falta de acompañamiento por parte del equipo de Gestión Documental</t>
  </si>
  <si>
    <t>Realizar mesa de trabajo con el equipo de Gestión Documental, de Sistemas y Control Interno y en este espacio aclarar y definir:
Recibir orientación sobre los parámetros para el almacenamiento y uso de documentos digitales y/o electrónicos de Capital y realizar aplicación y prueba en TODA LA información incluyendo la clasificada como de Apoyo y de TRD.</t>
  </si>
  <si>
    <t>Actividades programadas
/1</t>
  </si>
  <si>
    <t>Completar el diligenciamiento del Formulario Único e Inventario Documental - FUID aplicando el formulario establecido por Gestión Documental que se encuentra publicado en la intranet.</t>
  </si>
  <si>
    <t>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t>
  </si>
  <si>
    <t>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</si>
  <si>
    <t>Actividades programadas
/2</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</si>
  <si>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</si>
  <si>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</si>
  <si>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Realizar la revisión del tarifario y la resolución de tarifas para incorporar los elementos relacionados con "bonificaciones, incentivos y descuentos", y realizar la socialización del cambio realizado.</t>
  </si>
  <si>
    <t>Realizar la revisión del expediente digital de las cotizaciones y documentos anexos de la misma, con el acompañamiento del área de gestión jurídica y gestión documental.</t>
  </si>
  <si>
    <t>Revisar el control actual efectuado sobre los "contratos interadministrativos" y en caso de identificar mejoras en la herramienta realizarlas.</t>
  </si>
  <si>
    <t>Auditoría a las normas de Gestión:  Norma ISO 27001: Seguridad de la Información.</t>
  </si>
  <si>
    <t>11.2</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</si>
  <si>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</si>
  <si>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</si>
  <si>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información faltante de la evaluación realizada a los controles administrativos y técnicos.</t>
  </si>
  <si>
    <t>Controles administrativos y técnicos / Controles revisados</t>
  </si>
  <si>
    <t>11.3</t>
  </si>
  <si>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</si>
  <si>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</si>
  <si>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Solicitar a Planeación la inclusión del MSPI en la Política de Planeación Institucional.</t>
  </si>
  <si>
    <t>Actividades planeadas/ ejecutadas</t>
  </si>
  <si>
    <t>Solicitar a Planeación el manual de MIPG para ser incluido el alcance del MSPI en el mismo.</t>
  </si>
  <si>
    <t>Formular resolución que adopte la Política de Seguridad y Privacidad de la Información para ser aprobada por el CIGD.</t>
  </si>
  <si>
    <t>Revisar y actualizar la guía de AGRI-SI-GU-001-GUIA PARA EL INVENTARIO Y LA CLASIFICACIÓN DE ACTIVOS DE INFORMACIÓN frente a la guía de gestión de activos del MINTIC.</t>
  </si>
  <si>
    <t>Actualizar el plan de tratamiento de riesgos de seguridad y privacidad de la información y aprobarlo a través del CIGD.</t>
  </si>
  <si>
    <t>Realizar mesas de trabajo con Jurídica para la definición de la responsabilidad de la entidad en materia de seguridad de la información en las minutas contractuales.</t>
  </si>
  <si>
    <t>Formular herramienta de seguimiento del plan de sensibilización del SGSI.
8. Revisar y actualizar el plan de seguridad y privacidad de la información, donde se incluya la actividad de implementación de controles administrativos y técnicos del MSPI.</t>
  </si>
  <si>
    <t>Revisar y actualizar el plan de seguridad y privacidad de la información, donde se incluya la actividad de implementación de controles administrativos y técnicos del MSPI.</t>
  </si>
  <si>
    <t>Elaborar informe con la evaluación y medición de la efectividad de la implementación de los controles definidos en el plan de tratamiento de riesgos de seguridad de la información.</t>
  </si>
  <si>
    <t>Solicitar a control interno la inclusión de la auditoria al MSPI de manera periódica.</t>
  </si>
  <si>
    <t>Solicitar la inclusión de la revisión del MSPI por parte del CGDI el cual contempla el dominio de la Política de Seguridad de la Información</t>
  </si>
  <si>
    <t>Incluir en el plan de trabajo del área de sistemas del 2024 la revisión y seguimiento al plan de mejoramiento del MSPI.</t>
  </si>
  <si>
    <t>Actualizar el Manual de Políticas Complementarias de Seguridad de la Información articulado con las áreas involucradas en los controles.</t>
  </si>
  <si>
    <t>CONTRATACION</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</si>
  <si>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</si>
  <si>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</si>
  <si>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Falta de recursos técnicos, tecnológicos y presupuestales para llevar a cabo la implementación de los controles definidos en los dominios de la ISO27001 del MSPI.</t>
  </si>
  <si>
    <t>Revisar y actualizar el plan de seguridad y privacidad de la información, donde se incluyan actividades de implementación de controles administrativos y técnicos del MSPI.</t>
  </si>
  <si>
    <t>CORRECCION</t>
  </si>
  <si>
    <t>Implementar el 20% porciento del plan de implementación de los controles administrativos y técnicos al cierre del cumplimiento del plan de mejoramiento, (porcentaje de cumplimiento al finalizar el año del plan de mejoramiento)</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</si>
  <si>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</si>
  <si>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</si>
  <si>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Implementar el 20% del plan de controles administrativos y técnicos al cierre del cumplimiento del plan de mejoramiento, (porcentaje de cumplimiento al finalizar el año del plan de mejoramiento).</t>
  </si>
  <si>
    <t>Realizar seguimiento semestralmente del avance de implementación de los controles administrativos y técnicos a través de la herramienta del MSPI.</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</si>
  <si>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</si>
  <si>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</si>
  <si>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</si>
  <si>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</si>
  <si>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</si>
  <si>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Debilidades en la planeación, ejecución, seguimiento y control del Plan Estratégico de Tecnologías de la Información-PETI</t>
  </si>
  <si>
    <t>Actualizar la hoja de ruta PETI para el cuatrienio 2024-2027, acorde al plan de desarrollo y plataforma estratégica de la nueva administración.</t>
  </si>
  <si>
    <t>Socializar y aprobar por el CIGD el PETI</t>
  </si>
  <si>
    <t>Presentar ante el  CIGD la necesidad de definir el rol y responsable de ejercer la segunda línea de defensa para llevar a cabo el seguimiento del PETI.</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</si>
  <si>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</si>
  <si>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</si>
  <si>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</si>
  <si>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t xml:space="preserve">Una solicitud realizada con los lineamientos de reporte e integración de planes. </t>
  </si>
  <si>
    <t>Actualizar la guía de lineamientos para publicación de información de sede electrónica, con la inclusión de los planes del Decreto 612-2018</t>
  </si>
  <si>
    <t xml:space="preserve">Documento de lineamientos de publicación de información actualizados </t>
  </si>
  <si>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</si>
  <si>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</si>
  <si>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sistemas se han incorporado criterios en materia de valoración de riesgos y controles a partir de variables propias establecidas, dejando consignadas estas claridades dentro del documento de gestión.</t>
  </si>
  <si>
    <t>Revisar y actualizar la matriz de riesgos de seguridad digital donde se defina la valoración de los  riesgos (probabilidad e impacto) con la escala establecida en Política de Administración de Riesgos de Capital EPLE-PO-001.</t>
  </si>
  <si>
    <t>Tipificar riesgos contra amenazas de tipo ambiental en la matriz de riesgos de seguridad digital.</t>
  </si>
  <si>
    <t xml:space="preserve">Identificar riesgos para garantizar la seguridad de los activos fuera de las instalaciones de Capital en la matriz de riesgos de seguridad digital.
</t>
  </si>
  <si>
    <t>Incumplimiento de la gestión de riesgos de seguridad digital con la guía de administración de riesgos de la Función Pública.</t>
  </si>
  <si>
    <t xml:space="preserve">Solicitar al área de sistemas la revisión y análisis de la matriz de riesgos de seguridad digital con el fin de identificar la posibilidad de incluir las variables para el análisis de los riesgos contempladas en la matriz de riesgos de gestión.
</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</si>
  <si>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</si>
  <si>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definición de  las herramientas de seguimiento de los planes asociados al área y su reporte de forma coherente en el plan de acción institucional, de manera que den cuenta de las actividades que se definan para la vigencia.
</t>
  </si>
  <si>
    <t>Revisar los indicadores que aplican al proceso de los planes del área de sistemas.</t>
  </si>
  <si>
    <t>Formularlos en el plan de acción institucional y planes complementarios de cada proceso.</t>
  </si>
  <si>
    <t>Adelantar una mesa de trabajo con el área de Planeación para su articulación al plan correspondiente del proceso.</t>
  </si>
  <si>
    <t>Realizar el seguimiento trimestral a los indicadores definidos para cada plan.</t>
  </si>
  <si>
    <t>11.9</t>
  </si>
  <si>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</si>
  <si>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Realizar semestralmente una (1) mesa de trabajo con el grupo de gestión documental con el objeto de verificar la conformación de los expedientes de acuerdo con los lineamientos establecidos, los instrumentos archivísticos Cuadro de clasificación documental y TRD.</t>
  </si>
  <si>
    <t>Revisión semestral, por parte de gestión documental el diligenciamiento del formato único de Inventario documental - FUID.</t>
  </si>
  <si>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</si>
  <si>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</si>
  <si>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</si>
  <si>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</si>
  <si>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Elaborar un documento con lineamientos para la gestión del Sistema de administración de riesgos de lavado de activos y financiación del terrorismo al interior de Canal Capital, que incluya los requisitos normativos. </t>
  </si>
  <si>
    <t xml:space="preserve">1. Documento con requisitos normativos formulado y publicado en la intranet. </t>
  </si>
  <si>
    <t>OFICINA CONTROL DISCIPLINARIO INTERNO</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</si>
  <si>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</si>
  <si>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</si>
  <si>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</si>
  <si>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Revisar y actualizar el plan de implementación de la política integral de transparencia y asociar un repositorio para el cargue de evidencias.</t>
  </si>
  <si>
    <t xml:space="preserve">Plan de implementación actualizado. </t>
  </si>
  <si>
    <t xml:space="preserve">Revisar y  si es el caso actualizar la política integral de transparencia definiendo los roles y responsabilidades en materia de función de cumplimiento al interior de la entidad. </t>
  </si>
  <si>
    <t xml:space="preserve">Política integral de transparencia revisada y/o actualizada </t>
  </si>
  <si>
    <t xml:space="preserve">Solicitar al área de recursos humanos la inclusión de temáticas de capacitación en materia de LA/FT para la vigencia 2024. </t>
  </si>
  <si>
    <t>Solicitud realizada al área de recursos humanos</t>
  </si>
  <si>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</si>
  <si>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</si>
  <si>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</si>
  <si>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 xml:space="preserve">Identificar los riesgos de Lavado de Activos y Financiación del Terrorismo de la entidad. </t>
  </si>
  <si>
    <t xml:space="preserve">Matriz de riesgos de LA/FT documentada </t>
  </si>
  <si>
    <t>Incluir dentro del monitoreo de riesgos 2024 el componentes de riesgos de LA/FT incluyendo mayor claridad frente a las matrices analizadas y su respectiva versión y vigencia.</t>
  </si>
  <si>
    <t xml:space="preserve"> Monitoreo de riesgos 2024 con ajustes adelantados en materia de riesgos de LA/FT y detalles complementarios sobre las matrices analizadas</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</si>
  <si>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</si>
  <si>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</si>
  <si>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Canal Capital no cuenta con documentación alineada con la identificación de riesgos fiscales así como de los planes de tratamiento, con el mapa de riesgos institucional. Esto teniendo en cuenta que, el ejercicio de gestión antisoborno ha sido un trabajo incipiente al interior de Capital que ha venido presentando mejoras y ajustes permanentes para el fortalecimiento de su gestión.</t>
  </si>
  <si>
    <t xml:space="preserve">Manual formulado y publicado en la intranet. </t>
  </si>
  <si>
    <t xml:space="preserve">Identificar y analizar los procesos susceptibles de riesgo fiscal al interior de la entidad y documentar en la matriz institucional de riesgos. </t>
  </si>
  <si>
    <t xml:space="preserve">Matriz de riesgos de LA/FT documentada con controles financieros  </t>
  </si>
  <si>
    <t>1.1.2.c Componente Evaluación de riesgos</t>
  </si>
  <si>
    <t>Se evidenciaron debilidades o faltantes respecto a los controles no financieros que el Canal debe establecer y/o vincular con los riesgos de soborno y de LA/FT, para procesos como:
A. 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</si>
  <si>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</si>
  <si>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</si>
  <si>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</si>
  <si>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Identificar en una matriz los cargos susceptibles de soborno e identificar los posibles controles así como las delegaciones con posibilidad de actos de soborno. </t>
  </si>
  <si>
    <t>Correctiva</t>
  </si>
  <si>
    <t xml:space="preserve"> Matriz de cargos formulada /1</t>
  </si>
  <si>
    <t>RECURSOS HUMANOS</t>
  </si>
  <si>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</si>
  <si>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</si>
  <si>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riesgos de LA/FT.
No se cuenta con personal con los conocimientos o competencias para la implementación de las medidas de mitigación de LA/FT y gestión o administración de riesgos de LA/FT.  </t>
  </si>
  <si>
    <t>Realizar un diagnóstico del avance realizado por la entidad con relación a la gestión antisoborno actual, específicamente con relación al avance en la "implementación de las medidas de mitigación de LA/FT" y "gestión o administración de riesgos de LA/FT"</t>
  </si>
  <si>
    <t>Diagnóstico de la gestión antisoborno realizado /1</t>
  </si>
  <si>
    <t>Analizar el estándar que la entidad tendrá como referencia para diseñar e implementar las buenas prácticas en materia de gestión antisoborno para la "implementación de las medidas de mitigación de LA/FT" y "gestión o administración de riesgos de LA/FT" y proponer el responsable de liderar el diseño e implementación, así como las demás áreas involucradas.</t>
  </si>
  <si>
    <t>Soporte de la decisión tomada por la alta dirección con relación a la gestión antisoborno/1</t>
  </si>
  <si>
    <t>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política de transparencia para la "implementación de las medidas de mitigación de LA/FT" y "gestión o administración de riesgos de LA/FT"</t>
  </si>
  <si>
    <t>Plan de trabajo o cronograma de trabajo diseñado/1</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</si>
  <si>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</si>
  <si>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</si>
  <si>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Interno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</si>
  <si>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</si>
  <si>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</si>
  <si>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</si>
  <si>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</si>
  <si>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Elaborar un documento con lineamientos para la gestión del Sistema de administración de riesgos de lavado de activos y financiación del terrorismo al interior de Canal Capital, que incluya los requisitos normativos y socializarlo a nivel interno y externo.</t>
  </si>
  <si>
    <t xml:space="preserve"> Un (1) documento elaborado, publicado y socializado. </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</si>
  <si>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</si>
  <si>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</si>
  <si>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identificación de riesgos no se han contemplado aspectos específicos en materia de LA/FT asociados con controles financieros y no financieros siendo este un aspecto clave a ser contemplado en el marco de la identificación de riesgos en la materia. </t>
  </si>
  <si>
    <t xml:space="preserve">Formular un manual de administración de riesgos de Lavado de Activos y Financiación del Terrorismo al interior de Capital y socializarlo a nivel interno y externo. </t>
  </si>
  <si>
    <t xml:space="preserve">Un (1) manual formulado, publicado en la intranet y socializado. </t>
  </si>
  <si>
    <t xml:space="preserve">Analizar y establecer la aplicación de controles financieros por parte del proceso de Gestión Financiera y Facturación de la entidad </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</si>
  <si>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</si>
  <si>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</si>
  <si>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lineamientos internos que permitan contemplar puntos críticos para la generación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</si>
  <si>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</si>
  <si>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</si>
  <si>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 sistema del sistema de gestión antisoborno y de cada uno de sus componentes.</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</si>
  <si>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propósito.</t>
  </si>
  <si>
    <t>Actividades programadas /1</t>
  </si>
  <si>
    <t>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</si>
  <si>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Auditoria al proceso de gestión jurídica y contractual y al cumplimiento de las funciones del comité de conciliación</t>
  </si>
  <si>
    <t>Se evidencio debilidad en la planeación institucional al no encontrar soporte de documentación del el paso a paso, controles y responsables en la gestión administrativa de los actos administrativos emitidos por la entidad.</t>
  </si>
  <si>
    <t>Desde planeación y en el rol de la segunda línea de defensa no se analizó la necesidad de contar con un instrumento con criterios asociados a la gestión y control de actos administrativos, dicha necesidad tampoco fue identificada por la primera línea de defensa.</t>
  </si>
  <si>
    <t>Apoyar desde el rol de planeación en la formulación de un documento que permita dar claridad respecto a los controles que deben tenerse en cuenta en la gestión de los actos administrativos de la entidad.</t>
  </si>
  <si>
    <t>Un (1) documento formulado con lineamientos asociados a la gestión interna de los actos administrativos</t>
  </si>
  <si>
    <t>Se acredito una debilidad en la redacción, planeación y formulación de los indicadores, toda vez que no cumplen con la metodología, las características y criterios establecidos para Capital. Tampoco dan cuenta de la totalidad de las funciones establecidas para el área jurídica</t>
  </si>
  <si>
    <t>Falta de capacitación, experiencia y dominio de la técnica en el diseño de indicadores (redacción, planeación y formulación) conforme los estándares definidos por la entidad, lo anterior, pese a que durante la vigencia se realizó la revisión de los indicadores sin lograr cumplir los lineamientos indicados por Control Interno en el informe de auditoría.</t>
  </si>
  <si>
    <t>Realizar mesa de trabajo con el equipo de Planeación para recibir orientación en los ajustes de la hoja de vida del indicador del proceso "Gestión y trámite de procesos disciplinarios</t>
  </si>
  <si>
    <t>Actividad programada / 1</t>
  </si>
  <si>
    <t>Auditoria a la gestión jurídica y contractual, vigencias 2022 - 2023.</t>
  </si>
  <si>
    <t>2-5</t>
  </si>
  <si>
    <t>* Equivocado almacenamiento de los documentos digitales y/ electrónicos contractuales, en el repositorio de la entidad.
*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</si>
  <si>
    <t>Revisar semestralmente el almacenamiento correcto del repositorio digital contractual y sobre los avances que se tengan en la  implementación de los parámetros para el almacenamiento y uso de documentos digitales y/o electrónicos en materia judicial.</t>
  </si>
  <si>
    <t xml:space="preserve">No. actividades ejecutadas / No. de actividades formuladas </t>
  </si>
  <si>
    <t>Almacenar correctamente las invitaciones cerradas y convocatorias públicas adelantadas en el 2021 y 2022.</t>
  </si>
  <si>
    <t xml:space="preserve">Falta de equipo humano para la revisión de la conformidad de la información cargada en el SECOP con relación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</si>
  <si>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</si>
  <si>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</si>
  <si>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</si>
  <si>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</si>
  <si>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Continuar con los procesos de capacitación del Manual de Contratación para reforzar las responsabilidades de las áreas en los procesos de planeación contractual.</t>
  </si>
  <si>
    <t xml:space="preserve">Realizar una (1) capacitación a los supervisores en la que se les expliqué sobre las obligaciones frente a la supervisión a los contratos en materia de ingreso a almacén. </t>
  </si>
  <si>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</si>
  <si>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 xml:space="preserve">Falta de equipo humano para realizar apoyo en la revisión de expedientes </t>
  </si>
  <si>
    <t>Realizar cuatrimestralmente la revisión de los expedientes entregados durante la vigencia 2024 por los supervisores de contrato que cuenten con cierre contractual, en el que se realizará monitoreo de la completitud de los datos con relación a soportes de ejecución.</t>
  </si>
  <si>
    <t>Realizar seguimiento del avance en la revisión de expedientes entregados por los supervisores de contrato para las vigencias 2019, 2020, 2021, 2022, 2023, según plan de trabajo.</t>
  </si>
  <si>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</si>
  <si>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</si>
  <si>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</si>
  <si>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 xml:space="preserve">1. No se cuenta con recursos económicos para la contratación de los perfiles de con conservación y restauración de bienes, historiador e ingeniería de sistemas, quienes prestaran apoyo para la implementación de la gestión documental.
</t>
  </si>
  <si>
    <t>Realizar dos (2) mesas de trabajo con el equipo de Sistemas de Canal Capital con el fin de contar con apoyo tecnológico para la implementación de la gestión documental</t>
  </si>
  <si>
    <t>Mesas de Trabajo ejecutadas / Mesas de Trabajo planeadas</t>
  </si>
  <si>
    <t>Presentar la necesidad ante la Alta Dirección de completar equipo interdisciplinario requerido (profesionales como conservación y restauración de bienes) por parte del líder del proceso, Subdirector Administrativo, para la implementación del proceso total de Gestión Documental.</t>
  </si>
  <si>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</si>
  <si>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archivísticos por parte de los colaboradores de la entidad.</t>
  </si>
  <si>
    <t xml:space="preserve">Incluir dentro del Plan Institucional de Capacitación  - PIC, socialización de los instrumentos archivísticos, con el propósito de fomentar una cultura archivística al rededor del Canal Capital. </t>
  </si>
  <si>
    <t>Dos socializaciones trimestrales realizadas / Dos socializaciones trimestrales planeadas</t>
  </si>
  <si>
    <t>Integrar dentro del Plan de trabajo del grupo de apoyo Gestión Documental la socialización de los instrumentos archivísticos.</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</si>
  <si>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</si>
  <si>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</si>
  <si>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Económicos, Físicos, Humanos, Técnicos, Tecnológicos, que permitan la ejecución de este proyecto</t>
  </si>
  <si>
    <t xml:space="preserve">Socializar por parte del Subdirector Administrativo y Líder de Gestión Documental ante el Comité Institucional de Gestión y Desempeño, la necesidad urgente de adelantar la organización del Fondo Documental Acumulado para realizar una transferencia secundaria al Archivo de Bogotá. </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</si>
  <si>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</si>
  <si>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</si>
  <si>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Socializar por parte del Subdirector Administrativo y Líder de Gestión Documental ante  el Comité Institucional de Gestión y Desempeño, la necesidad de adelantar la organización del Archivo Central aplicando el Cuadro de Clasificación y la TRD.</t>
  </si>
  <si>
    <t>Elaborar plan de trabajo para la intervención del Fondo Documental Acumulado con el que cuenta la entidad aplicando las Tablas de Valoración Documental convalidadas.</t>
  </si>
  <si>
    <t>Socializar por parte del Subdirector Administrativo y Líder de Gestión Documental ante  el Comité Institucional de Gestión y Desempeño, la necesidad de adelantar la organización del Fondo Documental Acumulado de adelantar una intervención del Fondo Documental Acumulado, para lo cual se requiere de provisión de recursos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</si>
  <si>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</si>
  <si>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</si>
  <si>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</si>
  <si>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Realizar mesa de trabajo entre Gestión Documental y Sistemas para verificar y analizar las necesidades de la entidad en esta materia.</t>
  </si>
  <si>
    <t>Actividades ejecutadas / Actividades planeadas</t>
  </si>
  <si>
    <t>Solicitar ante el Archivo de Bogotá y/o Archivo General de la Nación - AGN,  el concepto técnico de la herramienta que se tiene en la entidad (ERP).</t>
  </si>
  <si>
    <t xml:space="preserve">Socializar por parte del Subdirector Administrativo, Profesional de Sistemas y Líder de Gestión Documental ante el Comité Institucional de Gestión y Desempeño, el informe emitido por el ente de control y vigilancia, para la toma de decisiones.
</t>
  </si>
  <si>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</si>
  <si>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</si>
  <si>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relacionados con Derechos Humanos por parte de los Productores Documentales. </t>
  </si>
  <si>
    <t>Solicitar en mesa de trabajo y apoyo del Archivo de Bogotá, para la socialización del anexo 6 Archivos relativos a los Derechos Humanos y la Ley 1448 de 2011.</t>
  </si>
  <si>
    <t xml:space="preserve">Socializar el anexo por parte del Grupo de Gestión Documental a los productores documentales para el cumplimiento de la normatividad. </t>
  </si>
  <si>
    <t xml:space="preserve"> Auditoría Decreto 371 de 2010 - Participación Ciudadana, Control Social y Transparencia</t>
  </si>
  <si>
    <t>11.2.1.1</t>
  </si>
  <si>
    <t>Incumplimiento en la implementación integral de los estándares de accesibilidad web con calificación AA de la Guía de Accesibilidad de Contenidos Web (Web Content Accesibillity Guidelines - WCAG) en la versión 2.1, expedida por el Word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</si>
  <si>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DIGITAL</t>
  </si>
  <si>
    <t>La entidad no cuenta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Word Web Consortium (W3C)</t>
  </si>
  <si>
    <t xml:space="preserve">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t>
  </si>
  <si>
    <t>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Word Web Consortium (W3C), a través de asesorías con organismos competentes y gestores del conocimiento experto (por ejemplo alianzas, convenios o el mecanismo de asociación disponibles).</t>
  </si>
  <si>
    <t>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Word Web Consortium (W3C). En el diseño de este plan participarán los equipos de Marca y Comunicaciones, Desarrollo Digital y Sistemas.</t>
  </si>
  <si>
    <t>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Word Web Consortium (W3C)", desde el equipo digital se realizará el aporte que le sea asignado conforme los recursos (humanos) del que disponga.</t>
  </si>
  <si>
    <t>11.2.1.2</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</si>
  <si>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</si>
  <si>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</si>
  <si>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 xml:space="preserve">Realizar una revisión de "Lineamientos para publicar información en el Menú Participa sobre participación ciudadana en la gestión pública V1 de mayo de 2021 – DAFP”. </t>
  </si>
  <si>
    <t>Acciones programadas/1</t>
  </si>
  <si>
    <t xml:space="preserve">Establecer acciones para el fortalecimiento del Menú Participa en la sede electrónica. </t>
  </si>
  <si>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</si>
  <si>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</si>
  <si>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</si>
  <si>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 xml:space="preserve">Crear un repositorio para el cargue de soportes de ejecución de las acciones que conforman la Política Institucional de Participación Ciudadana. </t>
  </si>
  <si>
    <t>Un (1) repositorio creado</t>
  </si>
  <si>
    <t xml:space="preserve">Realizar dos informes semestrales de resultados de la implementación de la Política Institucional de Participación Ciudadana. </t>
  </si>
  <si>
    <t>Dos (2) informes semestrales de implementación.</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</si>
  <si>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</si>
  <si>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</si>
  <si>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</si>
  <si>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 xml:space="preserve">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t>
  </si>
  <si>
    <t xml:space="preserve">Una (1) encuesta con pregunta de satisfacción de lenguaje incorporada. </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</si>
  <si>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</si>
  <si>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</si>
  <si>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</si>
  <si>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Incluir información de niños, niñas y adolescentes participantes del proyecto Eureka en el proceso de caracterización de usuarios de la entidad.</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</si>
  <si>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</si>
  <si>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</si>
  <si>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</si>
  <si>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</si>
  <si>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Incluir en la ERD de la vigencia 2024, en la etapa formulación que la entidad realizará una capacitación en rendición de cuentas a sus grupos de valor internos.</t>
  </si>
  <si>
    <t>Actividades programadas/1</t>
  </si>
  <si>
    <t>Realizar una capacitación interna sobre temas de rendición de cuentas para los colaboradores de Capital.</t>
  </si>
  <si>
    <t>Auditoría Producción de Contenidos.</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</si>
  <si>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</si>
  <si>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</si>
  <si>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PRODUCCION</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</si>
  <si>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</si>
  <si>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Realizar sensibilización al equipo de Producción abordando los lineamientos generales para el diseño de controles del mapa de riesgos en coherencia a los requerimientos normativos de la gestión de riesgos de la entidad y alineado con los instrumentos correspondientes (política de riesgos y manual de riesgos).</t>
  </si>
  <si>
    <t>Sensibilización ejecutada
/1</t>
  </si>
  <si>
    <t>11.16</t>
  </si>
  <si>
    <t>Debilidades en la función de supervisión contractual de los contratos 113, 143, 144, 145, 146, 147, 220 de 2022 y del contrato 156 de 2023.</t>
  </si>
  <si>
    <t>* Error en el almacenamiento de la información asociada a la ejecución de contrato
* Debilidades del contratista en la generación de informes de las actividades pactadas con Canal Capital</t>
  </si>
  <si>
    <t>Realizar mesas de trabajo con el o la Director (a) Operativo para realizar la revisión de obligaciones específicas y perfiles de los lideres de equipos, que no de lugar a interpretaciones equivocadas por las parte de los involucrados.</t>
  </si>
  <si>
    <t>Mesas de trabajo realizadas /2</t>
  </si>
  <si>
    <t>Informe Control interno contable 2023</t>
  </si>
  <si>
    <t>Debilidad en los controles para la actualización de la información por diferencias detectadas en las conciliaciones de Activos fijos entre Contabilidad y Almacén (Analizar la pertinencia de establecer un tiempo límite para realizar los registros (de las partes).</t>
  </si>
  <si>
    <t xml:space="preserve">En los planes de mejoramiento de la rf se reverso  un valor el cual no debía ser ajustado por el área de servicios administrativos, por lo cual se realizo el ajuste contablemente antes de cerrar la vigencia. </t>
  </si>
  <si>
    <t xml:space="preserve">Analizar las diferencias que se presenten en las diferentes conciliaciones entre áreas y revisar la pertinencia de realizar los ajustes en los dos periodos siguientes sin que pase de una vigencia a otra. </t>
  </si>
  <si>
    <t>Procedimiento Actualizado/1</t>
  </si>
  <si>
    <t xml:space="preserve">Diferencias encontradas/Diferencias ajustadas. </t>
  </si>
  <si>
    <t>No se evidenciaron procesos de conciliación con el Área de Ventas y mercadeo, frente a los reportes de ventas según órdenes de compra efectivamente facturadas y la facturación realizada en la Subdirección Financiera. Lo anterior, con el fin de corroborar que la información presentada a los distintos usuarios (partes interesadas, ciudadanía, entes de control) sea consistente.</t>
  </si>
  <si>
    <t>FACTURACION</t>
  </si>
  <si>
    <t>Diferencias en la información que se reporta por parte del área de facturación y el área de ventas y mercadeo</t>
  </si>
  <si>
    <t xml:space="preserve">Se realizara 1 reunión con el profesional y el financiero de ventas y mercadeo con el fin de clarificar los informes que se remiten semanal y mensualmente. </t>
  </si>
  <si>
    <t>Reunión ejecutada / Reunión programada</t>
  </si>
  <si>
    <t xml:space="preserve">En verificación de la periodicidad y publicación de los Informes Financieros y Contables del Canal en la página web (link de Transparencia, numeral 4.2.1) para la vigencia 2023, se evidenció:
a. Numeral 3. Periodicidad de los informes financieros y contables: Se observó que el Canal está incumpliendo lo establecido en este numeral por cuanto siguen preparando y presentando informes mensuales. 
b. Numeral 4. Criterios para la preparación y presentación: Se evidenció la preparación y presentación de notas a los informes financieros y contables para el trimestre con corte a junio de 2023 y septiembre de 2023. Sin embargo, en las del corte a 31/03/2023 no se observó que se estuvieran revelando hechos económicos no recurrentes y que tuvieran un efecto material en la situación financiera del Canal (de acuerdo con el detalle de las mismas).
c. Numeral 5. Identificación y Contenido: No cumplió con lo establecido en la Resolución 356 de 2022 de la CGN respecto a los informes financieros y contables comparativos para los tres trimestres de 2023 evaluados y en que las notas a los estados financieros con corte a 31/12/2023, no fueron firmadas por el representante legal ni por la revisoría fiscal.
d. Numeral 6. Publicación: Se evidenció incumplimiento a lo establecido en este numeral de la Resolución 356 de 2022, frente a la publicación de los informes financieros y contables (…) “como máximo en el transcurso del mes siguiente al trimestre informado”.
</t>
  </si>
  <si>
    <t xml:space="preserve">El procedimiento AGFF-CO-PD001 Versión 15 no ha sido actualizado con lo establecido en al resolución 356 de 2022; Resolución 261 de 2023; Resolución 411 de 2023 y Resolución 418 de 2023 </t>
  </si>
  <si>
    <t xml:space="preserve">Se realizara la publicación en el botón de transparencia de forma trimestral según lo establecido en la resolución 261 emitida el 28 de agosto de 2023 por la CGN. </t>
  </si>
  <si>
    <t>Informes contables trimestrales / Publicaciones emitidos.</t>
  </si>
  <si>
    <t xml:space="preserve">Indistintamente si hay hechos recurrentes y  representativos de la información, se harán la explicación de las cifras de manera trimestral para conocimiento de la administración y el público en general. </t>
  </si>
  <si>
    <t>Notas explicativas trimestrales/ publicaciones emitidas</t>
  </si>
  <si>
    <t>Se realizará la consulta a la normatividad sobre la pertinencia de la firma en las notas de los estados financieros del representante legal y el revisor fiscal.</t>
  </si>
  <si>
    <t>Consulta normatividad/1</t>
  </si>
  <si>
    <t xml:space="preserve">Se realizará la publicación de acuerdo a lo establecido en la resolución 261 emitida el 28 de agosto de 2023 por la CGN </t>
  </si>
  <si>
    <t>Estados financieros contables / Publicaciones emitidas.</t>
  </si>
  <si>
    <t>Inefectividad de los controles del Comité de Sostenibilidad Contable, del área Contable (Secretaría técnica del Comité) y de la Subdirección Administrativa, al no ejecutar las decisiones tomadas por el Comité (de obligatorio cumplimiento), ni someter en este, los asuntos contables pendientes para garantizar la sostenibilidad de la información financiera y representar fielmente la situación económica del Canal en los estados financieros.</t>
  </si>
  <si>
    <t>Se solcito vía correo electrónico al área de servicios administrativo, el cumplimiento de los compromisos adquiridos dentro de las deliberaciones del Comité Técnico de Sostenibilidad Contable, el cual solo fue cumplido casi al finalizar la vigencia 2023</t>
  </si>
  <si>
    <t>Incluir en la actualización del procedimiento AGFF-CO-PD001 Versión 15, Punto de control, envío de manera  trimestral vía correo electrónico la solicitud de avances a los compromisos adquiridos en las deliberaciones del Comité Técnico de Sostenibilidad Contable.</t>
  </si>
  <si>
    <t>Para la vigencia 2023 no se evidenció la ejecución de procesos de deterioro de los bienes del Canal.</t>
  </si>
  <si>
    <t>No se remitió memorando al área de Servicios Administrativos, teniendo en cuenta que no se habían realizado las actualizaciones de revalorización y vidas útiles nuevas por lo que el inventario no se encontraba actualizado</t>
  </si>
  <si>
    <t>Incluir en la actualización del procedimiento AGFF-CO-PD001 Versión 15, Punto de control, envío de manera trimestral vía correo electrónico la solicitud de avances a los compromisos adquiridos en las deliberaciones del Comité Técnico de Sostenibilidad Contable, con respecto al deterioro, revalorización y revisión de vidas útiles</t>
  </si>
  <si>
    <t>Se detectaron debilidades en cuanto a los controles establecidos en el Instructivo Apertura y cancelación de cuentas tesorería AGFF-TE-IN-001 versión 3 de 2019 y normatividad derogada.</t>
  </si>
  <si>
    <t>TESORERIA</t>
  </si>
  <si>
    <t>1. Teniendo en cuenta que la normatividad del instructivo de apertura y cancelación de cuentas tiene normas derogadas.</t>
  </si>
  <si>
    <t>Se realizara la actualización del instructivo de apertura de cuentas bancarias.</t>
  </si>
  <si>
    <t>Instructivo  de apertura de cuentas bancarias actualizado.</t>
  </si>
  <si>
    <t>INFORME DERECHOS DE AUTOR  2023</t>
  </si>
  <si>
    <t>7.2.</t>
  </si>
  <si>
    <t>Debilidades en la planeación de la adquisición, así como del control de las licencias de Adobe existentes para Capital, al presentarse diferencias respecto reporte de adquisición y uso de estas, entrega de información de credenciales de las cuentas para uso de las licencias a los colaboradores de la entidad y diferencias entre los equipos asignados [con licencia instalada] al área Digital por parte de Técnica y Servicios Administrativos.</t>
  </si>
  <si>
    <t>SERVICIOS ADMINISTRATIVOS</t>
  </si>
  <si>
    <t>Debido a que el área digital no cuenta con los recursos/ herramientas tecnológicas (Hardware y Software) indispensables para ejecutar las  actividades relacionas con su objeto misional, se incluyeron en el plan de adquisiciones del área Técnica.</t>
  </si>
  <si>
    <t>Realizar una mesa de trabajo entre el Director Operativo, el contratista que coordina las actividades del equipo Digital, el profesional especializado grado 3 del área de Programación, el profesional especializado grado 3 del área Técnica y el profesional del área de sistemas para determinar y/o establecer los alcances, responsables de la adquisición, administración, entrega y control y proyección para determinar los criterios de uso de Hardware y Software asignados al equipo digital de la Dirección Operativa.</t>
  </si>
  <si>
    <t>Mesas de trabajo / 1</t>
  </si>
  <si>
    <t>Auditoría al Proceso de Comunicación Estratégica</t>
  </si>
  <si>
    <t>05-jun.-24</t>
  </si>
  <si>
    <t>COMUNICACIONES</t>
  </si>
  <si>
    <t>La rápida evolución del mercado televisivo ha obligado a Canal Capital a adaptarse rápidamente, generando presión en la administración del sistema de gestión. Procedimientos como el análisis de audiencias y las alianzas se han vuelto más complejos, mientras que las prácticas digitales y de comunicación requieren revisión. Aspectos de la marca, identidad y reconocimiento también necesitan ajustes. Estos cambios acelerados no siempre se reflejan oportunamente en los documentos misionales y procesos transversales como la planeación y la contratación.</t>
  </si>
  <si>
    <t>Construir documento ‘Manual de Comunicaciones de Canal Capital’ el cual recogerá, en distintos capítulos, estilo y herramientas de las Comunicaciones Internas, Externas y Digital.</t>
  </si>
  <si>
    <t xml:space="preserve">Documentos gestionados /  Documentos programados en procesos de gestión </t>
  </si>
  <si>
    <t>Revisar y actualizar los siguientes procedimientos del Sistema de Gestión
-Manual de uso de marcas y submarcas</t>
  </si>
  <si>
    <t>Depurar documentos:
-Manual de uso digital V1 de 2019. Se Reemplaza con una caracterización de estas actividades y se incluirán aspectos específicos en el ‘Manual de Comunicaciones de Canal Capital’.
- Instructivo de redacción y estilo para la intranet v3 de 2018 Esta temática estará contenida en uno de los capítulos del ‘Manual de Comunicaciones de Canal Capital’.</t>
  </si>
  <si>
    <t>Elaborar y formalizar el procedimiento de Alianzas y proyectos especiales</t>
  </si>
  <si>
    <t>1. Construir documento ‘Manual de Comunicaciones de Canal Capital’ el cual recogerá, en distintos capítulos, estilo y herramientas de las Comunicaciones Internas, Externas y Digital</t>
  </si>
  <si>
    <t>Los cambios organizacionales y operativos en el proceso de marca y comunicaciones durante 2022 y 2023 resultaron en limitados avances de gestión de sus documentos, generando incertidumbre en la medición del desempeño por ejemplo el Plan de Acción Institucional. Además, la gestión de documentación se vio afectada por múltiples ajustes y cambios significativos en el alcance del proceso entre la anterior y actual gerencia.</t>
  </si>
  <si>
    <t>Revisar, actualizar (si es el caso) y socializar el documento EPLE-MN-002 MANUAL PARA EL CONTROL DE DOCUMENTOS INSTITUCIONALES a través de los canales de comunicación interna de la entidad.</t>
  </si>
  <si>
    <t>Documentos gestionados /  Documentos programados en procesos de gestión</t>
  </si>
  <si>
    <t>Revisar y actualizar los indicadores institucionales asociados a los temas de comunicaciones a la luz de la visión estratégica de la gerencia.</t>
  </si>
  <si>
    <t>Indicadores revisados y actualizados asociados a comunicaciones / total de indicadores institucionales</t>
  </si>
  <si>
    <t>Las actividades y procesos institucionales misionales han sido impactados por la rápida evolución de las TICs, transformando las prácticas para responder a un público más participativo en medio de la creciente incertidumbre sobre el futuro del negocio televisivo. El Manual de Comunicación para la Crisis se basó principalmente en lineamientos de la gerencia, mientras que el Manual de Uso de Marcas requiere algunos ajustes para que este comunique aspectos sobre la posición de Capital que resulten en acuerdos satisfactorios. Finalmente, el contexto normativo de marca ciudad aplicable a las EICE presenta algunos vacíos que deben ser aclarados por instancias competentes.</t>
  </si>
  <si>
    <t>1. Actualizar el Manual de Marcas y Submarcas</t>
  </si>
  <si>
    <t xml:space="preserve">Documento validado y socializado / Documento Validado y socializado </t>
  </si>
  <si>
    <t>Incorporar el envío del Manual de Marcas y Submarcas en el procedimiento de Alianzas y proyectos especiales.</t>
  </si>
  <si>
    <t>Realizar mesa técnica con todas las áreas del Canal para la revisión y validación del Manual de comunicaciones para la crisis</t>
  </si>
  <si>
    <t>Consulta técnica y jurídica realizada</t>
  </si>
  <si>
    <t>Llevar a cabo una socialización amplia del Manual de Comunicación para la crisis y del Manual de Marcas y Submarcas y realizar una jornada de capacitación con los servidores directamente involucrados en la adopción de cada uno de los manuales</t>
  </si>
  <si>
    <t>Realizar consulta técnica y jurídica a la Oficina de Comunicaciones y a la Oficina Jurídica del Distrito, sobre el alcance de la adopción del Manual de Marca de la Alcaldía de Bogotá por parte de la EICE, y con base en ello adoptar las orientaciones pertinentes dentro del sistema de Gestión de Capital</t>
  </si>
  <si>
    <t>Los continuos cambios en la comunicación, especialmente tras la pandemia, han requerido la constante revisión de instrumentos de planeación y gestión. La auditoría ha evidenciado estas debilidades, por lo que la nueva área de Comunicaciones presentará un plan estratégico y operativo alineado con las actuales líneas editoriales y misionales de Canal Capital.</t>
  </si>
  <si>
    <t>Revisar los posibles riesgos de gestión y de corrupción del nuevo proceso con el fin de formularlos acorde con la nueva línea estratégica de las comunicaciones del Canal.</t>
  </si>
  <si>
    <t>Actividades ejecutadas / actividades formuladas</t>
  </si>
  <si>
    <t>Formular nuevos indicadores que sean acorde con las metas y objetivos estratégicos del área.</t>
  </si>
  <si>
    <t>Los cambios en los hábitos de consumo y acceso a la información han creado nuevos competidores, requiriendo innovación constante en la promoción para mantener audiencias. El Canal se ha adaptado y ajustado la organización de sus equipos de apoyo en este tema, sin embargo, la incertidumbre sobre los procedimientos adecuados persiste debido a las condiciones cambiantes del mercado. Por ello, la Gerencia actual necesita articular este proceso con la planeación estratégica en curso de elaboración, para asegurar una respuesta efectiva y que Capital mantenga la competitividad.</t>
  </si>
  <si>
    <t>Revisión y actualización del procedimiento de Promociones y autopromociones</t>
  </si>
  <si>
    <t>DIRECCION OPERATIVA</t>
  </si>
  <si>
    <t>OFICINA JURIDICA</t>
  </si>
  <si>
    <t>El mercado televisivo ha cambiado rápidamente, desplazando a los canales públicos de su posición privilegiada frente a audiencias y el mercado de comunicaciones y publicidad. La gerencia ha identificado la necesidad de retomar la supervisión directa de la gestión y crear un documento estratégico global que contribuya a mantenga una posición negociadora favorable para Capital, al tiempo que establece lineamientos para los colaboradores internos.</t>
  </si>
  <si>
    <t>La Gerencia revisará y emitirá un concepto sobre los documentos que se vienen usando para suscribir alianzas y se determinará su pertinencia</t>
  </si>
  <si>
    <t>Documentos gestionados /  Documentos programados en procesos de gestión (1 documento)</t>
  </si>
  <si>
    <t>GERENCIA GENERAL</t>
  </si>
  <si>
    <t>Formular un procedimiento para Alianzas y Proyectos Especiales acorde a los lineamientos de la Gerencia, que guarde coherencia con el Manual de Contratación y otros documentos del sistema de gestión</t>
  </si>
  <si>
    <t>1. Falta de conocimiento en la diferenciación de los diferentes conceptos utilizando por el área, tales con alianzas, acuerdos de colaboración, convenios e invitación a emitir eventos; conceptos que se encuentran definidos en el Manual de Contratación de la entidad.
2. Ausencia de un formato que defina las condiciones mínimas, para brindar respuesta a las cartas de invitación a emitir eventos; toda vez que, al no encontrarse dicha unificación, puede generarse confusión y así  recaer en otra tipología contractual.</t>
  </si>
  <si>
    <t>Realizar una mesa de trabajo entre el áreas que reciban y tengan a  su cargo  las invitaciones a transmitir eventos, a fin de concertar el formato a través del cual se debe dar respuesta a dichas solicitudes.</t>
  </si>
  <si>
    <t>Número de actividades ejecutadas/número de actividades  programadas</t>
  </si>
  <si>
    <t>Realizar dos (2) espacios de transferencia de conocimiento, sobre las diferentes tipologías de contratación directa, enfatizando en las alianzas, acuerdos de colaboración, invitación a emitir y convenios interadministrativos.</t>
  </si>
  <si>
    <t>Debilidades en los soportes de actualización del Manual de funciones del profesional especializado de Marca y Comunicaciones, respecto a:
a. Debilidades en la segunda línea de defensa (Recursos Humanos) al no establecer un lineamiento en Capital sobre los pasos que se deben seguir y los controles que deben ejecutarse al realizar la actualización del Manual   de Funciones. Se evidenció falta de soportes en el cambio de las funciones proyectadas y aprobadas inicialmente por la Gerente y las que finalmente se establecieron en la Res 142 de 2023; así como que el considerando de  la Resolución no incluye todos los antecedentes que soportan el cambio de funciones.</t>
  </si>
  <si>
    <t>Se acogerán los mismos lineamientos para la adopción del manual de funciones que el área jurídica determine como documentación estándar que describirá los pasos que deben surtirse para la elaboración de actos administrativos, lo anterior  en el marco del Plan de mejoramiento 2 de 2023 asignado al área Jurídica. Como soporte de ellos se elaborará el procedimiento  para la emisión de actos administrativos.</t>
  </si>
  <si>
    <t>Actividades realizadas / actividades propuestas</t>
  </si>
  <si>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</si>
  <si>
    <t>Se incorporará en la parte considerativa de los actos administrativos que modifiquen el manual de funciones, el proceso adelantado y los controles que se lleven acabo.</t>
  </si>
  <si>
    <t>1.Debilidad en la revisión del Manual Específico de Funciones y Competencias Laborales para determinar el funcionario que  debe ejercer la supervisión del contrato, conforme al objeto y obligaciones del mismo.
2.Falta de equipo humano para la revisión de la conformidad de la información cargada en el SECOP con relación a los soportes de pago. Los contratos auditados se encuentran con la orden de pago en el SECOP II.
3.El aprendizaje en la marcha para dar forma a una nueva área: su procedimiento, instancias jurídicas, logísticas y documentación necesaria, a la vez que fortalecía lazos estratégicos con significativos aliados misionales.</t>
  </si>
  <si>
    <t>Realizar una (1) transferencia de conocimiento, dirigida a todas las personas que intervienen en el proceso contractual, para efectos de precisar los conceptos que se deben tener en cuenta  al momento de la designación de supervisión</t>
  </si>
  <si>
    <t>Incluir en el nuevo proyecto de alianzas y proyectos especiales las indicaciones para la conformación de los expedientes contractuales y de la gestión documental de las carpetas contractuales de las alianzas.</t>
  </si>
  <si>
    <t>Realizar el cargue de las órdenes pago en el Secop II con la marcación de pagado a fecha 30 de junio.</t>
  </si>
  <si>
    <t>Realizar una mesa de trabajo con los ordenadores del gasto y los supervisores de los contratos suscritos con la entidad, con el fin de revisar la posibilidad de dar entrega del proceso de aprobación en SECOP II.</t>
  </si>
  <si>
    <t>Debilidad en gestión documental de las cartas de intención para la transmisión de eventos toda vez que no se evidenciaron los documentos soporte de los requisitos exigidos por el manual de contratación. (En los expedientes compartidos por el área de Comunicaciones)</t>
  </si>
  <si>
    <t>Establecer en el nuevo procedimiento de Alianzas y Proyectos Especiales el manejo de la documentación de las alianzas y proyectos</t>
  </si>
  <si>
    <t>Auditoría Gestión Documental - 2024</t>
  </si>
  <si>
    <t>11.1.
Inicial</t>
  </si>
  <si>
    <t xml:space="preserve">Verificados los soportes relacionados en materia de implementación, monitoreo, seguimiento y mejora continua de la Política de Gestión Documental, Capital cuenta con carencias respecto a los criterios enmarcados en: 
a. Componente estratégico: Sistema integrado de conservación
b.Componente de administración de archivos: Gestión humana 
b.Componente documental: Reprografía 
d. Componente tecnológico: Gestión de documentos electrónicos, digitalización, esquema de metadatos, almacenamiento en la nube. 
e. Componente Cultural: Archivos históricos. </t>
  </si>
  <si>
    <t>Falta de seguimiento y monitoreo a la implementación de la política de gestión documental y a la ejecución de algunas actividades programadas en diferentes instrumentos archivísticos.
Desactualización de los instrumentos archivísticos.
Falta del seguimiento de las actividades realizadas por parte del personal del archivo central.
No contar con un plan de trabajo para las actividades de gestión documental.</t>
  </si>
  <si>
    <t>Hacer seguimiento al cumplimientos de las obligaciones contractuales en las OPS para el desarrollo de las actividades de gestión documental del archivo central del Canal, a través del informe de actividades.</t>
  </si>
  <si>
    <t>Revisar y actualizar la guía de documentos electrónicos AGRI-GD-GU-001, guía de lineamientos para el uso y almacenamiento de documentos digitales y/o electrónicos en canal capital AGRI-GD-GU-002 y el manual para la organización y almacenamiento de documentos digitales y/o electrónicos AGRI-GD-MN-001.</t>
  </si>
  <si>
    <t>Formular un plan de transferencias secundarias de conformidad con las TVD y TRD y presentar para aprobación del Comité Institucional de Gestión y Desempeño.</t>
  </si>
  <si>
    <t>11.1.
Básico</t>
  </si>
  <si>
    <t xml:space="preserve">Se presentan debilidades en el desarrollo de los criterios de la Política, en aspectos relacionados con la construcción de las estrategias de administración de archivos que cubra las necesidades de Capital en materia de gestión documental, teniendo en cuenta que se presentaron aspectos sin el cumplimiento de lo requerido normativamente, así:  
a. Componente estratégico: Diagnóstico de archivos, Política de gestión documental, Plan de análisis de procesos y procedimientos de producción documental, Articulación de la Gestión Documental con el PEI, Indicadores de Gestión. 
b.Componente de administración de archivos: Planeación de la administración de archivos, infraestructura locativa. 
c.Componente documental: Cuadro de clasificación documental, Registro y distribución de documentos, Descripción documental, Plan de Conservación Documental, Plan de Preservación Digital y Valores primarios y secundarios. 
d.Componente tecnológico: Gestión de documentos electrónicos - Servicios Externos, Sistemas de Información Corporativos, Sistema de gestión de documentos electrónicos, Sistema de preservación Digital, Repositorios Digitales, Semántico, Técnico. 
e.Componente Cultural: Programa de gestión del conocimiento, Memoria Institucional, Rendición de cuentas, Mecanismos de difusión y Acceso y consulta de la información. </t>
  </si>
  <si>
    <t xml:space="preserve">No contar con la aprobación, implementación y seguimiento de los instrumentos archivísticos del Canal.
Desactualización de los instrumentos archivísticos.
Falta de articulación entre las áreas para adelantar el análisis, actualización y aprobación de los instrumentos archivísticos.
No contar con un plan de trabajo para las actividades de gestión documental.
 </t>
  </si>
  <si>
    <t>Revisar y actualizar los indicadores institucionales asociados a los temas de gestión documental en el marco del Decreto 612 y en alineación con la visión estratégica de la Empresa, de acuerdo al cronograma establecido.</t>
  </si>
  <si>
    <t>Formular un plan de trabajo para la intervención de los depósitos del archivo central.</t>
  </si>
  <si>
    <t>Actualizar los cuadros de clasificación documental CCD, de acuerdo al cronograma establecido.</t>
  </si>
  <si>
    <t>Revisar que la versión BETA del ERP cumpla con lo establecido en el manual modelo de requisitos para la implementación de un sistema de gestión de documentos electrónicos de archivo, AGRI-GD-MN-005.</t>
  </si>
  <si>
    <t>Formular un plan de trabajo para hacer seguimiento a la implementación de la política de Gestión Documental.</t>
  </si>
  <si>
    <t xml:space="preserve">Solicitar oportunamente a la persona responsable de las políticas operativas del CIGD los temas a ser presentados a nivel de gestión o de aprobación de documentos. </t>
  </si>
  <si>
    <t>Adelantar el proceso de actualización de las Tablas de Retención Documental y presentar para aprobación del CIGD.</t>
  </si>
  <si>
    <t xml:space="preserve">Incluir una obligación específica en el contrato del custodio documental: "Acreditar el informe de mantenimiento y preservación, con la respectiva certificación de disposición final de los materiales usados que puedan generar impacto ambiental". 
</t>
  </si>
  <si>
    <t>11.2.</t>
  </si>
  <si>
    <t>Se evidenciaron debilidades en cuanto a la función de Supervisión en contratos del equipo del área de Gestión documental, según lo establecido en el MANUAL DE SUPERVISIÓN E INTERVENTORÍA AGJC-CN-MN-002, versión 1, adoptado mediante Resolución 115 del 01/07/2022, en las situaciones descritas a continuación, debido a la inefectividad de controles en la ejecución de la supervisión, lo que podría conllevar a incumplimientos contractuales, pérdida de la memoria institucional por la no transferencia de aprendizajes, datos o información y/o a la materialización de otros riesgos que comprometan al Canal frente al contratista o terceros.</t>
  </si>
  <si>
    <t>Se presentaron falencias en la supervisión de los contratos por inefectividad de controles en la ejecución de las funciones propias de éste rol.</t>
  </si>
  <si>
    <t xml:space="preserve">Realizar dos (2) capacitaciones relacionadas con los informes de ejecución contractual, su gestión documental y la función de los supervisores 
</t>
  </si>
  <si>
    <t>11.1.
Intermedio</t>
  </si>
  <si>
    <t>Se presentan oportunidades de mejora respecto a la construcción de las herramientas y estrategias de administración de archivos en Capital, seguimiento, monitoreo continuo y definición de acciones que permitan robustecer los procesos, teniendo en cuenta las necesidades, normatividad aplicable vigente y contexto de la entidad, en lo relacionado con los aspectos: 
a. Componente estratégico: Programa de Gestión Documental, Plan Institucional de Archivos, Matriz de Riesgos en Gestión Documental, Articulación de la Gestión Documental y el MIPG e informes de gestión.  
b.Componente de administración de archivos: Capacitación en Gestión Documental y Aseguramiento de las condiciones de trabajo. 
b.Componente documental: Diseño y creación de documentos, Documentos especiales, Tablas de Retención Documental, Tablas de Valoración Documental, Medios y técnicas de producción, Plan de transferencias documentales, Eliminación de documentos. 
d. Componente tecnológico: Modelo de requisitos para la gestión de documentos electrónicos, Articulación con Políticas de Seguridad de la Información, Copias de Seguridad y político – Legal. 
e. Componente cultural: Redes culturales y Plan Institucional de Gestión Ambiental.</t>
  </si>
  <si>
    <t>Falta de articulación con las áreas para la actualización e implementación de los instrumentos archivísticos.
No contar con personal permanente que garantice la continuidad de los procesos que se adelantan en materia de gestión documental.
No atender los requerimientos externos dentro de los tiempos estipulados, lo que genera reprocesos en los avances de la gestión documental.</t>
  </si>
  <si>
    <t xml:space="preserve">Incluir una obligación específica en el contrato del custodio documental: "Acreditar el informe de mantenimiento y preservación, con la respectiva certificación de disposición final de los materiales usados que puedan generar impacto ambiental". </t>
  </si>
  <si>
    <t>Solicitar al área de Recursos Humanos dos (2) sensibilizaciones del uso de EPP's requeridos al grupo de trabajo de gestión documental.</t>
  </si>
  <si>
    <t>Coordinar dos (2) capacitaciones enfocadas a la implementación de los lineamientos de seguridad de la información en la gestión documental con el área de Sistemas.</t>
  </si>
  <si>
    <t>11.5.</t>
  </si>
  <si>
    <t>Se evidenciaron debilidades en el Sistema de gestión documental del Canal y la gestión de documentos electrónicos de archivo, en cuanto al cumplimiento de las características de estos sistemas. Lo cual podría materializar riesgos de pérdida, disponibilidad, alteración, integridad, autenticidad y seguridad de la información, así como de reprocesos administrativos, ineficiente prestación de servicios y contenidos y en últimas, incumplir el objetivo esencial de los archivos establecido en la Ley 594 de 2000 de (…) “disponer de la documentación organizada, en tal forma que la información institucional sea recuperable para uso de la administración en el servicio al ciudadano y como fuente de la historia”.</t>
  </si>
  <si>
    <t>Se encuentran falencia en la gestión de los documentos para su gestión y conservación según las TRD y los avances en el módulo de Gestión Documental en el ERP no han finalizado.</t>
  </si>
  <si>
    <t>Concluir el diseño del módulo de gestión documental del ERP para presentarlo a aprobación del CIGD y formular un cronograma de implementación.</t>
  </si>
  <si>
    <t>11.6.</t>
  </si>
  <si>
    <t>Se evidenciaron debilidades por parte de la primera (Gestión documental) y segunda línea (Área Planeación) de defensa del Canal, así: 1) En cuanto al control de documentos, 2) En cuanto al componente estratégico de la Política de Gestión Documental: para el producto Articulación de la Gestión Documental y el MIPG y 3) En cuanto al componente estratégico de la Política de Gestión Documental: para el producto Indicadores de gestión.</t>
  </si>
  <si>
    <t xml:space="preserve">Falta de revisión, análisis y seguimiento a la información y evidencias para los reportes de los indicadores.
Falta de revisión, análisis y seguimiento a la información y evidencias para los reportes del FURAG.
El equipo de planeación publica los documentos conforme las solicitudes de las áreas requirentes, en materia de gestión documental este aspecto ha presentado limitaciones debido a exigencias del área en materia de aprobación y publicación de documentos. </t>
  </si>
  <si>
    <t>Verificar los reportes en gestión documental 2023 del FURAG y del Plan de Acción y realizar reportes precisos para la vigencia 2024 con base en los avances ciertos y los soportes adecuados sobre los logros.</t>
  </si>
  <si>
    <t>Revisar y si es el caso actualizar el documento EPLE-MN-002 MANUAL PARA EL CONTROL DE DOCUMENTOS INSTITUCIONALES y socializar a través de correo electrónico para su aplicación.</t>
  </si>
  <si>
    <t>Verificar los soportes y evidencias en los documentos, reportes e indicadores que presenta el área de gestión documental.</t>
  </si>
  <si>
    <t>Seguimiento a la Gestión del Riesgo I - 2024</t>
  </si>
  <si>
    <t>7.2.4.</t>
  </si>
  <si>
    <t>Inexistencia de lineamientos para la identificación de actividades de control del plan de tratamiento de riesgos en el Manual Metodológico para la Administración del Riesgo de Capital</t>
  </si>
  <si>
    <t xml:space="preserve">Falta de información complementaria que permita el análisis de las redacción de las acciones del Plan de Manejo de riesgos dentro del Manual Metodológico para la Administración del Riesgo. </t>
  </si>
  <si>
    <t xml:space="preserve">Revisar y actualizar el documento EPLE-MN-003. MANUAL METODOLOGICO PARA LA ADMINISTRACIÓN DEL RIESGO en lo correspondiente con la formulación de acciones asociadas al Plan de Manejo de Riesgos. </t>
  </si>
  <si>
    <t xml:space="preserve">Documento revisado y ajustado en lo atinente al tema / documento pendiente por revisar </t>
  </si>
  <si>
    <t>7.5.</t>
  </si>
  <si>
    <t>Incumplimiento de los criterios de la aplicación de la ruta de manejo de riesgos materializados, respecto a la no identificación de las acciones preventivas y de mejora que puedan implementarse y revisar los riesgos del proceso – Actualizar el mapa de riesgo.</t>
  </si>
  <si>
    <t>Falta de comunicación de la ruta de atención de la materialización de riesgos institucionales en sus diferentes tipologías.</t>
  </si>
  <si>
    <t xml:space="preserve">Adelantar dos (2) capacitaciones en materia de gestión del riesgos y ruta de atención a riesgos materializados. </t>
  </si>
  <si>
    <t xml:space="preserve">Capacitaciones realizadas / capacitaciones programadas </t>
  </si>
  <si>
    <t>Realizar el traslado documental de los soportes de implementación del SG-SST de la vigencia 2023 al repositorio de gestión documental de acuerdo a las TRD vigentes.</t>
  </si>
  <si>
    <t>Incluir las recomendaciones resultantes del diagnóstico de condiciones de salud de exámenes médicos 2023 en el plan de trabajo 2024.</t>
  </si>
  <si>
    <t>Adelantar una revisión de cada uno de los expedientes referenciados,
garantizando que los mismo se encuentran organizados de acuerdo a lo solicitado en la Circular interna 10 de 2022 y la  Guía para el cargue de informes de actividades y/o facturas en el SECOP II.</t>
  </si>
  <si>
    <t>Adelantar una reunión con los líderes del área técnica y servicios administrativos para establecer los parámetros que evidencien el cumplimiento de la obligación de uso de elementos de protección personal para los contratos bajo su supervisión.</t>
  </si>
  <si>
    <t>Adelantar una reunión con la coordinación jurídica para trasladar los expedientes ajustados al expediente final.</t>
  </si>
  <si>
    <t>11.3.b.</t>
  </si>
  <si>
    <t>Falta de articulación entre los diferentes actores responsables en el cumplimiento del uso de los elementos de protección personal por parte de colaboradores de Canal Capital</t>
  </si>
  <si>
    <t>Actualización de la matriz de peligros con los epp para las actividades
del área técnica, producción y servicios administrativos, con la participación de los lideres de los procesos.</t>
  </si>
  <si>
    <t>Actualizar el manual del SGSST, estableciendo las responsabilidades específicas de los trabajadores y jefes técnicos de las unidades móviles respecto al uso de EPP.</t>
  </si>
  <si>
    <t>Adelantar sensibilizaciones trimestrales sobre el uso de elementos de protección personal al personal del área técnica y servicios administrativos.</t>
  </si>
  <si>
    <t>Incluir en el procedimiento de inspecciones planeadas, acompañamiento a eventos que permitan verificar en campo el cumplimiento del uso de epp.</t>
  </si>
  <si>
    <t>Auditoría al proceso de Servicio a la ciudadanía - 2024</t>
  </si>
  <si>
    <t>11.1.
11.10.1</t>
  </si>
  <si>
    <t xml:space="preserve">No se contempla en el procedimiento las actividades que se deben llevar a cabo para el traslado de peticiones de acuerdo a lo establecido en el artículo 21 de la Ley 1437 de 2011, modificado por el artículo 01 de la Ley 1755 de 2015.
De igual manera no se encuentra descrito en el lineamiento para la recepción, radicación y trámite para la respuesta de todo tipo de PQRSD como deben realizarse los traslados de peticiones ciudadanas en caso de no ser competencia del Canal.
</t>
  </si>
  <si>
    <t>Revisión y/o actualización del procedimiento  AAUT-PD-001 ATENCIÓN Y RESPUESTA A REQUERIMIENTOS DE LA CIUDADANÍA</t>
  </si>
  <si>
    <t>Cantidad de acciones realizadas / Cantidad de acciones formuladas.</t>
  </si>
  <si>
    <t>Revisión y actualización del documento AAUT-GU-001  lineamiento para la recepción, radicación y trámite para la respuesta de todo tipo de PQRSD.</t>
  </si>
  <si>
    <t>Solicitar o incluir en el Plan Institucional de Capacitaciones una socialización sobre traslados de peticiones.</t>
  </si>
  <si>
    <t xml:space="preserve">Debilidades en la identificación de acciones para la adaptación del modelo de relacionamiento con el ciudadano, específicamente respecto a la creación de una Mesa Técnica de apoyo de relacionamiento con la ciudadanía, como un espacio de articulación con las áreas involucradas en las políticas de relación Estado – Ciudadanía. </t>
  </si>
  <si>
    <t>Debido a diversas situaciones coyunturales como el cambio de administración y los procesos de adecuación del equipo humano, para la fecha de evaluación no se contaba con la mesa técnica definida de apoyo de relacionamiento con la ciudadanía.</t>
  </si>
  <si>
    <t>Definir roles y responsabilidades para la creación de la mesa técnica. (Planeación y Atención al Ciudadano)</t>
  </si>
  <si>
    <t>Socialización, con las áreas competentes, de la mesa técnica de apoyo para el relacionamiento con la ciudadanía.  (Planeación y Atención al Ciudadano)</t>
  </si>
  <si>
    <t xml:space="preserve">Aprobación de la mesa técnica de apoyo por parte del Comité de gestión y desempeño. </t>
  </si>
  <si>
    <t>11.4.</t>
  </si>
  <si>
    <t xml:space="preserve">Identificación errónea de los riesgos del proceso, teniendo en cuenta que no se adelanta la redacción adecuada del impacto, causas inmediatas que son causas raíz y la causa raíz puede constituir la/las causas inmediatas. </t>
  </si>
  <si>
    <t>No se ha realizado revisión y/o actualización de los riesgos de gestión y corrupción asociados al proceso de Servicio a la Ciudadanía teniendo en cuenta las recomendaciones que surgen de la auditoria del Dec 371 de 2010 de 2023.</t>
  </si>
  <si>
    <t>Revisión y/o actualización de los riesgos de gestión y corrupción asociados al proceso. (Planeación y Atención al Ciudadano)</t>
  </si>
  <si>
    <t>Riesgos revisados y actualizados / 1</t>
  </si>
  <si>
    <t>Auditoría Decreto 371 de 2010 - Participación Ciudadana, Control Social y Transparencia</t>
  </si>
  <si>
    <t>11.2.1</t>
  </si>
  <si>
    <t>Debilidades en la información publicada en el botón de transparencia, respecto a:
La información no se está publicando en tiempo real puesto que existen documentos en versiones más recientes publicados en la intranet, o cómo el caso de los proyectos de inversión no se ha publicado información desde el mes de junio de 2024  [Numerales de transparencia: 1.3, 2.1.5.a, 4.4]</t>
  </si>
  <si>
    <t xml:space="preserve">Los requerimientos de publicación de la información no se atendieron en su debida forma; motivo por el cual la publicación de los proyectos de inversión no se realizó en los tiempos establecidos para ello. 
</t>
  </si>
  <si>
    <t>Realizar comunicaciones orientadoras y/o asesorías en acompañamiento a la elaboración y publicación de la información asociada al botón de transparencia</t>
  </si>
  <si>
    <t>No. de comunicaciones orientadoras y/o asesorías realizadas por Planeación, relacionadas con la elaboración de los documentos a publicar en el botón de transparencia / No. de documentos que requieren actualización o publicación en el botón de transparencia</t>
  </si>
  <si>
    <t>Revisar y actualizar los numerales del botón de transparencia  que sean aplicables a la naturaleza jurídica de la entidad.</t>
  </si>
  <si>
    <t>11.2.2</t>
  </si>
  <si>
    <t>Debilidades en el lineamiento EPLE-GU-002 Publicación de información en la sede electrónica, respecto a:
a. Falta de inclusión en el “LINEAMIENTO PARA PUBLICACIÓN DE INFORMACIÓN EN LA SEDE ELECTRÓNICA V5” o en el que el área considere pertinente de información sobre los criterios de accesibilidad que deben cumplir los documentos digitales publicados en la página web de Capital de tipo Excel, pdf, procesadores de texto y presentaciones.
b. Falta de revisión y actualización de las responsabilidades por área definidas en el numeral 5 del “LINEAMIENTO PARA PUBLICACIÓN DE INFORMACIÓN EN LA SEDE ELECTRÓNICA V5” de conformidad con la reasignación de funciones y/o actividades que  ha realizado  la Gerencia para la vigencia 2024.</t>
  </si>
  <si>
    <t xml:space="preserve">Los cambios y ajustes en los equipos de trabajo relacionados con el procedimiento, con base en lineamientos de la actual administración incluido cambios en el proceso de planeación, tanto en el equipo como en metodologías de planeación, impidió que se atendieran de manera oportuna la publicación y actualización de la documentación necesaria para establecer los lineamientos para la publicación de información en la sede electrónica </t>
  </si>
  <si>
    <t>Elaboración y publicación del lineamiento para la publicación de la información en la sede electrónica, con dos elementos fundamentales: (i) los criterios de accesibilidad que deben de cumplir los documentos digitales publicados en la página web de Capital de tipo Excel, pdf, procesadores de texto y presentaciones y su respectiva actualización semestral, y (ii) las responsabilidades de cada área o proceso.</t>
  </si>
  <si>
    <t>Número de elementos actualizados en el procedimiento EPLE-GU-002 Publicación de información en la sede electrónica / Número de elementos que requieren actualización en el procedimiento EPLE-GU-002 publicación de información en la sede electrónica</t>
  </si>
  <si>
    <t xml:space="preserve">Debilidades en la ejecución de las actividades descritas en la Política Institucional de Participación Ciudadana v4, respecto a:
a. Incumplimiento por parte del área de Comunicaciones en la actividad propuesta A.5.1.” Implementar la estrategia de Video-Blog de Rendición de Cuentas donde se presente a la ciudadanía información relevante sobre temas relevantes relacionados con la gestión interna de Capital”, puesto que los video-blogs únicamente fueron publicados en la intranet de Capital y no se compartieron a la ciudadanía. 
</t>
  </si>
  <si>
    <t xml:space="preserve">a. Los videoblogs elaborados en 2023 para esta acción de mejora, estaban proyectados para circular en 2024 cuando se hizo el cambio de Administración en el Canal. Estos video-blogs no encajaban con la estrategia de circulación y comunicaciones de la nueva administración, ni reflejan su visión o estrategia de contenidos. De acuerdo a esto los contendidos que circulen en pantallas del Canal deben seguir criterios de programación y no criterios administrativos, se debe buscar una solución alternativa que no incida en la curaduría de contenidos.  
</t>
  </si>
  <si>
    <t>Revisar con el área de planeación las actividades de la política institucional de participación ciudadana para la vigencia 2025 a cargo del área de Comunicaciones e incluir información que sea relevante para la gestión de la entidad</t>
  </si>
  <si>
    <t>Número de contenidos de rendición de cuentas publicados/ Número de contenidos de rendición de cuentas requeridos</t>
  </si>
  <si>
    <t xml:space="preserve">a. Los videoblogs elaborados en 2023 para esta acción de mejora, estaban proyectados para circular en 2024 cuando se hizo el cambio de Administración en el Canal. Estos video-blogs no encajaban con la estrategia de circulación y comunicaciones de la nueva administración, ni reflejan su visión o estrategia de contenidos. De acuerdo a esto los contenidos que circulen en pantallas del Canal deben seguir criterios de programación y no criterios administrativos, se debe buscar una solución alternativa que no incida en la curaduría de contenidos.  
</t>
  </si>
  <si>
    <t xml:space="preserve">Publicación de contenido informativo acerca de la gestión interna de Canal Capital en los medios digitales de la entidad. 
</t>
  </si>
  <si>
    <t xml:space="preserve">Acta de sesión realizada para presentar la Política y su cronograma de implementación a las áreas involucradas y dos reportes de seguimiento. </t>
  </si>
  <si>
    <t>b. Incumplimiento por parte del área de Planeación en realizar seguimientos trimestrales durante la vigencia 2024 al cumplimiento de las estrategias y actividades formuladas en la Política Institucional de Participación Ciudadana (PIPC) V4.</t>
  </si>
  <si>
    <t>b.  Los cambios institucionales y ajustes en los equipos de trabajo relacionados con la Política, así como en los lineamientos de la actual administración, cambios en el sistema de planeación, y en las metodologías, requería aplazar los seguimientos trimestrales de la Política Institucional de Participación Ciudadana (PIPC) V4.</t>
  </si>
  <si>
    <t xml:space="preserve">Después de hacer la actualización de la Política Institucional de Participación Ciudadana, que de cuenta de las nuevas realidades institucionales del Canal, se realizará una mesa de trabajo con las áreas y procesos relacionados con la política, para su planeación, implementación y seguimiento y de esta manera, establecer y socializar un cronograma de trabajo para garantizar las actividades propuestas en el marco de la rendición de cuentas y el diálogo ciudadano. </t>
  </si>
  <si>
    <t>Número de actividades programadas / Número de actividades ejecutadas</t>
  </si>
  <si>
    <t>11.2.4</t>
  </si>
  <si>
    <t>Falta de formalización del proyecto Eureka dentro del Sistema de Gestión de Capital:
a. Riesgo de pérdida de memoria institucional del proyecto Eureka, al no encontrase ninguna información [formatos, manuales, informes, procesos de selección, autorización de la participación de los niños, etc.] formalizada dentro del sistema de gestión de Capital.
b. Falta de acompañamiento por parte de la segunda línea de defensa (planeación) en la asesoría y acompañamiento en la formalización del proyecto Eureka, no se atendieron las recomendaciones de la auditoría de participación ciudadana de la vigencia 2022.</t>
  </si>
  <si>
    <t>Eureka comenzó siendo un proyecto piloto en el que se propuso atender la población infantil y adolescente en medio de la coyuntura generada por la pandemia del covid19. El proyecto ha evolucionado, en medio de la incertidumbre por las limitaciones presupuesto, ha cobrado relevancia en la misión del canal, generado múltiples aprendizajes y practicas que se ha estabilizados lo que actualmente hace posible realizar la formalización del mismo dentro del Sistema de Gestión.</t>
  </si>
  <si>
    <t xml:space="preserve">Desde la oficina de planeación se realizará el acompañamiento necesario para la formalización del procedimiento de la participación ciudadana del proyecto Eureka, para esto se  contempla un ejercicio inicial de caracterización del procedimiento, con identificación de actividades, así como la necesidad a largo plazo de otros documentos, manuales, para su progresiva formalización </t>
  </si>
  <si>
    <t>Realización de una mesa de trabajo desde Planeación con Cultura, Ciudadanía e Infancia para establecer la ruta de formalización del procedimiento de participación ciudadana (NNA) en el proyecto Eureka.</t>
  </si>
  <si>
    <t>11.1.4</t>
  </si>
  <si>
    <t>Se evidencia una oportunidad de mejora al documentar las acciones que Capital va a ejecutar como parte de su gestión institucional a partir de los comentarios y/o sugerencias de la ciudadanía en los ejercicios de rendición de cuentas</t>
  </si>
  <si>
    <t xml:space="preserve">El ejercicio de rendición de cuentas que se realizó en la vigencia 2023, contó con un muy bajo nivel de comentarios ciudadanos que permitieran identificar acciones de mejora, más bien se limitó a recibir propuestas y ajustes en la parrilla de contenidos del canal o a sugerir cambios en los contenidos existentes. </t>
  </si>
  <si>
    <t xml:space="preserve">La Estrategia de Rendición de cuentas del 2025 revisará las oportunidad de mejora en previos espacios de participación ciudadana que permita cualificar los aportes de la misma ciudadanía con el propósito de caracterizar aún más las sugerencias y comentarios, expectativa con intereses de la ciudadanía y las audiencias. Para ello se concertarán entre otras áreas los mecanismos o estrategias que generen el mayor número y más pertinencia en los aportes ciudadanos. </t>
  </si>
  <si>
    <t>Auditoría al proceso de gestión contractual en el marco del decreto distrital 371 de 2010</t>
  </si>
  <si>
    <t xml:space="preserve">Se evidencio debilidad en lo  dispuesto por el manual de contratación en las adiciones celebradas de los contratos 258 de 2022 y 348 de 2023 debido a que la redacción de la norma aplicable no es clara frente al punto de referencia para el análisis de los salarios mínimos legales vigentes. </t>
  </si>
  <si>
    <t>Debilidad en los lineamientos indicados en el Manual de Contratación frente a la indicación que los contratos no pueden ser adicionados por más del cincuenta (50%) de su valor inicial, expresado éste en SMMLV.</t>
  </si>
  <si>
    <t xml:space="preserve">Se realizará modificación o actualización del Manual de Contratación de la Entidad. </t>
  </si>
  <si>
    <t>Actividad planeada/ Actividades ejecutadas</t>
  </si>
  <si>
    <t>Se evidencio debilidad en la documentación de las actividades que se adelantan en el trámite administrativo para la celebración de modificaciones contractuales toda vez que no se encontró documento que tenga identificado las actividades, controles y responsables</t>
  </si>
  <si>
    <t xml:space="preserve">Se adelantará modificación o actualización del Manual de Contratación de la Entidad. </t>
  </si>
  <si>
    <t>Actividades planeadas/ Actividades ejecutadas</t>
  </si>
  <si>
    <t xml:space="preserve">Se adelantará revisión del procedimiento de contratación atendiendo la modificación del Manual de Contratación para verificar en caso que haya necesidad, lo relacionado con las adiciones contractuales y los controles que se requieran aplicar. </t>
  </si>
  <si>
    <t>Se evidencio debilidad la gestión de supervisión contractual de los contratos 274 de 2023 y 289 de 2023 toda vez que:
•	En el contrato 274 de 2023 se certificó el cumplimiento para el primer pago sin relacionar la totalidad de los requisitos y entregables exigidos por el contrato.
•	En el contrato 289 de 2023 los certificados de cumplimiento de actividades para el pago del contratista cuentan con la firma de la supervisión estipulada y adicionalmente con una aprobación por parte de un contratista</t>
  </si>
  <si>
    <t xml:space="preserve">Falta de verificación de la documentación establecida en las condiciones contractuales y requeridas para la aprobación de los pagos. </t>
  </si>
  <si>
    <t>Numero de actividades cumplidas / numero de actividades propuestas</t>
  </si>
  <si>
    <t>SUBDIRECCION ADMINISTRATIVA</t>
  </si>
  <si>
    <t>Informe de autoevaluación de la
Oficina de Control Interno</t>
  </si>
  <si>
    <t>1.1</t>
  </si>
  <si>
    <t>Se cumplió parcialmente la acción relacionada con el documento Carta de Representación. Durante la vigencia 2024 el documento fue exigido en la totalidad de las auditorias adelantas, sin embargo, no fue antes de iniciar las actividades de verificación.</t>
  </si>
  <si>
    <t xml:space="preserve">OFICINA DE CONTROL INTERNO </t>
  </si>
  <si>
    <t>No se tiene punto de control formulado para la verificación de los documentos antes de iniciar el proceso de verificación</t>
  </si>
  <si>
    <t>Revisar, analizar e identificar un punto de control en el procedimiento CCSE-PD-002 AUDITORÍAS DE GESTIÓN antes de iniciar el proceso de verificación y donde se confirme que están el acta de reunión de la apertura de auditoria y la carta de representación.</t>
  </si>
  <si>
    <t>Actividad ejecutada
/actividad formulada</t>
  </si>
  <si>
    <t>OFICINA DE CONTROL INTERNO</t>
  </si>
  <si>
    <t>1.2</t>
  </si>
  <si>
    <t>Se cumplió parcialmente la comunicación de los resultados obtenidos del programa de aseguramiento y mejora a la Alta Dirección y al CICCI.</t>
  </si>
  <si>
    <t>No esta definido clara y puntualmente la socialización de resultados obtenidos en el programa de aseguramiento y mejoramiento en los documentos internos del proceso de control, seguimiento y evaluación</t>
  </si>
  <si>
    <t>Presentar anualmente los resultados obtenidos en el programa de aseguramiento y mejora de la calidad a la alta dirección y al CICCI.</t>
  </si>
  <si>
    <t>Revisar y actualizar los documentos pertinentes estableciendo de manera clara y puntual la socialización de los resultados obtenidos en el programa de aseguramiento y mejora de la calidad.</t>
  </si>
  <si>
    <t>Fecha seguimiento</t>
  </si>
  <si>
    <t>Análisis del seguimiento</t>
  </si>
  <si>
    <t>% avance en ejecución de la meta</t>
  </si>
  <si>
    <t>Alerta</t>
  </si>
  <si>
    <t>Auditor que realizó el seguimiento</t>
  </si>
  <si>
    <t>Avance promedio de la Auditoría</t>
  </si>
  <si>
    <t>Evidencias o soportes ejecución acción de mejora</t>
  </si>
  <si>
    <t>Actividades realizadas  a la fecha</t>
  </si>
  <si>
    <t>Fechas (previas al seguimiento)</t>
  </si>
  <si>
    <t>Fechas (seguimiento vigente)</t>
  </si>
  <si>
    <t>(Información del análisis adelantado por el auditor que realizó el seguimiento - OCI)</t>
  </si>
  <si>
    <t>(Cálculo automático)</t>
  </si>
  <si>
    <t>(Información automática)</t>
  </si>
  <si>
    <t>(Nombre)</t>
  </si>
  <si>
    <t>(Promedio de las acciones formuladas)</t>
  </si>
  <si>
    <t>(Relacione los documentos  que soportan y evidencian avances de ejecución)</t>
  </si>
  <si>
    <t>(No. actividades realizadas de las indicadas en la columna K).</t>
  </si>
  <si>
    <t>RESUMEN TERCER SEGUIMIENTO DE 2024</t>
  </si>
  <si>
    <t>PRIMER SEGUIMIENTO DE 2025</t>
  </si>
  <si>
    <t>INCUMPLIDA</t>
  </si>
  <si>
    <t>EN PROCESO</t>
  </si>
  <si>
    <t>SIN INICIAR</t>
  </si>
  <si>
    <t>TERMINADA 
ABIERTA</t>
  </si>
  <si>
    <t xml:space="preserve">Reformulada. </t>
  </si>
  <si>
    <t xml:space="preserve">Actualizar el procedimiento de Estados Financieros, indicando el punto de control en las actividades de conciliaciones. </t>
  </si>
  <si>
    <t>Jizeth González</t>
  </si>
  <si>
    <t>1. PRESENCIAL - Revisión hallazgo 11.16 // Revisión avances</t>
  </si>
  <si>
    <t>No se remiten soportes para el presente seguimiento.</t>
  </si>
  <si>
    <t>CIERRE ACCIÓN / OBSERVACIÓN Y/O HALLAZGO</t>
  </si>
  <si>
    <t>Estado de la acción</t>
  </si>
  <si>
    <t>Observaciones</t>
  </si>
  <si>
    <t>Cierre de la observación y/o hallazgo</t>
  </si>
  <si>
    <t>Auditor que cierra la observación y/o hallazgo</t>
  </si>
  <si>
    <t>(Resultado automático)</t>
  </si>
  <si>
    <t>(Información del análisis del estado de la acción)</t>
  </si>
  <si>
    <t>(Nombre Jefe Oficina de Control Interno)</t>
  </si>
  <si>
    <t>CERRADA</t>
  </si>
  <si>
    <t>Se verificó el control efectuado en el marco del seguimiento de uso de software adelantado en el primer trimestre de la vigencia 2025.</t>
  </si>
  <si>
    <t>Como soporte de la realización del plan de mejoramiento, se suministran las evidencias consolidadas en el archivo
11.4_GD_orientación</t>
  </si>
  <si>
    <t>Se adelantaron las jornadas de orientación programadas por parte del área de Gestión Documental.</t>
  </si>
  <si>
    <t>Como soporte de la realización del plan de mejoramiento, se suministran las evidencias consolidadas en el archivo "11.4_FUID"</t>
  </si>
  <si>
    <t>Como soporte de la realización del plan de mejoramiento, se suministran las evidencias consolidadas en el archivo "11.4_Traslados"</t>
  </si>
  <si>
    <t>Se da continuidad a la entrega de información acordada, de conformidad con lo formulado.</t>
  </si>
  <si>
    <t>Como soporte de la realización del plan de mejoramiento, se suministran las evidencias consolidadas en el archivo "11.4 Seguimiento"</t>
  </si>
  <si>
    <t xml:space="preserve">Se ejecutaron las actividades de orientación y seguimiento de manejo documental. </t>
  </si>
  <si>
    <t>Como soporte de la realización del plan de mejoramiento, se suministran las evidencias consolidadas en el archivo "11.5 Tarifario"</t>
  </si>
  <si>
    <t>Como soporte de la realización del plan de mejoramiento, se suministran las evidencias consolidadas en el archivo "11.5_Expediente"</t>
  </si>
  <si>
    <t>Como soporte de la realización del plan de mejoramiento, se suministran las evidencias consolidadas en el archivo "11.5_control"</t>
  </si>
  <si>
    <t xml:space="preserve">Se realizó la revisión formulada de la herramienta de gestión comercial y mercadeo. </t>
  </si>
  <si>
    <t>1. Presentación Comité del 30 de enero de 2025
2. Acta de reunión del 30 de enero de 2025
3. Correo de remisión del Acta a firma de los participantes</t>
  </si>
  <si>
    <t>Gestión 2024. https://drive.google.com/drive/folders/1YzDnFcmyWcxWhVNMz-qz5hYOq1Oolvwu?usp=drive_link
Gestión 2025. https://drive.google.com/drive/folders/1dH1mMSfAXcHDilc5Ixsu3g5KH1ilepY_?usp=drive_link</t>
  </si>
  <si>
    <t>1. https://docs.google.com/spreadsheets/d/1YqG0vx0hBVgln4_002wvuxtd9JXE4wLZ/edit?gid=1873026130#gid=1873026130</t>
  </si>
  <si>
    <t>1. https://drive.google.com/drive/folders/10MEFbhQl0P03BhD8zJ9XyzH6XxAWgZhH?usp=drive_link</t>
  </si>
  <si>
    <t>Documento diagnostico - lineamiento</t>
  </si>
  <si>
    <t>1. Correo de trazabilidad del ajuste en la minuta
2. Cuadro de contratación con los enlaces de publicación de las minutas</t>
  </si>
  <si>
    <t>1. Acta de reunión con el equipo de Gestión Documental 
2. Plan de trabajo diseñado por Lorena Ramírez</t>
  </si>
  <si>
    <t>1. Capacitaciones (3) programadas y realizadas el 18 de marzo de 2025 con el área de Ventas y Mercadeo, el 20 de marzo de 2025 con la Subdirección Administrativa y la Dirección Operativa. 
2. Material utilizado.</t>
  </si>
  <si>
    <t>1.Acta de Capacitación por parte de Gestión Documental al equipo de Contratación
2.Acta de seguimiento 
3.Cuadro de seguimiento contratos 2024 
4. Minutas de contratación del equipo</t>
  </si>
  <si>
    <t xml:space="preserve">1.Acta de Transferencia Documental . 
2.Plan de trabajo </t>
  </si>
  <si>
    <t>1. Manual de Contratación adoptado con la Resolución 35 de 2025</t>
  </si>
  <si>
    <t>1. Programación capacitación "Manual de Supervisión"</t>
  </si>
  <si>
    <t>1. Manual de Contratación 2025</t>
  </si>
  <si>
    <t>1. Correo de trazabilidad del proceso de revisión y ajuste de la caracterización del proceso de Contratación de la entidad
2. Caracterización del proceso de Contratación de la entidad</t>
  </si>
  <si>
    <t xml:space="preserve">Matriz en borrador </t>
  </si>
  <si>
    <t>Informe con las evidencias de los expedientes y los permisos de consulta.</t>
  </si>
  <si>
    <t>Informe con las reuniones adelantadas con las áreas involucradas y las sensibilizaciones sobre el uso de EPP realizadas.</t>
  </si>
  <si>
    <t>Informe con las reuniones adelantadas con las áreas involucradas para la actualización de la matriz, así como los soportes de socialización.</t>
  </si>
  <si>
    <t>Informe con la actualización realizada al manual, la socialización realizada de forma general y la específica en los contratos de los jefes técnicos de las unidades móviles.</t>
  </si>
  <si>
    <t>Informe con las sensibilizaciones sobre el uso de EPP realizadas.</t>
  </si>
  <si>
    <t>informe con la actualización del procedimiento y las inspecciones adelantadas.</t>
  </si>
  <si>
    <t>Acta de reunión 19/03/2025 con Dirección Operativa - Área Técnica.</t>
  </si>
  <si>
    <t>Mónica Virgüéz</t>
  </si>
  <si>
    <t>-Autodiagnóstico 2024
-Presentación en CIGD de mayo 2025</t>
  </si>
  <si>
    <t>-Resolución 119 de 2024 de Canal Capital</t>
  </si>
  <si>
    <t xml:space="preserve">-AGRI-SI-GU-001-GUIA PARA EL INVENTARIO Y LA CLASIFICACIÓN DE ACTIVOS DE INFORMACIÓN versión 3 de 2024. </t>
  </si>
  <si>
    <t>-2 citaciones a reunión para revisión de riesgos en febrero 2025.
-Matriz de riesgos de seguridad de la información</t>
  </si>
  <si>
    <t>-Correo 28/04/2025 Alistamiento CIGD</t>
  </si>
  <si>
    <t>Gestión 2025:
https://drive.google.com/drive/folders/13rfc84Ka_MpWn96SvjRNhS4boqMTFjMr?usp=drive_link</t>
  </si>
  <si>
    <t xml:space="preserve">Gestión 2024:
https://drive.google.com/drive/folders/1qQVLgjP53PYYEp4luziIJ7ohWgGEs4J9?usp=drive_link
Gestión 2025:
https://drive.google.com/drive/folders/1OqihP5nZuSOr0IpZom1kca4ffF9pw5Do?usp=drive_link
</t>
  </si>
  <si>
    <t>Gestión 2024:
https://docs.google.com/document/d/1Z7h2J6rmcwsOey3GZfuNWdQryntXyDEM/edit</t>
  </si>
  <si>
    <t>Gestión 2025
https://drive.google.com/drive/folders/1MJSuxL8yII2choIGoZsmg9zGLoz91oyJ?usp=drive_link</t>
  </si>
  <si>
    <t>1. Acta de reunión de 2023</t>
  </si>
  <si>
    <t>-Se anexa procedimiento de LIQUIDACIÓN DE ORDENES DE PAGO.
-Se anexa correo por medio del cual se envió procedimiento a planeación para la respectiva revisión.</t>
  </si>
  <si>
    <t>-Se anexa conciliaciones de los meses enero, febrero y marzo 2025 de los activos fijos. Abril está en proceso de conciliación.
-Se anexa conciliaciones de los meses enero, febrero y marzo 2025 de los elementos de consumo. Abril está en proceso de conciliación</t>
  </si>
  <si>
    <t>-Se anexa acta de reunión programada.</t>
  </si>
  <si>
    <t>-Se anexa pantallazo del cargue de los estados financieros trimestrales.</t>
  </si>
  <si>
    <t>-Se anexa evidencia del cargue de las notas explicativas trimestrales</t>
  </si>
  <si>
    <t>-Se anexa el procedimiento de Estados Financieros actualizado.
-Se anexa correo de planeación.</t>
  </si>
  <si>
    <t xml:space="preserve">https://community.secop.gov.co/Public/Tendering/ContractNoticeManagement/Index?currentLanguage=es-CO&amp;Page=login&amp;Country=CO&amp;SkinName=CCE </t>
  </si>
  <si>
    <t>1. Acta del 14 de abril de 2025 en la que se aborda la elaboración del procedimiento de producción documental.</t>
  </si>
  <si>
    <t>Manual de Contratación</t>
  </si>
  <si>
    <t>Diana Romero</t>
  </si>
  <si>
    <t>TERMINADA EXTEMPORÁNEA 
ABIERTA</t>
  </si>
  <si>
    <t xml:space="preserve">Se adelantará seguimiento de la estructuración del procedimiento mediante el plan de mejoramiento de la auditoría 2024 al proceso. </t>
  </si>
  <si>
    <t>1. Acta de reunión del 6 de febrero de 2025, con el área de Sistemas y Gestión Documental, para la revisión de equipos y tecnología para el proceso de digitalización</t>
  </si>
  <si>
    <t xml:space="preserve">Se adelantaron las actividades formuladas. </t>
  </si>
  <si>
    <t xml:space="preserve">1. Borrador del proceso de digitalización </t>
  </si>
  <si>
    <t>1. Informe de rendición de cuentas del 2024</t>
  </si>
  <si>
    <t>1. Acta del CIGD realizado el 17 de diciembre de 2024 
2. Acta del CIGD realizado el 29 de enero de 2025
3. Convocatoria a CIGD para el 13 de mayo de 2025</t>
  </si>
  <si>
    <t>Los expedientes del área no se conforman de acuerdo con lo indicado en los  instrumentos archivísticos, manuales y lineamientos establecidos para la correcta organización documental en los archivos de gestión.</t>
  </si>
  <si>
    <t>1. Acta de reunión del 13 de diciembre de 2024 con el área de sistemas y Gestión Documental</t>
  </si>
  <si>
    <t>1. Acta de reunión del 19 de febrero de 2025 con el área Jurídica y Gestión Documental</t>
  </si>
  <si>
    <t>1. Relación de los contratos del grupo de Gestión Documental</t>
  </si>
  <si>
    <t>Rad. 2325 - RESPUESTA A SOLICITUD DE ASISTENCIA TÉCNICA</t>
  </si>
  <si>
    <t xml:space="preserve">1. Relación de Contratistas del grupo de Gestión Documental </t>
  </si>
  <si>
    <t xml:space="preserve">No se otorga acceso al equipo de la Oficina de Control Interno con el fin de verificar la efectividad de la acción formulada. </t>
  </si>
  <si>
    <t xml:space="preserve">1. Acta de reunión grupo Gestión Documental </t>
  </si>
  <si>
    <t xml:space="preserve">1. Cronograma de seguimiento a la Política de Gestión Documental </t>
  </si>
  <si>
    <t>1. Soportes de Capacitación</t>
  </si>
  <si>
    <t xml:space="preserve">1. Listados de asistencias capacitaciones </t>
  </si>
  <si>
    <t xml:space="preserve">1. Actas de reuniones </t>
  </si>
  <si>
    <t xml:space="preserve">No es posible verificar la efectividad de las actividades, dado que no se han efectuado monitoreos al Plan de Fortalecimiento Institucional. </t>
  </si>
  <si>
    <t>Henry Beltrán</t>
  </si>
  <si>
    <t>Se ejecutaron las actividades formuladas en el Plan de Mejoramiento.</t>
  </si>
  <si>
    <t>Se ejecutaron las acciones formuladas en el Plan de Mejoramiento.</t>
  </si>
  <si>
    <t>TERMINADA</t>
  </si>
  <si>
    <t>TERMINADA EXTEMPORÁNEA</t>
  </si>
  <si>
    <t>ESTADO</t>
  </si>
  <si>
    <t>CANT.</t>
  </si>
  <si>
    <t>%</t>
  </si>
  <si>
    <t>PMP</t>
  </si>
  <si>
    <t>PMI</t>
  </si>
  <si>
    <t>TOTAL</t>
  </si>
  <si>
    <t xml:space="preserve">Se adelantó la revisión al expediente, de conformidad con lo formulado. </t>
  </si>
  <si>
    <t>Documento diagnostico - lineamiento
Correos donde se realiza seguimiento por las diferentes áreas</t>
  </si>
  <si>
    <t>Documento diagnostico - lineamiento
Acta de seguimiento 11 de abril 2025
Correos donde se realiza seguimiento por las diferentes áreas</t>
  </si>
  <si>
    <t>Pantallazo reunión Oficina de Control Disciplinario Interno y Planeación 25 de abril 2025</t>
  </si>
  <si>
    <t xml:space="preserve">1. Acta de reunión del 20 de noviembre del 2024 </t>
  </si>
  <si>
    <t>1. PIC de la vigencia 2024
2. Soportes de las capacitaciones socializadas por parte del área de Gestión Documental</t>
  </si>
  <si>
    <t>1. Acta de CIGD del 17 de diciembre del 2024 numeral 17 INFORME DE SEGUIMIENTO ESTRATÉGICO AL CUMPLIMIENTO DE LA NORMATIVA ARCHIVÍSTICA</t>
  </si>
  <si>
    <t>1. Correo propuesta de ajuste backend sitio web
2. Presentación con la propuesta de reestructuración de la página y el cronograma de ejecución.
3. Pantallazo citación mesa de trabajo de las áreas de técnica, sistemas y el equipo digital.</t>
  </si>
  <si>
    <t>-Se anexa los Estados Financiero 2024, donde se evidencia que al final de las notas explicativas tienen firma del Representante Legal y el Contador.</t>
  </si>
  <si>
    <t>-Se anexa el procedimiento de Estados Financieros actualizado.
-Se anexa correo electrónico por medio del cual se envía a Planeación para revisión.</t>
  </si>
  <si>
    <t>-Se anexa instructivo actualizado.
-Se anexa correo electrónico por medio del cual se envía a Planeación para revisión.</t>
  </si>
  <si>
    <t>1. Acta reunión con comunicaciones
2. Documento de trabajo política de comunicaciones
3. Acta reunión solicitud ampliación de Plazo (Comunicaciones y control interno)</t>
  </si>
  <si>
    <t xml:space="preserve">1. Actas de reunión con las áreas </t>
  </si>
  <si>
    <t xml:space="preserve">1. Relación de contratos del personal TRD </t>
  </si>
  <si>
    <t>Para evidenciar que la información cargada se encuentra de acuerdo la TRD vigentes del área, se adjunta informe con los enlaces que corresponden a los repositorios de información definitivas de la gestión documental del área. Documental de acuerdo a las TRD vigentes.</t>
  </si>
  <si>
    <t>Soportes de asistencia y de ejecución de las actividades realizadas</t>
  </si>
  <si>
    <t>Informe de reunión con la Secretaria General y el memorando de solicitud del memorando 1227 de 2024.</t>
  </si>
  <si>
    <t xml:space="preserve">Realizar capacitación sobre los lineamientos del manual de contratación y manual de supervisión al área técnica de la dirección operativa. </t>
  </si>
  <si>
    <t xml:space="preserve">Adelantar mesa de trabajo entre el área técnica de dirección operativa y el área de servicios administrativos para la definición de criterios y requisitos para el ingreso de los elementos al inventario de Canal Capital. </t>
  </si>
  <si>
    <r>
      <rPr>
        <b/>
        <sz val="8"/>
        <color theme="1"/>
        <rFont val="Arial"/>
        <family val="2"/>
      </rPr>
      <t>Análisis OCI:</t>
    </r>
    <r>
      <rPr>
        <sz val="8"/>
        <color theme="1"/>
        <rFont val="Arial"/>
        <family val="2"/>
      </rPr>
      <t xml:space="preserve">  No se presenta avance nuevamente para este cuatrimestre y de acuerdo con el análisis y recomendaciones del primer cuatrimestre, en el que se evidenció según Matriz de observaciones de la Revisoría fiscal que existen 22 observaciones pendientes de subsanar, correspondientes a las vigencias 2022 y 2023 por lo cual se solicitaba a la Subdirección Financiera revisar y emprender las acciones a realizar de manera prioritaria. Igualmente, se no se concluyo el compromiso de aplicación de la Circular 04 de 2024 para reformular las acciones (04/12/2024). Se califica como </t>
    </r>
    <r>
      <rPr>
        <b/>
        <sz val="8"/>
        <color theme="1"/>
        <rFont val="Arial"/>
        <family val="2"/>
      </rPr>
      <t>"Incumplida".</t>
    </r>
  </si>
  <si>
    <r>
      <rPr>
        <b/>
        <sz val="8"/>
        <color theme="1"/>
        <rFont val="Arial"/>
        <family val="2"/>
      </rPr>
      <t>Análisis OCI:</t>
    </r>
    <r>
      <rPr>
        <sz val="8"/>
        <color theme="1"/>
        <rFont val="Arial"/>
        <family val="2"/>
      </rPr>
      <t xml:space="preserve">  No se remiten avances ni soportes. Igualmente, no se cumplió compromiso de aplicación de la Circular 04 de 2024 para reformular las acciones (04/12/2024).   Teniendo en cuenta lo anterior se califica como </t>
    </r>
    <r>
      <rPr>
        <b/>
        <sz val="8"/>
        <color theme="1"/>
        <rFont val="Arial"/>
        <family val="2"/>
      </rPr>
      <t>"Incumplida".</t>
    </r>
  </si>
  <si>
    <r>
      <rPr>
        <b/>
        <sz val="8"/>
        <color theme="1"/>
        <rFont val="Arial"/>
        <family val="2"/>
      </rPr>
      <t xml:space="preserve">Reporte Sub. Financiera: </t>
    </r>
    <r>
      <rPr>
        <sz val="8"/>
        <color theme="1"/>
        <rFont val="Arial"/>
        <family val="2"/>
      </rPr>
      <t>Solicitamos el cierre de la acción teniendo en cuenta que el desarrollo tecnológico en cuestión está atado a las decisiones ERP de Canal, las cuales trascienden el ámbito de decisión de la  Financiera.</t>
    </r>
    <r>
      <rPr>
        <b/>
        <sz val="8"/>
        <color theme="1"/>
        <rFont val="Arial"/>
        <family val="2"/>
      </rPr>
      <t xml:space="preserve">
Análisis OCI:</t>
    </r>
    <r>
      <rPr>
        <sz val="8"/>
        <color theme="1"/>
        <rFont val="Arial"/>
        <family val="2"/>
      </rPr>
      <t xml:space="preserve">  Teniendo en cuenta que la acción surge como resultado de la Auditoría adelantada a la Gestión Financiera, y, que es una acción que se encuentra compartida (Sistemas y S. Financiera), se recomienda al área adelantar la revisión tanto del informe como de los diferentes análisis que se han entregado por parte del equipo de la Oficina de Control Interno, con el fin de que se articulen los esfuerzos que permitan dar cabal cumplimiento a lo formulado en las acciones que subsanan las causas que dieron origen a la observación. Por lo anterior, </t>
    </r>
    <r>
      <rPr>
        <b/>
        <sz val="8"/>
        <color theme="1"/>
        <rFont val="Arial"/>
        <family val="2"/>
      </rPr>
      <t>no</t>
    </r>
    <r>
      <rPr>
        <sz val="8"/>
        <color theme="1"/>
        <rFont val="Arial"/>
        <family val="2"/>
      </rPr>
      <t xml:space="preserve"> se atiende el cierre de la acción. Aunado a lo anterior, se informa que el área de Sistemas solicitó ampliación de la fecha de la acción (vencida en 2024) se califica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</si>
  <si>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35%; sin embargo, dada la fecha de terminación, se califica la acción con alerta </t>
    </r>
    <r>
      <rPr>
        <b/>
        <sz val="8"/>
        <color theme="1"/>
        <rFont val="Arial"/>
        <family val="2"/>
      </rPr>
      <t>"Incumplida"</t>
    </r>
    <r>
      <rPr>
        <sz val="8"/>
        <color theme="1"/>
        <rFont val="Arial"/>
        <family val="2"/>
      </rPr>
      <t xml:space="preserve">. Se recomienda al área efectuar el reporte correspondiente de lo programado y finalizar el desarrollo de lo mencionado o adelantar el proceso de reformulación para ajustar las acciones, responsables y fechas a la nuevas necesidades institucionales si las hay. </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</si>
  <si>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remiten avances ni soportes. Es importante que se revise esta acción en conjunto entre Sistemas y la Subdirección Financiera, ya que según reporte de estos últimos: "el desarrollo tecnológico en cuestión está atado a las decisiones ERP de Canal, las cuales trascienden el ámbito de decisión de la  Financiera". Teniendo en cuenta lo anterior, así como del ajuste de fecha de terminación se califica como</t>
    </r>
    <r>
      <rPr>
        <b/>
        <sz val="8"/>
        <color theme="1"/>
        <rFont val="Arial"/>
        <family val="2"/>
      </rPr>
      <t xml:space="preserve"> "En Proceso".</t>
    </r>
  </si>
  <si>
    <r>
      <t xml:space="preserve">
</t>
    </r>
    <r>
      <rPr>
        <b/>
        <sz val="8"/>
        <color theme="1"/>
        <rFont val="Arial"/>
        <family val="2"/>
      </rPr>
      <t>Análisis OCI:</t>
    </r>
    <r>
      <rPr>
        <sz val="8"/>
        <color theme="1"/>
        <rFont val="Arial"/>
        <family val="2"/>
      </rPr>
      <t xml:space="preserve">  No se remiten avances ni soportes. Igualmente, no se cumplió compromiso de aplicación de la Circular 04 de 2024 para reformular las acciones (04/12/2024).   Teniendo en cuenta lo anterior se califica como</t>
    </r>
    <r>
      <rPr>
        <b/>
        <sz val="8"/>
        <color theme="1"/>
        <rFont val="Arial"/>
        <family val="2"/>
      </rPr>
      <t xml:space="preserve"> "Incumplida".</t>
    </r>
    <r>
      <rPr>
        <sz val="8"/>
        <color theme="1"/>
        <rFont val="Arial"/>
        <family val="2"/>
      </rPr>
      <t xml:space="preserve"> </t>
    </r>
  </si>
  <si>
    <r>
      <rPr>
        <b/>
        <sz val="8"/>
        <color theme="1"/>
        <rFont val="Arial"/>
        <family val="2"/>
      </rPr>
      <t>Reporte Sub. Financiera:</t>
    </r>
    <r>
      <rPr>
        <sz val="8"/>
        <color theme="1"/>
        <rFont val="Arial"/>
        <family val="2"/>
      </rPr>
      <t xml:space="preserve"> Por las razones expuestas en las acciones 3.1.3, hasta tanto no se tenga 100% implementado los centros de costos. No se hará ninguna modificación relacionada con algo que esta en prueba y error.
</t>
    </r>
    <r>
      <rPr>
        <b/>
        <sz val="8"/>
        <color theme="1"/>
        <rFont val="Arial"/>
        <family val="2"/>
      </rPr>
      <t>Análisis OCI:</t>
    </r>
    <r>
      <rPr>
        <sz val="8"/>
        <color theme="1"/>
        <rFont val="Arial"/>
        <family val="2"/>
      </rPr>
      <t xml:space="preserve">  No se remiten avances ni soportes. Igualmente, se incumplió compromiso de aplicación de la Circular 04 de 2024 para reformular las acciones (04/12/2024).   Teniendo en cuenta lo anterior se califica como</t>
    </r>
    <r>
      <rPr>
        <b/>
        <sz val="8"/>
        <color theme="1"/>
        <rFont val="Arial"/>
        <family val="2"/>
      </rPr>
      <t xml:space="preserve"> "Incumplida".</t>
    </r>
  </si>
  <si>
    <r>
      <t xml:space="preserve">Reporte G. Documental: </t>
    </r>
    <r>
      <rPr>
        <sz val="8"/>
        <color theme="1"/>
        <rFont val="Arial"/>
        <family val="2"/>
      </rPr>
      <t xml:space="preserve">Frente a la acción programada se realizó la siguiente actividad: 1. Se adelantó la actualización del PGD en donde se incluye los procesos de planeación y producción documental, está en versión preliminar y listo para presentar en la primera sesión del CIGD del 2025  </t>
    </r>
    <r>
      <rPr>
        <b/>
        <sz val="8"/>
        <color theme="1"/>
        <rFont val="Arial"/>
        <family val="2"/>
      </rPr>
      <t xml:space="preserve">
Análisis OCI:</t>
    </r>
    <r>
      <rPr>
        <sz val="8"/>
        <color theme="1"/>
        <rFont val="Arial"/>
        <family val="2"/>
      </rPr>
      <t xml:space="preserve"> Teniendo en cuenta lo indicado en el acta de la reunión sostenida el 29 de octubre de 2024, se acuerda el cierre de la acción y se consolida con la acción formulada en el Plan de Mejoramiento producto de la auditoría de la vigencia 2024 por lo que se adelantará el monitoreo desde la ejecución de dichas acciones. Teniendo en cuenta lo indicado previamente, se adelanta el cierre de la actividad con </t>
    </r>
    <r>
      <rPr>
        <b/>
        <sz val="8"/>
        <color theme="1"/>
        <rFont val="Arial"/>
        <family val="2"/>
      </rPr>
      <t>"Terminada Extemporánea"</t>
    </r>
    <r>
      <rPr>
        <sz val="8"/>
        <color theme="1"/>
        <rFont val="Arial"/>
        <family val="2"/>
      </rPr>
      <t xml:space="preserve">. </t>
    </r>
  </si>
  <si>
    <r>
      <t xml:space="preserve">Reporte G. Documental: </t>
    </r>
    <r>
      <rPr>
        <sz val="8"/>
        <color theme="1"/>
        <rFont val="Arial"/>
        <family val="2"/>
      </rPr>
      <t xml:space="preserve">Se adelanta la elaboración del procedimiento de planeación y producción documental para ser presentado y sustentado hasta su adopción.
</t>
    </r>
    <r>
      <rPr>
        <b/>
        <sz val="8"/>
        <color theme="1"/>
        <rFont val="Arial"/>
        <family val="2"/>
      </rPr>
      <t xml:space="preserve">Análisis OCI: </t>
    </r>
    <r>
      <rPr>
        <sz val="8"/>
        <color theme="1"/>
        <rFont val="Arial"/>
        <family val="2"/>
      </rPr>
      <t xml:space="preserve">Se adelantó la revisión de las acciones pendientes, así como los soportes observando que se adelantará la elaboración de un procedimiento con las actividades de producción documental, lo anterior de conformidad con el acta del 14 de abril de 2025. Respecto a lo anterior, se indica que se efectuará la revisión de dicha ejecución con el Plan de Mejoramiento formulado para la auditoría de la vigencia 2024. Dado lo anterior, así como lo pendiente durante el tercer seguimiento de 2024, se califica la acción </t>
    </r>
    <r>
      <rPr>
        <b/>
        <sz val="8"/>
        <color theme="1"/>
        <rFont val="Arial"/>
        <family val="2"/>
      </rPr>
      <t>"Terminada Extemporánea"</t>
    </r>
    <r>
      <rPr>
        <sz val="8"/>
        <color theme="1"/>
        <rFont val="Arial"/>
        <family val="2"/>
      </rPr>
      <t xml:space="preserve"> y se procede al cierre de esta. </t>
    </r>
  </si>
  <si>
    <r>
      <rPr>
        <b/>
        <sz val="8"/>
        <color theme="1"/>
        <rFont val="Arial"/>
        <family val="2"/>
      </rPr>
      <t>Análisis OCI:</t>
    </r>
    <r>
      <rPr>
        <sz val="8"/>
        <color theme="1"/>
        <rFont val="Arial"/>
        <family val="2"/>
      </rPr>
      <t xml:space="preserve">  No se remiten avances ni soportes. Igualmente, no se cumplió compromiso de aplicación de la Circular 04 de 2024 para reformular las acciones (04/12/2024).   Teniendo en cuenta lo anterior se califica como</t>
    </r>
    <r>
      <rPr>
        <b/>
        <sz val="8"/>
        <color theme="1"/>
        <rFont val="Arial"/>
        <family val="2"/>
      </rPr>
      <t xml:space="preserve"> "Incumplida".</t>
    </r>
  </si>
  <si>
    <r>
      <rPr>
        <b/>
        <sz val="8"/>
        <color theme="1"/>
        <rFont val="Arial"/>
        <family val="2"/>
      </rPr>
      <t xml:space="preserve">Reporte Sub. Financiera: </t>
    </r>
    <r>
      <rPr>
        <sz val="8"/>
        <color theme="1"/>
        <rFont val="Arial"/>
        <family val="2"/>
      </rPr>
      <t>El sistema de centros de costos está en proceso de implementación, se han desarrollado mesas de trabajo con las áreas misionales para definir líneas de negocios, centros de costos y alternativas de asignación de costos fijos.</t>
    </r>
    <r>
      <rPr>
        <b/>
        <sz val="8"/>
        <color theme="1"/>
        <rFont val="Arial"/>
        <family val="2"/>
      </rPr>
      <t xml:space="preserve">
</t>
    </r>
    <r>
      <rPr>
        <sz val="8"/>
        <color theme="1"/>
        <rFont val="Arial"/>
        <family val="2"/>
      </rPr>
      <t xml:space="preserve">
</t>
    </r>
    <r>
      <rPr>
        <b/>
        <sz val="8"/>
        <color theme="1"/>
        <rFont val="Arial"/>
        <family val="2"/>
      </rPr>
      <t>Análisis OCI:</t>
    </r>
    <r>
      <rPr>
        <sz val="8"/>
        <color theme="1"/>
        <rFont val="Arial"/>
        <family val="2"/>
      </rPr>
      <t xml:space="preserve">  De acuerdo con el histórico, y, en el marco de la depuración de las acciones del Plan de Mejoramiento este grupo ya se conformó. Teniendo en cuenta lo anterior  se califica como</t>
    </r>
    <r>
      <rPr>
        <b/>
        <sz val="8"/>
        <color theme="1"/>
        <rFont val="Arial"/>
        <family val="2"/>
      </rPr>
      <t xml:space="preserve"> "Terminada extemporánea" </t>
    </r>
    <r>
      <rPr>
        <sz val="8"/>
        <color theme="1"/>
        <rFont val="Arial"/>
        <family val="2"/>
      </rPr>
      <t>y se recomienda</t>
    </r>
    <r>
      <rPr>
        <b/>
        <sz val="8"/>
        <color theme="1"/>
        <rFont val="Arial"/>
        <family val="2"/>
      </rPr>
      <t xml:space="preserve"> cerrar</t>
    </r>
    <r>
      <rPr>
        <sz val="8"/>
        <color theme="1"/>
        <rFont val="Arial"/>
        <family val="2"/>
      </rPr>
      <t>.</t>
    </r>
  </si>
  <si>
    <r>
      <rPr>
        <b/>
        <sz val="8"/>
        <color theme="1"/>
        <rFont val="Arial"/>
        <family val="2"/>
      </rPr>
      <t xml:space="preserve">Reporte Sub. Financiera: </t>
    </r>
    <r>
      <rPr>
        <sz val="8"/>
        <color theme="1"/>
        <rFont val="Arial"/>
        <family val="2"/>
      </rPr>
      <t>El sistema de centros de costos está en proceso de implementación, se han desarrollado mesas de trabajo con las áreas misionales para definir líneas de negocios, centros de costos y alternativas de asignación de costos fijos.</t>
    </r>
    <r>
      <rPr>
        <b/>
        <sz val="8"/>
        <color theme="1"/>
        <rFont val="Arial"/>
        <family val="2"/>
      </rPr>
      <t xml:space="preserve">
</t>
    </r>
    <r>
      <rPr>
        <sz val="8"/>
        <color theme="1"/>
        <rFont val="Arial"/>
        <family val="2"/>
      </rPr>
      <t xml:space="preserve">
</t>
    </r>
    <r>
      <rPr>
        <b/>
        <sz val="8"/>
        <color theme="1"/>
        <rFont val="Arial"/>
        <family val="2"/>
      </rPr>
      <t>Análisis OCI:</t>
    </r>
    <r>
      <rPr>
        <sz val="8"/>
        <color theme="1"/>
        <rFont val="Arial"/>
        <family val="2"/>
      </rPr>
      <t xml:space="preserve">  De acuerdo con el histórico este requerimiento de insumos, y, en el marco de la depuración de las acciones del Plan de Mejoramiento ya se realizó. Teniendo en cuenta lo anterior  se califica como </t>
    </r>
    <r>
      <rPr>
        <b/>
        <sz val="8"/>
        <color theme="1"/>
        <rFont val="Arial"/>
        <family val="2"/>
      </rPr>
      <t xml:space="preserve">"Terminada extemporánea" </t>
    </r>
    <r>
      <rPr>
        <sz val="8"/>
        <color theme="1"/>
        <rFont val="Arial"/>
        <family val="2"/>
      </rPr>
      <t xml:space="preserve">y se recomienda </t>
    </r>
    <r>
      <rPr>
        <b/>
        <sz val="8"/>
        <color theme="1"/>
        <rFont val="Arial"/>
        <family val="2"/>
      </rPr>
      <t>cerrar.</t>
    </r>
  </si>
  <si>
    <r>
      <rPr>
        <b/>
        <sz val="8"/>
        <color theme="1"/>
        <rFont val="Arial"/>
        <family val="2"/>
      </rPr>
      <t xml:space="preserve">Reporte Sub. Financiera: </t>
    </r>
    <r>
      <rPr>
        <sz val="8"/>
        <color theme="1"/>
        <rFont val="Arial"/>
        <family val="2"/>
      </rPr>
      <t>El sistema de centros de costos está en proceso de implementación, se han desarrollado mesas de trabajo con las áreas misionales para definir líneas de negocios, centros de costos y alternativas de asignación de costos fijos.</t>
    </r>
    <r>
      <rPr>
        <b/>
        <sz val="8"/>
        <color theme="1"/>
        <rFont val="Arial"/>
        <family val="2"/>
      </rPr>
      <t xml:space="preserve">
</t>
    </r>
    <r>
      <rPr>
        <sz val="8"/>
        <color theme="1"/>
        <rFont val="Arial"/>
        <family val="2"/>
      </rPr>
      <t xml:space="preserve">
</t>
    </r>
    <r>
      <rPr>
        <b/>
        <sz val="8"/>
        <color theme="1"/>
        <rFont val="Arial"/>
        <family val="2"/>
      </rPr>
      <t>Análisis OCI:</t>
    </r>
    <r>
      <rPr>
        <sz val="8"/>
        <color theme="1"/>
        <rFont val="Arial"/>
        <family val="2"/>
      </rPr>
      <t xml:space="preserve">  No presentan soportes de cumplimiento de lo formulado. Teniendo en cuenta lo anterior y el plazo pactado, se califica como</t>
    </r>
    <r>
      <rPr>
        <b/>
        <sz val="8"/>
        <color theme="1"/>
        <rFont val="Arial"/>
        <family val="2"/>
      </rPr>
      <t xml:space="preserve"> "Incumplida"</t>
    </r>
    <r>
      <rPr>
        <sz val="8"/>
        <color theme="1"/>
        <rFont val="Arial"/>
        <family val="2"/>
      </rPr>
      <t>.</t>
    </r>
  </si>
  <si>
    <r>
      <rPr>
        <b/>
        <sz val="8"/>
        <color theme="1"/>
        <rFont val="Arial"/>
        <family val="2"/>
      </rPr>
      <t>Análisis OCI:</t>
    </r>
    <r>
      <rPr>
        <sz val="8"/>
        <color theme="1"/>
        <rFont val="Arial"/>
        <family val="2"/>
      </rPr>
      <t xml:space="preserve"> No se remite reporte de avances y soportes de las áreas responsables, por lo que, en el marco de los lineamiento determinados de la Circular 04 de 2024 </t>
    </r>
    <r>
      <rPr>
        <i/>
        <sz val="8"/>
        <color theme="1"/>
        <rFont val="Arial"/>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 se adelantará el proceso de reformulación con las áreas responsables. Teniendo en cuenta lo anterior, se califica la acción </t>
    </r>
    <r>
      <rPr>
        <b/>
        <sz val="8"/>
        <color theme="1"/>
        <rFont val="Arial"/>
        <family val="2"/>
      </rPr>
      <t>"Incumplida"</t>
    </r>
    <r>
      <rPr>
        <sz val="8"/>
        <color theme="1"/>
        <rFont val="Arial"/>
        <family val="2"/>
      </rPr>
      <t xml:space="preserve"> sin avance de ejecución.</t>
    </r>
  </si>
  <si>
    <r>
      <rPr>
        <b/>
        <sz val="8"/>
        <color theme="1"/>
        <rFont val="Arial"/>
        <family val="2"/>
      </rPr>
      <t xml:space="preserve">Planeación: </t>
    </r>
    <r>
      <rPr>
        <sz val="8"/>
        <color theme="1"/>
        <rFont val="Arial"/>
        <family val="2"/>
      </rPr>
      <t>Política integral de transparencia y el documento del PTEP Versión 3 de 2024</t>
    </r>
  </si>
  <si>
    <r>
      <t xml:space="preserve">Reporte G. Documental: </t>
    </r>
    <r>
      <rPr>
        <sz val="8"/>
        <color theme="1"/>
        <rFont val="Arial"/>
        <family val="2"/>
      </rPr>
      <t xml:space="preserve">Frente a la acción programada se realizó la siguiente actividad: 1. Se solicitó ampliación de los plazo para el cumplimiento de la acción, por lo anterior para el periodo evaluado no se tiene compromisos. 
</t>
    </r>
    <r>
      <rPr>
        <b/>
        <sz val="8"/>
        <color theme="1"/>
        <rFont val="Arial"/>
        <family val="2"/>
      </rPr>
      <t xml:space="preserve">Análisis OCI: </t>
    </r>
    <r>
      <rPr>
        <sz val="8"/>
        <color theme="1"/>
        <rFont val="Arial"/>
        <family val="2"/>
      </rPr>
      <t xml:space="preserve">Teniendo en cuenta la reunión sostenida el 29 de octubre de 2024, así como lo indicado en el memorando 1163 del 18 de diciembre de 2024, se adelanta el ajuste de las acciones y las fechas de ejecución de la acción, por lo que el área deberá adelantar las acciones pendientes con el fin de dar cabal cumplimiento a lo programado en el plan de mejoramiento. Teniendo en cuenta lo anterior, se califica la acción </t>
    </r>
    <r>
      <rPr>
        <b/>
        <sz val="8"/>
        <color theme="1"/>
        <rFont val="Arial"/>
        <family val="2"/>
      </rPr>
      <t>"Sin Iniciar"</t>
    </r>
    <r>
      <rPr>
        <sz val="8"/>
        <color theme="1"/>
        <rFont val="Arial"/>
        <family val="2"/>
      </rPr>
      <t xml:space="preserve">. </t>
    </r>
  </si>
  <si>
    <r>
      <t xml:space="preserve">Reporte G. Documental: </t>
    </r>
    <r>
      <rPr>
        <sz val="8"/>
        <color theme="1"/>
        <rFont val="Arial"/>
        <family val="2"/>
      </rPr>
      <t xml:space="preserve">Se adelantó la mesa de trabajo con el área de sistemas para la validación e identificación de los equipos y la tecnología disponible en la entidad orientados a la digitalización documental.
</t>
    </r>
    <r>
      <rPr>
        <b/>
        <sz val="8"/>
        <color theme="1"/>
        <rFont val="Arial"/>
        <family val="2"/>
      </rPr>
      <t xml:space="preserve">Análisis OCI: </t>
    </r>
    <r>
      <rPr>
        <sz val="8"/>
        <color theme="1"/>
        <rFont val="Arial"/>
        <family val="2"/>
      </rPr>
      <t xml:space="preserve">Se adelanta la revisión de los soportes remitidos observando un acta de reunión del 6 de febrero de 2025 entre el área de Gestión Documental y el área de Sistemas respecto a la "Revisión de equipos de computo para proceso de digitalización" en la cual se revisan las necesidades de equipos y se presenta el informe de equipos existentes, de conformidad con lo formulado. Teniendo en cuenta lo anterior, se califica la acción como </t>
    </r>
    <r>
      <rPr>
        <b/>
        <sz val="8"/>
        <color theme="1"/>
        <rFont val="Arial"/>
        <family val="2"/>
      </rPr>
      <t>"Terminada"</t>
    </r>
    <r>
      <rPr>
        <sz val="8"/>
        <color theme="1"/>
        <rFont val="Arial"/>
        <family val="2"/>
      </rPr>
      <t xml:space="preserve"> al ser ejecutada dentro de los plazos establecidos. </t>
    </r>
  </si>
  <si>
    <r>
      <t xml:space="preserve">Reporte G. Documental: </t>
    </r>
    <r>
      <rPr>
        <sz val="8"/>
        <color theme="1"/>
        <rFont val="Arial"/>
        <family val="2"/>
      </rPr>
      <t xml:space="preserve">No se ha presentado para aprobación el procedimiento ante el área de Sistemas ni el Subdirector Administrativo dado  que aún no se ha finalizado su formulación 
</t>
    </r>
    <r>
      <rPr>
        <b/>
        <sz val="8"/>
        <color theme="1"/>
        <rFont val="Arial"/>
        <family val="2"/>
      </rPr>
      <t xml:space="preserve">Análisis OCI: </t>
    </r>
    <r>
      <rPr>
        <sz val="8"/>
        <color theme="1"/>
        <rFont val="Arial"/>
        <family val="2"/>
      </rPr>
      <t xml:space="preserve">Teniendo en cuenta el reporte del área, así como las fechas de ejecución se califica la acción </t>
    </r>
    <r>
      <rPr>
        <b/>
        <sz val="8"/>
        <color theme="1"/>
        <rFont val="Arial"/>
        <family val="2"/>
      </rPr>
      <t>"Sin Iniciar"</t>
    </r>
    <r>
      <rPr>
        <sz val="8"/>
        <color theme="1"/>
        <rFont val="Arial"/>
        <family val="2"/>
      </rPr>
      <t xml:space="preserve">. </t>
    </r>
  </si>
  <si>
    <r>
      <t xml:space="preserve">Reporte G. Documental: </t>
    </r>
    <r>
      <rPr>
        <sz val="8"/>
        <color theme="1"/>
        <rFont val="Arial"/>
        <family val="2"/>
      </rPr>
      <t xml:space="preserve">No se ha presentado para aprobación el procedimiento ante Planeación dado que aún no se ha finalizado su formulación 
</t>
    </r>
    <r>
      <rPr>
        <b/>
        <sz val="8"/>
        <color theme="1"/>
        <rFont val="Arial"/>
        <family val="2"/>
      </rPr>
      <t xml:space="preserve">
Análisis OCI: </t>
    </r>
    <r>
      <rPr>
        <sz val="8"/>
        <color theme="1"/>
        <rFont val="Arial"/>
        <family val="2"/>
      </rPr>
      <t>Teniendo en cuenta el reporte del área, así como las fechas de ejecución se califica la acción</t>
    </r>
    <r>
      <rPr>
        <b/>
        <sz val="8"/>
        <color theme="1"/>
        <rFont val="Arial"/>
        <family val="2"/>
      </rPr>
      <t xml:space="preserve"> "Sin Iniciar". </t>
    </r>
  </si>
  <si>
    <r>
      <t xml:space="preserve">Reporte G. Documental: </t>
    </r>
    <r>
      <rPr>
        <sz val="8"/>
        <color theme="1"/>
        <rFont val="Arial"/>
        <family val="2"/>
      </rPr>
      <t xml:space="preserve">Teniendo en cuenta que aún no se ha adoptado el procedimiento, no es posible realizar la socialización.
</t>
    </r>
    <r>
      <rPr>
        <b/>
        <sz val="8"/>
        <color theme="1"/>
        <rFont val="Arial"/>
        <family val="2"/>
      </rPr>
      <t xml:space="preserve">Análisis OCI: </t>
    </r>
    <r>
      <rPr>
        <sz val="8"/>
        <color theme="1"/>
        <rFont val="Arial"/>
        <family val="2"/>
      </rPr>
      <t xml:space="preserve">Teniendo en cuenta el reporte del área, así como las fechas de ejecución se califica la acción </t>
    </r>
    <r>
      <rPr>
        <b/>
        <sz val="8"/>
        <color theme="1"/>
        <rFont val="Arial"/>
        <family val="2"/>
      </rPr>
      <t>"Sin Iniciar".</t>
    </r>
    <r>
      <rPr>
        <sz val="8"/>
        <color theme="1"/>
        <rFont val="Arial"/>
        <family val="2"/>
      </rPr>
      <t xml:space="preserve"> </t>
    </r>
  </si>
  <si>
    <r>
      <t xml:space="preserve">Reporte Sistemas: </t>
    </r>
    <r>
      <rPr>
        <sz val="8"/>
        <color theme="1"/>
        <rFont val="Arial"/>
        <family val="2"/>
      </rPr>
      <t xml:space="preserve">No se realizaron actividades relacionadas a corte 30 de abril de 2025
</t>
    </r>
    <r>
      <rPr>
        <b/>
        <sz val="8"/>
        <color theme="1"/>
        <rFont val="Arial"/>
        <family val="2"/>
      </rPr>
      <t xml:space="preserve">Análisis OCI: </t>
    </r>
    <r>
      <rPr>
        <sz val="8"/>
        <color theme="1"/>
        <rFont val="Arial"/>
        <family val="2"/>
      </rPr>
      <t xml:space="preserve">No hay reporte de avance ni soportes para este periodo. Teniendo en cuenta que no se evidencia cumplimiento del compromiso, en aplicación de la Circular 04 de 2024 para reformular las acciones (04/12/2024), se recomienda adelantar a la brevedad ya que es una acción de hace 3 años. Se califica la acción </t>
    </r>
    <r>
      <rPr>
        <b/>
        <sz val="8"/>
        <color theme="1"/>
        <rFont val="Arial"/>
        <family val="2"/>
      </rPr>
      <t>"Sin Iniciar"</t>
    </r>
    <r>
      <rPr>
        <sz val="8"/>
        <color theme="1"/>
        <rFont val="Arial"/>
        <family val="2"/>
      </rPr>
      <t xml:space="preserve">. </t>
    </r>
  </si>
  <si>
    <r>
      <t xml:space="preserve">Reporte G. Documental: </t>
    </r>
    <r>
      <rPr>
        <sz val="8"/>
        <color theme="1"/>
        <rFont val="Arial"/>
        <family val="2"/>
      </rPr>
      <t xml:space="preserve">Frente a la acción programada se realizó la siguiente actividad: 1. Respecto a las actividades asignadas a Gestión Documental se deja evidencia del envió de la información relacionada a los avance de Gestión Documental por vigencia, pero no ha sido incluida dentro de los informes de rendición de cuentas. Con relación a la actividad dos se deja como evidencia la remisión de la Información envía al área de Planeación para el Informe de Rendición de Cuentas del 2021, que hace referencia al periodo auditado.
Igualmente se remite la  evidencia del envió de la Información del 2023 al área de Planeación, con el fin de que sean incluida en el informe de Rendición de Cuentas 2023. Se presentaron temas de Gestión Documenta en la última sesión del CIGD.
</t>
    </r>
    <r>
      <rPr>
        <b/>
        <sz val="8"/>
        <color theme="1"/>
        <rFont val="Arial"/>
        <family val="2"/>
      </rPr>
      <t xml:space="preserve">Análisis OCI: </t>
    </r>
    <r>
      <rPr>
        <sz val="8"/>
        <color theme="1"/>
        <rFont val="Arial"/>
        <family val="2"/>
      </rPr>
      <t xml:space="preserve">Se adelanta la verificación de la información remitida, respecto a lo cual se reitera la recomendación al área de remitir a información correspondiente al corte del seguimiento; sin embargo, teniendo en cuenta que se ha efectuado la remisión de información al área de Planeación sobre la rendición de cuentas, y, que a la fecha se viene consolidando la información de la rendición de la vigencia 2024, se adelantará el traslado de la acción al área de Planeación, con el fin de verificar la inclusión amplia de la información entregada. Teniendo en cuenta lo anterior, se califica con alerta </t>
    </r>
    <r>
      <rPr>
        <b/>
        <sz val="8"/>
        <color theme="1"/>
        <rFont val="Arial"/>
        <family val="2"/>
      </rPr>
      <t>"Incumplida".</t>
    </r>
  </si>
  <si>
    <r>
      <t xml:space="preserve">Reporte G. Documental: </t>
    </r>
    <r>
      <rPr>
        <sz val="8"/>
        <color theme="1"/>
        <rFont val="Arial"/>
        <family val="2"/>
      </rPr>
      <t xml:space="preserve">Para el periodo no se reportan actividades dado que la acción fue reasignada a el área de Planeación de cuadro con el último análisis realizado por la OCI “Análisis OCI: Se adelantará el traslado de la acción al área de Planeación, con el fin de verificación el fin de verificar la inclusión amplia de la información entregada. Por lo anterior solicitamos el cierre de la hallazgo dado que ya se finalizaron las actividades correspondientes ” Como valor agregado se envía el informe de rendición de cuentas del 2024.
</t>
    </r>
    <r>
      <rPr>
        <b/>
        <sz val="8"/>
        <color theme="1"/>
        <rFont val="Arial"/>
        <family val="2"/>
      </rPr>
      <t xml:space="preserve">Análisis OCI: </t>
    </r>
    <r>
      <rPr>
        <sz val="8"/>
        <color theme="1"/>
        <rFont val="Arial"/>
        <family val="2"/>
      </rPr>
      <t xml:space="preserve">Teniendo en cuenta que la acción fue trasladada al área de Planeación y que esta se ejecuto de conformidad con lo pendiente formulado, se califica la acción como </t>
    </r>
    <r>
      <rPr>
        <b/>
        <sz val="8"/>
        <color theme="1"/>
        <rFont val="Arial"/>
        <family val="2"/>
      </rPr>
      <t>"Terminada Extemporánea"</t>
    </r>
    <r>
      <rPr>
        <sz val="8"/>
        <color theme="1"/>
        <rFont val="Arial"/>
        <family val="2"/>
      </rPr>
      <t xml:space="preserve"> y se procede al cierre de esta. </t>
    </r>
  </si>
  <si>
    <r>
      <t xml:space="preserve">Reporte G. Documental: </t>
    </r>
    <r>
      <rPr>
        <sz val="8"/>
        <color theme="1"/>
        <rFont val="Arial"/>
        <family val="2"/>
      </rPr>
      <t xml:space="preserve">Durante los tres (3) últimos Comités Institucionales de Gestión y Desempeño, se incluyeron y presentaron temas relacionados con Gestión Documental.
</t>
    </r>
    <r>
      <rPr>
        <b/>
        <sz val="8"/>
        <color theme="1"/>
        <rFont val="Arial"/>
        <family val="2"/>
      </rPr>
      <t xml:space="preserve">Análisis OCI: </t>
    </r>
    <r>
      <rPr>
        <sz val="8"/>
        <color theme="1"/>
        <rFont val="Arial"/>
        <family val="2"/>
      </rPr>
      <t xml:space="preserve">Se adelanta la remisión de soportes relacionados con la presentación de documentos, programas, planes, entre otros para aprobación del comité, dado el corte del seguimiento, se tienen en cuenta los soportes relacionados con la vigencia 2025 (Acta del 13 de mayo pendiente de elaboración). Teniendo en cuenta lo anterior, se califica la acción como </t>
    </r>
    <r>
      <rPr>
        <b/>
        <sz val="8"/>
        <color theme="1"/>
        <rFont val="Arial"/>
        <family val="2"/>
      </rPr>
      <t>"Terminada Extemporánea"</t>
    </r>
    <r>
      <rPr>
        <sz val="8"/>
        <color theme="1"/>
        <rFont val="Arial"/>
        <family val="2"/>
      </rPr>
      <t xml:space="preserve"> y se procede al cierre de esta. </t>
    </r>
  </si>
  <si>
    <r>
      <rPr>
        <b/>
        <sz val="8"/>
        <color theme="1"/>
        <rFont val="Arial"/>
        <family val="2"/>
      </rPr>
      <t xml:space="preserve">Planeación: </t>
    </r>
    <r>
      <rPr>
        <sz val="8"/>
        <color theme="1"/>
        <rFont val="Arial"/>
        <family val="2"/>
      </rPr>
      <t>Informe de rendición de cuentas de la vigencia 2024</t>
    </r>
  </si>
  <si>
    <r>
      <t xml:space="preserve">Reporte Técnica: </t>
    </r>
    <r>
      <rPr>
        <sz val="8"/>
        <color theme="1"/>
        <rFont val="Arial"/>
        <family val="2"/>
      </rPr>
      <t xml:space="preserve">Durante el tercer cuatrimestre de 2024 el Equipo del Área Técnica sostuvo una mesa de trabajo con el equipo de control interno para llevar a cabo la reformulación de las acciones a ejecutar para el hallazgo 11.1 teniendo en cuenta su incumplimiento. Asimismo, durante el periodo en mención se llevo acabo mesas de trabajo para la actualización de los documentos y se adjunta  como soportes los agendamientos de las reuniones, pantallazos reuniones, los documentos en edición, y correos electrónicos de la gestión desarrollada. </t>
    </r>
    <r>
      <rPr>
        <b/>
        <sz val="8"/>
        <color theme="1"/>
        <rFont val="Arial"/>
        <family val="2"/>
      </rPr>
      <t xml:space="preserve">
Análisis OCI: </t>
    </r>
    <r>
      <rPr>
        <sz val="8"/>
        <color theme="1"/>
        <rFont val="Arial"/>
        <family val="2"/>
      </rPr>
      <t>Teniendo en cuenta la reunión sostenida entre el área Técnica y la Oficina de Control Interno, se adelantó la reformulación de las acciones de la observación 11.1. de la Auditoría adelantada al proceso de la gestión técnica del Canal; sobre las actividades reformuladas para el presente seguimiento se adelantaron:
1.  Reuniones con el área de Planeación para adelantar la actualización de la Caracterización del proceso durante octubre y noviembre de 2024, registrando citaciones y pantallazos de estas; sin embargo, se recomienda que se adelante el levantamiento de las actas de reunión requeridas con el fin de verificar la trazabilidad de las actividades efectuadas.
2. No se observan las mesas de trabajo realizadas para revisión de procedimientos derivados de la caracterización, así como tampoco de la revisión de guías, instructivos, guías y formatos requeridos (Acciones B. y C).
3. Se observa una citación del 8 de octubre de 2024 para revisión del plan de contingencia; sin embargo, no se hace entrega de las actas suscritas entre los asistentes. 
4. Se observan las citaciones a mesas de trabajo entre el profesional del área y colaboradores administrativas durante septiembre y noviembre; sin embargo, no se adelanta la remisión de las actas de reunión suscritas entre los asistentes. 
Teniendo en cuenta lo anterior, se recomienda al área adelantar la entrega de las respectivas actas de reunión y demás soportes, de conformidad con lo definido en la  Circular 04 de 2024</t>
    </r>
    <r>
      <rPr>
        <i/>
        <sz val="8"/>
        <color theme="1"/>
        <rFont val="Arial"/>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por lo que para el presente reporte se consigna el reporte resumido para efectuar la evaluación requerida. Por lo anterior, así como la fecha de terminación la acción se califica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</si>
  <si>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El área no adelanta reporte de avances ni soportes para el primer corte de seguimiento por lo que no es posible efectuar una adecuada evaluación; teniendo en cuenta lo indicado, se mantiene el avance y calificación del seguimiento anterior como </t>
    </r>
    <r>
      <rPr>
        <b/>
        <sz val="8"/>
        <color theme="1"/>
        <rFont val="Arial"/>
        <family val="2"/>
      </rPr>
      <t>"En Proceso"</t>
    </r>
    <r>
      <rPr>
        <sz val="8"/>
        <color theme="1"/>
        <rFont val="Arial"/>
        <family val="2"/>
      </rPr>
      <t xml:space="preserve"> y se recomienda al área que adelante los reportes correspondientes que permitan verificar el cumplimiento de las acciones reformuladas. </t>
    </r>
  </si>
  <si>
    <r>
      <rPr>
        <b/>
        <sz val="8"/>
        <color theme="1"/>
        <rFont val="Arial"/>
        <family val="2"/>
      </rPr>
      <t xml:space="preserve">Reporte atención al ciudadano: </t>
    </r>
    <r>
      <rPr>
        <sz val="8"/>
        <color theme="1"/>
        <rFont val="Arial"/>
        <family val="2"/>
      </rPr>
      <t xml:space="preserve">Se envió solicitud a ETB para actualización de propuesta, así mismo, se solicito a los Directivos la respuesta del estudio de la misma. Tener en cuenta que el plazo de la acción cambió.
</t>
    </r>
    <r>
      <rPr>
        <b/>
        <sz val="8"/>
        <color theme="1"/>
        <rFont val="Arial"/>
        <family val="2"/>
      </rPr>
      <t>Análisis OCI</t>
    </r>
    <r>
      <rPr>
        <sz val="8"/>
        <color theme="1"/>
        <rFont val="Arial"/>
        <family val="2"/>
      </rPr>
      <t xml:space="preserve">: De la información y soportes reportados por el área, se avisa que se mantiene el estado encontrado en el anterior seguimiento. Se recuerda que esta acción fue reprogramada para el 01 de febrero de 2025. Se recomienda tener los soportes correspondientes de cumplimiento para el primer seguimiento al plan de mejoramiento por proceso de 2025. Por lo anterior se califica </t>
    </r>
    <r>
      <rPr>
        <b/>
        <sz val="8"/>
        <color theme="1"/>
        <rFont val="Arial"/>
        <family val="2"/>
      </rPr>
      <t>"En proceso"</t>
    </r>
  </si>
  <si>
    <r>
      <rPr>
        <b/>
        <sz val="8"/>
        <color theme="1"/>
        <rFont val="Arial"/>
        <family val="2"/>
      </rPr>
      <t>Reporte At. Ciudadano:</t>
    </r>
    <r>
      <rPr>
        <sz val="8"/>
        <color theme="1"/>
        <rFont val="Arial"/>
        <family val="2"/>
      </rPr>
      <t xml:space="preserve"> Esta solicitud se realizó desde el año 2023.
Desde Sistema se está consultando con ETB y revisando los convenios para poder encontrar la mejor solución.
</t>
    </r>
    <r>
      <rPr>
        <b/>
        <sz val="8"/>
        <color theme="1"/>
        <rFont val="Arial"/>
        <family val="2"/>
      </rPr>
      <t xml:space="preserve">Análisis control interno: </t>
    </r>
    <r>
      <rPr>
        <sz val="8"/>
        <color theme="1"/>
        <rFont val="Arial"/>
        <family val="2"/>
      </rPr>
      <t xml:space="preserve"> Se evidencia en la cadena de correos "</t>
    </r>
    <r>
      <rPr>
        <i/>
        <sz val="8"/>
        <color theme="1"/>
        <rFont val="Arial"/>
        <family val="2"/>
      </rPr>
      <t>Solicitud mejoras canal de atención telefónico</t>
    </r>
    <r>
      <rPr>
        <sz val="8"/>
        <color theme="1"/>
        <rFont val="Arial"/>
        <family val="2"/>
      </rPr>
      <t xml:space="preserve">", que el área de atención al ciudadano solicito al área de sistemas evaluar la posibilidad de incluir un registro de medición de tiempo de espera y atención en este canal. Se evidencia que en la cadena de correos, se dio comunicación con la empresa ETB para la posible contratación del servicio requerido. 
Por lo anterior se califica como </t>
    </r>
    <r>
      <rPr>
        <b/>
        <sz val="8"/>
        <color theme="1"/>
        <rFont val="Arial"/>
        <family val="2"/>
      </rPr>
      <t>"Terminada"</t>
    </r>
    <r>
      <rPr>
        <sz val="8"/>
        <color theme="1"/>
        <rFont val="Arial"/>
        <family val="2"/>
      </rPr>
      <t xml:space="preserve"> y se procede a dar dejar el estado de "</t>
    </r>
    <r>
      <rPr>
        <b/>
        <sz val="8"/>
        <color theme="1"/>
        <rFont val="Arial"/>
        <family val="2"/>
      </rPr>
      <t>cerrada"</t>
    </r>
  </si>
  <si>
    <r>
      <rPr>
        <b/>
        <sz val="8"/>
        <color theme="1"/>
        <rFont val="Arial"/>
        <family val="2"/>
      </rPr>
      <t xml:space="preserve">Reporte At. Ciudadano: </t>
    </r>
    <r>
      <rPr>
        <sz val="8"/>
        <color theme="1"/>
        <rFont val="Arial"/>
        <family val="2"/>
      </rPr>
      <t xml:space="preserve">Se tiene documentada la gestión y se encuentra en revisión de Sistemas.
</t>
    </r>
    <r>
      <rPr>
        <b/>
        <sz val="8"/>
        <color theme="1"/>
        <rFont val="Arial"/>
        <family val="2"/>
      </rPr>
      <t xml:space="preserve">Análisis control interno: </t>
    </r>
    <r>
      <rPr>
        <sz val="8"/>
        <color theme="1"/>
        <rFont val="Arial"/>
        <family val="2"/>
      </rPr>
      <t xml:space="preserve">Los soportes evidencian la documentación del trabajo realizado para el cumplimiento de las acciones propuestas. No obstante, la acción plantea la documentación de los resultados de la gestión y aun esta pendiente que culmine la gestión, determinando si es viable o no la contratación del servicio propuesto por la ETB para el cumplimiento de las acciones formuladas. 
Por lo anterior se califica con alerta de </t>
    </r>
    <r>
      <rPr>
        <b/>
        <sz val="8"/>
        <color theme="1"/>
        <rFont val="Arial"/>
        <family val="2"/>
      </rPr>
      <t xml:space="preserve">"Incumplida". </t>
    </r>
    <r>
      <rPr>
        <sz val="8"/>
        <color theme="1"/>
        <rFont val="Arial"/>
        <family val="2"/>
      </rPr>
      <t>Se recomienda analizar estrategias o plan de trabajo para llevar a cabo las acciones propuestas para el registro de medición de tiempo de espera y atención en este canal</t>
    </r>
  </si>
  <si>
    <r>
      <rPr>
        <b/>
        <sz val="8"/>
        <color theme="1"/>
        <rFont val="Arial"/>
        <family val="2"/>
      </rPr>
      <t>Reporte ventas y mercadeo:</t>
    </r>
    <r>
      <rPr>
        <sz val="8"/>
        <color theme="1"/>
        <rFont val="Arial"/>
        <family val="2"/>
      </rPr>
      <t xml:space="preserve"> Durante el periodo de reporte, se coordinaron espacios de reunión con el equipo de Gestión Documental y se agendaron las siguientes reuniones:
1. Correo electrónico del 23 de octubre
2. Agendamiento reunión del 5 de noviembre
3. Correo electrónico del 31 de diciembre
Así mismo, se coordinó y realizó espacio de reunión con el equipo de contratación para revisar la ruta de almacenamiento del expediente precontractual de las ventas. Conforme se había pactado con el equipo de Gestión Documental que se encontraba vinculado a la entidad en el primer semestre del año 2024, se continuó el desarrollo de actividades, a espera de nuevos lineamientos por parte del equipo de dicha área que actualmente esta vinculado.
</t>
    </r>
    <r>
      <rPr>
        <b/>
        <sz val="8"/>
        <color theme="1"/>
        <rFont val="Arial"/>
        <family val="2"/>
      </rPr>
      <t xml:space="preserve">Análisis OCI: </t>
    </r>
    <r>
      <rPr>
        <sz val="8"/>
        <color theme="1"/>
        <rFont val="Arial"/>
        <family val="2"/>
      </rPr>
      <t xml:space="preserve"> De acuerdo a los soportes presentados por el área para este seguimiento se informa que no es posible determinar el cumplimiento de las actividades propuestas. El contenido del acta de reunión del 20 de diciembre no aborda los temas formulados en la acción de mejora. 
Según la acción de mejora suscrita. se espera la ejecución de estas 04 actividades:
1.  Una mesa de trabajo para: 1) unificar ruta de almacenamiento de la información DE LA TOTALIDAD DE LA  DOCUMENTACIÓN (incluyendo la clasificada como documentos de APOYO)  producida por el proceso de GESTIÓN DE NEGOCIOS Y PROYECTOS ESTRATEGICOS, 2) Aclarar la información de la TRD a almacenar, si esta corresponderá a la TRD vigente o la que esta en proceso de convalidación por parte del AGN o Archivo distrital y 3) Recibir orientación sobre los parámetros para el almacenamiento y uso de documentos digitales y/o electrónicos de Capital y realizar aplicación y prueba en TODA LA información incluyendo la clasificada como de Apoyo y de TRD.
2. Completar el FUID de acuerdo a los lineamientos de gestión  documental.
3. Realizar mesa de trabajo con el equipo de Gestión Documental, de Control Interno y  de Gestión Jurídica para unificar la ruta de almacenamiento del expediente precontractual de las ventas realizadas por el proceso de Gestión de Negocios y Proyectos Estratégicos
4. Realizar mínimo dos (2) reuniones de seguimiento y control en el semestre, sobre el almacenamiento de la totalidad de la información incluyendo la clasificada como de  apoyo y de las TRD
El resto de soportes tampoco dan cuenta del cumplimiento de estas 04 actividades formuladas por el área. De las mesas de trabajo y/o reuniones esperadas, que son un total de 04, aportaron un acta de reunión y de la que se hizo referencia en la parte inicial de este análisis. Tampoco se aporto el FUID diligenciado. 
 Así las cosas teniendo en cuenta el anterior seguimiento, se avisa que la calificación para este seguimiento queda con alerta de </t>
    </r>
    <r>
      <rPr>
        <b/>
        <sz val="8"/>
        <color theme="1"/>
        <rFont val="Arial"/>
        <family val="2"/>
      </rPr>
      <t xml:space="preserve">incumplida </t>
    </r>
    <r>
      <rPr>
        <sz val="8"/>
        <color theme="1"/>
        <rFont val="Arial"/>
        <family val="2"/>
      </rPr>
      <t xml:space="preserve">y sin avance. </t>
    </r>
  </si>
  <si>
    <r>
      <t xml:space="preserve">Reporte Ventas: </t>
    </r>
    <r>
      <rPr>
        <sz val="8"/>
        <color theme="1"/>
        <rFont val="Arial"/>
        <family val="2"/>
      </rPr>
      <t xml:space="preserve">El 12 de marzo de 2024 se realizó reunión con Gestión Documental y control Interno para aclarar aspectos relacionados con:
1. Unificar ruta de almacenamiento
2. Recibir orientación sobre parámetros de almacenamiento
3. Recibir orientación sobre los parámetros para el almacenamiento y uso de documentos digitales y/o electrónicos de Capital y realizar aplicación y prueba en TODA LA información incluyendo la clasificada como de Apoyo y de TRD.
El equipo de Ventas y Mercadeo implementó las recomendaciones acordadas en la reunión durante la vigencia 2024 y 2025.
Así mismo, se participó en la capacitación del 18 de marzo de 2025 realizada por Gestión Documental y realizó la reunión con el equipo de Gestión Documental y Gestión Contractual para la revisión de los aspectos relacionados con el plan de mejoramiento 11.4 y definición de los siguientes pasos a emprender, este espacio fue realizado el 25 de marzo de 2025.
Finalmente, se realizó reunión de orientación sobre los nuevos lineamiento de almacenamiento de documentos electrónicos y lineamientos para su correcta gestión archivística, este espacio se desarrolló el 1ro de abril de 2025.
</t>
    </r>
    <r>
      <rPr>
        <b/>
        <sz val="8"/>
        <color theme="1"/>
        <rFont val="Arial"/>
        <family val="2"/>
      </rPr>
      <t xml:space="preserve">Análisis OCI: </t>
    </r>
    <r>
      <rPr>
        <sz val="8"/>
        <color theme="1"/>
        <rFont val="Arial"/>
        <family val="2"/>
      </rPr>
      <t xml:space="preserve">Se adelantó la revisión de los soportes entregados, sobre lo cual se evaluó lo correspondiente a la vigencia 2025 [De conformidad con los parámetros del seguimiento mencionados en la Circular 04 de 2024], dentro de estas actas se observa la socialización de lineamientos por parte de Gestión Documental respecto a la organización y almacenamiento de documentos electrónicos y lineamientos para su correcta gestión archivística. Dado lo indicado, se califica la acción como </t>
    </r>
    <r>
      <rPr>
        <b/>
        <sz val="8"/>
        <color theme="1"/>
        <rFont val="Arial"/>
        <family val="2"/>
      </rPr>
      <t>"Terminada Extemporánea"</t>
    </r>
    <r>
      <rPr>
        <sz val="8"/>
        <color theme="1"/>
        <rFont val="Arial"/>
        <family val="2"/>
      </rPr>
      <t xml:space="preserve"> y se efectúa el cierre de esta. </t>
    </r>
  </si>
  <si>
    <r>
      <t xml:space="preserve">Reporte Ventas: </t>
    </r>
    <r>
      <rPr>
        <sz val="8"/>
        <color theme="1"/>
        <rFont val="Arial"/>
        <family val="2"/>
      </rPr>
      <t xml:space="preserve">En la vigencia 2024 (septiembre 18 de 2024), se realizó el reporte del FUID de dicha vigencia. Se suministra como soporte:
1. AGRI-GD-FT-007. FORMATO UNICO DE INVENTARIO DOCUMENTAL(FUID).
2. AGRI-GD-FT-033 ACTA DE TRANSFERENCIA DOCUMENTAL VENTAS Y MERCADEO.
3. Correo electrónico de envío del 18 de septiembre de 2024.
Así mismo, se participó en la capacitación "Sesión orientadora frente al FUID 2024" la cual se realizó el 18 de marzo de 2025.
</t>
    </r>
    <r>
      <rPr>
        <b/>
        <sz val="8"/>
        <color theme="1"/>
        <rFont val="Arial"/>
        <family val="2"/>
      </rPr>
      <t xml:space="preserve">Análisis OCI: </t>
    </r>
    <r>
      <rPr>
        <sz val="8"/>
        <color theme="1"/>
        <rFont val="Arial"/>
        <family val="2"/>
      </rPr>
      <t xml:space="preserve">Teniendo en cuenta las fechas de ejecución de los soportes remitidos por el área, los cuales corresponden a la vigencia 2024 donde se observa un ejercicio de transferencia documental, así como la citación de orientación que corresponde al FURAG [lo cual no puede evaluarse de manera adecuada]; se adelanta la verificación de manera adicional a las actas presentadas por parte del área de Gestión Documental en las cuales se observa que se han venido dando indicaciones respecto al manejo y diligenciamiento de la herramienta FUID y dado que se adelantarán ejercicios de transferencia por parte del área, se califica la acción como </t>
    </r>
    <r>
      <rPr>
        <b/>
        <sz val="8"/>
        <color theme="1"/>
        <rFont val="Arial"/>
        <family val="2"/>
      </rPr>
      <t xml:space="preserve">"Terminada Extemporánea" </t>
    </r>
    <r>
      <rPr>
        <sz val="8"/>
        <color theme="1"/>
        <rFont val="Arial"/>
        <family val="2"/>
      </rPr>
      <t xml:space="preserve">y se procede al cierre de esta. </t>
    </r>
  </si>
  <si>
    <r>
      <t xml:space="preserve">Reporte Ventas: </t>
    </r>
    <r>
      <rPr>
        <sz val="8"/>
        <color theme="1"/>
        <rFont val="Arial"/>
        <family val="2"/>
      </rPr>
      <t xml:space="preserve">Se realizó reunión de unificación de la ruta de almacenamiento del expediente precontractual según acta de reunión 4 de abril de 2024, con base en lo anterior, se estableció con el área de gestión contractual, realizar el traslado semestral del expediente de las ofertas comerciales, esta actividad fue realizada el 11 de junio de 2024 con información del 1er semestre de dicha vigencia y un segundo traslado el 13 de marzo de 2025 con información del 2do semestre de 2024.
</t>
    </r>
    <r>
      <rPr>
        <b/>
        <sz val="8"/>
        <color theme="1"/>
        <rFont val="Arial"/>
        <family val="2"/>
      </rPr>
      <t xml:space="preserve">Análisis OCI: </t>
    </r>
    <r>
      <rPr>
        <sz val="8"/>
        <color theme="1"/>
        <rFont val="Arial"/>
        <family val="2"/>
      </rPr>
      <t xml:space="preserve">Se revisan los soportes entregados por parte del área evidenciando documentación que corresponde a la vigencia 2024, lo cual no se evaluará de conformidad con los lineamientos de la Circular 04 de 2024; sin embargo, se observa la continuidad de la ejecución de acciones mediante la "Entrega de ofertas comerciales segundo semestre 2024" mediante memorando 254 del 13 de marzo de 2025 al área de Contratación. Por lo anterior, se califica la acción como </t>
    </r>
    <r>
      <rPr>
        <b/>
        <sz val="8"/>
        <color theme="1"/>
        <rFont val="Arial"/>
        <family val="2"/>
      </rPr>
      <t>"Terminada Extemporánea"</t>
    </r>
    <r>
      <rPr>
        <sz val="8"/>
        <color theme="1"/>
        <rFont val="Arial"/>
        <family val="2"/>
      </rPr>
      <t xml:space="preserve"> y se procede al cierre. </t>
    </r>
  </si>
  <si>
    <r>
      <t xml:space="preserve">Reporte Ventas: </t>
    </r>
    <r>
      <rPr>
        <sz val="8"/>
        <color theme="1"/>
        <rFont val="Arial"/>
        <family val="2"/>
      </rPr>
      <t xml:space="preserve">El primer seguimiento fue realizado por Gestión documental en el marco de la reunión sostenida el 12 de marzo de 2024, el segundo seguimiento se realizó el 25 de abril de 2025.
</t>
    </r>
    <r>
      <rPr>
        <b/>
        <sz val="8"/>
        <color theme="1"/>
        <rFont val="Arial"/>
        <family val="2"/>
      </rPr>
      <t xml:space="preserve">Análisis OCI: </t>
    </r>
    <r>
      <rPr>
        <sz val="8"/>
        <color theme="1"/>
        <rFont val="Arial"/>
        <family val="2"/>
      </rPr>
      <t xml:space="preserve">Se adelanta la verificación de los soportes, dentro de los cuales se observan dos (2) reuniones con el área de Gestión Documental:
1. 12 de marzo de 2025, sobre la totalidad de actividades pendientes del Plan de Mejoramiento en materia de Gestión Documental con el área responsable.
2. Enlace de grabación de revisión de la Tabla de Retención Documental del 25 de abril de 2025. 
Adicionalmente, se verifica el reporte del área de Gestión Documental respecto a las mesas de trabajo adelantadas sobre el diagnóstico y socialización de los nuevos lineamientos para organización y archivo de los documentos. Dado lo indicado, se califica la acción como </t>
    </r>
    <r>
      <rPr>
        <b/>
        <sz val="8"/>
        <color theme="1"/>
        <rFont val="Arial"/>
        <family val="2"/>
      </rPr>
      <t>"Terminada Extemporánea"</t>
    </r>
    <r>
      <rPr>
        <sz val="8"/>
        <color theme="1"/>
        <rFont val="Arial"/>
        <family val="2"/>
      </rPr>
      <t xml:space="preserve"> y se procede al cierre de esta.  
</t>
    </r>
  </si>
  <si>
    <r>
      <rPr>
        <b/>
        <sz val="8"/>
        <color theme="1"/>
        <rFont val="Arial"/>
        <family val="2"/>
      </rPr>
      <t xml:space="preserve">Reporte ventas y mercadeo: </t>
    </r>
    <r>
      <rPr>
        <sz val="8"/>
        <color theme="1"/>
        <rFont val="Arial"/>
        <family val="2"/>
      </rPr>
      <t xml:space="preserve">Durante el periodo de reporte se realizó un espacio de reunión con el equipo de Contratación para revisar los lineamientos para el almacenamiento del expediente digital de las cotizaciones y documentos anexos de la misma, como resultado de esta reunión se concluyó que no se han definido aun lineamientos por parte de Gestión Documental, para avanzar en esta materia.
Así mismo, se solicitó orientación al equipo de Gestión Documental para atender las necesidades identificadas por los dos equipos en mención. 
</t>
    </r>
    <r>
      <rPr>
        <b/>
        <sz val="8"/>
        <color theme="1"/>
        <rFont val="Arial"/>
        <family val="2"/>
      </rPr>
      <t xml:space="preserve">Análisis OCI: </t>
    </r>
    <r>
      <rPr>
        <sz val="8"/>
        <color theme="1"/>
        <rFont val="Arial"/>
        <family val="2"/>
      </rPr>
      <t xml:space="preserve">Se reitera lo informado en el anterior seguimiento debido a que en este reporte no hay mención de la actividad numero 02 (Revisión del tarifario) y los soportes presentados no permiten avisar del cumplimiento de las actividades numero 03 (Revisión del expediente digital de cotizaciones)  y 04. (revisión del control sobre los contratos interadministrativos) Por lo anterior se Califica con alerta de </t>
    </r>
    <r>
      <rPr>
        <b/>
        <sz val="8"/>
        <color theme="1"/>
        <rFont val="Arial"/>
        <family val="2"/>
      </rPr>
      <t xml:space="preserve"> incumplida </t>
    </r>
    <r>
      <rPr>
        <sz val="8"/>
        <color theme="1"/>
        <rFont val="Arial"/>
        <family val="2"/>
      </rPr>
      <t xml:space="preserve"> teniendo en cuenta la fecha de terminación, pero con avances. </t>
    </r>
  </si>
  <si>
    <r>
      <rPr>
        <b/>
        <sz val="8"/>
        <color theme="1"/>
        <rFont val="Arial"/>
        <family val="2"/>
      </rPr>
      <t xml:space="preserve">Reporte Ventas: </t>
    </r>
    <r>
      <rPr>
        <sz val="8"/>
        <color theme="1"/>
        <rFont val="Arial"/>
        <family val="2"/>
      </rPr>
      <t xml:space="preserve"> Se realizó revisión y actualización del tarifario con el incremento del IPC 2024, se realizó la gestión de actualización en la intranet y la página web de la entidad. Así mismo, se realizó la socialización interna asociada a la publicación de la información. El documento publicado consiste en un pdf que consolida la resolución de tarifas 63 de 2022 y el tarifario de precios ajustado para 2025.
</t>
    </r>
    <r>
      <rPr>
        <b/>
        <sz val="8"/>
        <color theme="1"/>
        <rFont val="Arial"/>
        <family val="2"/>
      </rPr>
      <t xml:space="preserve">Análisis OCI: </t>
    </r>
    <r>
      <rPr>
        <sz val="8"/>
        <color theme="1"/>
        <rFont val="Arial"/>
        <family val="2"/>
      </rPr>
      <t xml:space="preserve">Se adelanta la verificación de soportes entregados por el área, así como la validación de la publicación realizada en la página web de la entidad; sin embargo, si bien se actualizaron las tarifas del documento, no se observa la inclusión de </t>
    </r>
    <r>
      <rPr>
        <b/>
        <i/>
        <sz val="8"/>
        <color theme="1"/>
        <rFont val="Arial"/>
        <family val="2"/>
      </rPr>
      <t>"los elementos relacionados con "bonificaciones, incentivos y descuentos"</t>
    </r>
    <r>
      <rPr>
        <i/>
        <sz val="8"/>
        <color theme="1"/>
        <rFont val="Arial"/>
        <family val="2"/>
      </rPr>
      <t xml:space="preserve">, </t>
    </r>
    <r>
      <rPr>
        <sz val="8"/>
        <color theme="1"/>
        <rFont val="Arial"/>
        <family val="2"/>
      </rPr>
      <t xml:space="preserve">de conformidad con lo formulado, por lo anterior, se mantiene la calificación y el avance del seguimiento previo con alerta </t>
    </r>
    <r>
      <rPr>
        <b/>
        <sz val="8"/>
        <color theme="1"/>
        <rFont val="Arial"/>
        <family val="2"/>
      </rPr>
      <t xml:space="preserve">"Incumplida". </t>
    </r>
    <r>
      <rPr>
        <sz val="8"/>
        <color theme="1"/>
        <rFont val="Arial"/>
        <family val="2"/>
      </rPr>
      <t xml:space="preserve">De igual manera, atendiendo los compromisos de la reunión sostenida el 14 de marzo de 2025, se agendará la mesa de trabajo entre la Oficina de Control Interno y el área con el fin de verificar el aspecto faltante y poder proceder al cierre de la actividad. </t>
    </r>
  </si>
  <si>
    <r>
      <t xml:space="preserve">Reporte Ventas: </t>
    </r>
    <r>
      <rPr>
        <sz val="8"/>
        <color theme="1"/>
        <rFont val="Arial"/>
        <family val="2"/>
      </rPr>
      <t xml:space="preserve">1. Unificar ruta de almacenamiento, 2. Recibir orientación sobre parámetros de almacenamiento, 3. Recibir orientación sobre los parámetros para el almacenamiento y uso de documentos digitales y/o electrónicos de Capital y realizar aplicación y prueba en TODA LA información incluyendo la clasificada como de Apoyo y de TRD.
El equipo de Ventas y Mercadeo implementó las recomendaciones acordadas en la reunión durante la vigencia 2024 y 2025. Así mismo, se participó en la capacitación del 18 de marzo de 2025 realizada por Gestión Documental y realizó la reunión con el equipo de Gestión Documental y Gestión Contractual para la revisión de los aspectos relacionados con el plan de mejoramiento 11.4 y definición de los siguientes pasos a emprender, este espacio fue realizado el 25 de marzo de 2025. Finalmente, se realizó reunión de orientación sobre los nuevos lineamiento de almacenamiento de documentos electrónicos y lineamientos para su correcta gestión archivística, este espacio se desarrolló el 1ro de abril de 2025.
</t>
    </r>
    <r>
      <rPr>
        <b/>
        <sz val="8"/>
        <color theme="1"/>
        <rFont val="Arial"/>
        <family val="2"/>
      </rPr>
      <t xml:space="preserve">Análisis OCI: </t>
    </r>
    <r>
      <rPr>
        <sz val="8"/>
        <color theme="1"/>
        <rFont val="Arial"/>
        <family val="2"/>
      </rPr>
      <t xml:space="preserve">Se adelantó la verificación a los soportes remitidos por el área, dentro de los cuales se trataron los aspectos de la acción formulada respecto a la observación pendiente, se adelantan tres (3) reuniones durante el 12 de marzo de 2025, 25 de marzo de 2025 y 1 de abril 2025 respectivamente, con el área de Gestión Documental. Teniendo en cuenta la socialización de los lineamientos en materia de manejo documental, se califica la acción como </t>
    </r>
    <r>
      <rPr>
        <b/>
        <sz val="8"/>
        <color theme="1"/>
        <rFont val="Arial"/>
        <family val="2"/>
      </rPr>
      <t>"Terminada Extemporánea"</t>
    </r>
    <r>
      <rPr>
        <sz val="8"/>
        <color theme="1"/>
        <rFont val="Arial"/>
        <family val="2"/>
      </rPr>
      <t xml:space="preserve"> y se procede al cierre de esta. </t>
    </r>
  </si>
  <si>
    <r>
      <t xml:space="preserve">Reporte Ventas: </t>
    </r>
    <r>
      <rPr>
        <sz val="8"/>
        <color theme="1"/>
        <rFont val="Arial"/>
        <family val="2"/>
      </rPr>
      <t xml:space="preserve">Se realizaron dos reuniones para la revisión de control efectuado sobre "contratos interadministrativos", la primera realizada el 9 de febrero de 2024 y la segunda realizada el 8 de enero de 2025.
</t>
    </r>
    <r>
      <rPr>
        <b/>
        <sz val="8"/>
        <color theme="1"/>
        <rFont val="Arial"/>
        <family val="2"/>
      </rPr>
      <t xml:space="preserve">Análisis OCI: </t>
    </r>
    <r>
      <rPr>
        <sz val="8"/>
        <color theme="1"/>
        <rFont val="Arial"/>
        <family val="2"/>
      </rPr>
      <t xml:space="preserve">Se adelantó la revisión de los soportes entregados observando que se remite un soporte de 2024 [el cual no se evalúa dado lo indicado en la Circular 4 de 2024, respecto a los cortes de seguimiento]; así mismo, se evidencia que se efectuó la reunión del 8 de enero de 2025 con la revisión de la herramienta que consolida la ejecución de la gestión comercial y mercadeo de Capital por parte de las colaboradoras del área, de conformidad con lo formulado en la acción. Por lo indicado, se califica la acción como </t>
    </r>
    <r>
      <rPr>
        <b/>
        <sz val="8"/>
        <color theme="1"/>
        <rFont val="Arial"/>
        <family val="2"/>
      </rPr>
      <t>"Terminada Extemporánea"</t>
    </r>
    <r>
      <rPr>
        <sz val="8"/>
        <color theme="1"/>
        <rFont val="Arial"/>
        <family val="2"/>
      </rPr>
      <t xml:space="preserve"> y se procede al cierre de esta. </t>
    </r>
  </si>
  <si>
    <r>
      <t xml:space="preserve">Análisis OCI: </t>
    </r>
    <r>
      <rPr>
        <sz val="8"/>
        <color theme="1"/>
        <rFont val="Arial"/>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50%; sin embargo, se recomienda al área efectuar el reporte correspondiente de lo programado y finalizar el desarrollo de lo mencionado. Dado lo indicado, así como la fecha de terminación se mantiene la calificación de la acción </t>
    </r>
    <r>
      <rPr>
        <b/>
        <sz val="8"/>
        <color theme="1"/>
        <rFont val="Arial"/>
        <family val="2"/>
      </rPr>
      <t>"En Proceso"</t>
    </r>
    <r>
      <rPr>
        <sz val="8"/>
        <color theme="1"/>
        <rFont val="Arial"/>
        <family val="2"/>
      </rPr>
      <t>.</t>
    </r>
  </si>
  <si>
    <r>
      <rPr>
        <b/>
        <sz val="8"/>
        <color theme="1"/>
        <rFont val="Arial"/>
        <family val="2"/>
      </rPr>
      <t>Reporte Sistemas:</t>
    </r>
    <r>
      <rPr>
        <sz val="8"/>
        <color theme="1"/>
        <rFont val="Arial"/>
        <family val="2"/>
      </rPr>
      <t xml:space="preserve"> Gestión 2024: Se realiza el autodiagnóstico en el instrumento del MSPI a corte junio 2024 y fue remitido a la oficina de control interno. Gestión 2025: Se realiza el autodiagnóstico en el instrumento del MSPI a corte diciembre 2025 a fin de ser presentado en el CIGD.
</t>
    </r>
    <r>
      <rPr>
        <b/>
        <sz val="8"/>
        <color theme="1"/>
        <rFont val="Arial"/>
        <family val="2"/>
      </rPr>
      <t>Análisis OCI:</t>
    </r>
    <r>
      <rPr>
        <sz val="8"/>
        <color theme="1"/>
        <rFont val="Arial"/>
        <family val="2"/>
      </rPr>
      <t xml:space="preserve">  De acuerdo con el compromiso de aplicación de la Circular 04 de 2024 para reformular las acciones (04/12/2024), se evidencia autodiagnóstico con corte a diciembre de 2024.  Teniendo en cuenta lo anterior se califica como</t>
    </r>
    <r>
      <rPr>
        <b/>
        <sz val="8"/>
        <color theme="1"/>
        <rFont val="Arial"/>
        <family val="2"/>
      </rPr>
      <t xml:space="preserve"> "Terminada"</t>
    </r>
    <r>
      <rPr>
        <sz val="8"/>
        <color theme="1"/>
        <rFont val="Arial"/>
        <family val="2"/>
      </rPr>
      <t xml:space="preserve"> y se recomienda cerrar.</t>
    </r>
  </si>
  <si>
    <r>
      <t xml:space="preserve">Análisis OCI: </t>
    </r>
    <r>
      <rPr>
        <sz val="8"/>
        <color theme="1"/>
        <rFont val="Arial"/>
        <family val="2"/>
      </rPr>
      <t>Teniendo en cuenta que el área de Sistemas no adelanta reporte de información, así como tampoco soportes para el presente seguimiento, se toma el reporte del área Jurídica para las acciones compartidas, para lo cual solo se aportaron como evidencias una cadena de correos electrónicos entre el área de sistemas y jurídica. En dichos correos se revisa la posibilidad de actualizar las minutas contractuales para que se incluya obligaciones relacionadas con el cumplimiento de la política de información y la integridad de la información. No es posible evidenciar que dichas adiciones e hayan materializado toda vez que no se aportaron los documentos que de lo demuestren. 
De igual manera, no es posible determinar el cumplimiento de las actividades asignadas al área de Sistemas para el presente corte; por lo tanto, y dada la fecha de terminación se califica la actividad</t>
    </r>
    <r>
      <rPr>
        <b/>
        <sz val="8"/>
        <color theme="1"/>
        <rFont val="Arial"/>
        <family val="2"/>
      </rPr>
      <t xml:space="preserve"> "En Proceso"</t>
    </r>
    <r>
      <rPr>
        <sz val="8"/>
        <color theme="1"/>
        <rFont val="Arial"/>
        <family val="2"/>
      </rPr>
      <t>.</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</si>
  <si>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 </t>
    </r>
    <r>
      <rPr>
        <b/>
        <sz val="8"/>
        <color theme="1"/>
        <rFont val="Arial"/>
        <family val="2"/>
      </rPr>
      <t>"En Proceso".</t>
    </r>
  </si>
  <si>
    <r>
      <rPr>
        <b/>
        <sz val="8"/>
        <color theme="1"/>
        <rFont val="Arial"/>
        <family val="2"/>
      </rPr>
      <t>Reporte Sistemas:</t>
    </r>
    <r>
      <rPr>
        <sz val="8"/>
        <color theme="1"/>
        <rFont val="Arial"/>
        <family val="2"/>
      </rPr>
      <t xml:space="preserve"> Gestión 2024: Se realiza la gestión pertinente para la expedición de la  Resolución 119 de 2024  “Por la cual se adopta la Política de Seguridad y Privacidad de la Información de Canal Capital”  
</t>
    </r>
    <r>
      <rPr>
        <b/>
        <sz val="8"/>
        <color theme="1"/>
        <rFont val="Arial"/>
        <family val="2"/>
      </rPr>
      <t>Análisis OCI:</t>
    </r>
    <r>
      <rPr>
        <sz val="8"/>
        <color theme="1"/>
        <rFont val="Arial"/>
        <family val="2"/>
      </rPr>
      <t xml:space="preserve"> Se evidenció expedición de la resolución.  Teniendo en cuenta lo anterior se califica como</t>
    </r>
    <r>
      <rPr>
        <b/>
        <sz val="8"/>
        <color theme="1"/>
        <rFont val="Arial"/>
        <family val="2"/>
      </rPr>
      <t xml:space="preserve"> "Terminada"</t>
    </r>
    <r>
      <rPr>
        <sz val="8"/>
        <color theme="1"/>
        <rFont val="Arial"/>
        <family val="2"/>
      </rPr>
      <t xml:space="preserve"> y se recomienda</t>
    </r>
    <r>
      <rPr>
        <b/>
        <sz val="8"/>
        <color theme="1"/>
        <rFont val="Arial"/>
        <family val="2"/>
      </rPr>
      <t xml:space="preserve"> cerrar.</t>
    </r>
  </si>
  <si>
    <r>
      <rPr>
        <b/>
        <sz val="8"/>
        <color theme="1"/>
        <rFont val="Arial"/>
        <family val="2"/>
      </rPr>
      <t>Reporte Sistemas:</t>
    </r>
    <r>
      <rPr>
        <sz val="8"/>
        <color theme="1"/>
        <rFont val="Arial"/>
        <family val="2"/>
      </rPr>
      <t xml:space="preserve"> Se actualiza la guía para la vigencia 2024 y se solicita la inclusión para la socialización ante el CIGD para la vigencia 2025 sobre la actualización del AGRI-SI-FT-038 FORMATO PARA EL INVENTARIO Y CLASIFICACION DE ACTIVOS DE INFORMACION
</t>
    </r>
    <r>
      <rPr>
        <b/>
        <sz val="8"/>
        <color theme="1"/>
        <rFont val="Arial"/>
        <family val="2"/>
      </rPr>
      <t>Análisis OCI:</t>
    </r>
    <r>
      <rPr>
        <sz val="8"/>
        <color theme="1"/>
        <rFont val="Arial"/>
        <family val="2"/>
      </rPr>
      <t xml:space="preserve">  Se evidenció actualización de la AGRI-SI-GU-001-GUIA PARA EL INVENTARIO Y LA CLASIFICACIÓN DE ACTIVOS DE INFORMACIÓN  a la versión 3 de junio de 2024.  Teniendo en cuenta lo anterior se califica como</t>
    </r>
    <r>
      <rPr>
        <b/>
        <sz val="8"/>
        <color theme="1"/>
        <rFont val="Arial"/>
        <family val="2"/>
      </rPr>
      <t xml:space="preserve"> "Terminada"</t>
    </r>
    <r>
      <rPr>
        <sz val="8"/>
        <color theme="1"/>
        <rFont val="Arial"/>
        <family val="2"/>
      </rPr>
      <t xml:space="preserve"> y se recomienda</t>
    </r>
    <r>
      <rPr>
        <b/>
        <sz val="8"/>
        <color theme="1"/>
        <rFont val="Arial"/>
        <family val="2"/>
      </rPr>
      <t xml:space="preserve"> cerrar.</t>
    </r>
  </si>
  <si>
    <r>
      <rPr>
        <b/>
        <sz val="8"/>
        <color theme="1"/>
        <rFont val="Arial"/>
        <family val="2"/>
      </rPr>
      <t>Reporte Sistemas:</t>
    </r>
    <r>
      <rPr>
        <sz val="8"/>
        <color theme="1"/>
        <rFont val="Arial"/>
        <family val="2"/>
      </rPr>
      <t xml:space="preserve"> Gestión 2024: Se realiza la gestión pertinente para la expedición de la  Resolución 119 de 2024  “Por la cual se adopta la Política de Seguridad y Privacidad de la Información de Canal Capital”  
</t>
    </r>
    <r>
      <rPr>
        <b/>
        <sz val="8"/>
        <color theme="1"/>
        <rFont val="Arial"/>
        <family val="2"/>
      </rPr>
      <t>Análisis OCI:</t>
    </r>
    <r>
      <rPr>
        <sz val="8"/>
        <color theme="1"/>
        <rFont val="Arial"/>
        <family val="2"/>
      </rPr>
      <t xml:space="preserve"> Se evidenció expedición de la resolución.  Teniendo en cuenta lo anterior se califica como</t>
    </r>
    <r>
      <rPr>
        <b/>
        <sz val="8"/>
        <color theme="1"/>
        <rFont val="Arial"/>
        <family val="2"/>
      </rPr>
      <t xml:space="preserve"> "Terminada" </t>
    </r>
    <r>
      <rPr>
        <sz val="8"/>
        <color theme="1"/>
        <rFont val="Arial"/>
        <family val="2"/>
      </rPr>
      <t>y se recomienda</t>
    </r>
    <r>
      <rPr>
        <b/>
        <sz val="8"/>
        <color theme="1"/>
        <rFont val="Arial"/>
        <family val="2"/>
      </rPr>
      <t xml:space="preserve"> cerrar.</t>
    </r>
  </si>
  <si>
    <r>
      <rPr>
        <b/>
        <sz val="8"/>
        <color theme="1"/>
        <rFont val="Arial"/>
        <family val="2"/>
      </rPr>
      <t>Reporte Sistemas:</t>
    </r>
    <r>
      <rPr>
        <sz val="8"/>
        <color theme="1"/>
        <rFont val="Arial"/>
        <family val="2"/>
      </rPr>
      <t xml:space="preserve"> Se actualiza la guía para la vigencia 2024 y se solicita la inclusión para la socialización ante el CIGD para la vigencia 2025 sobre la actualización del AGRI-SI-FT-038 FORMATO PARA EL INVENTARIO Y CLASIFICACION DE ACTIVOS DE INFORMACION
</t>
    </r>
    <r>
      <rPr>
        <b/>
        <sz val="8"/>
        <color theme="1"/>
        <rFont val="Arial"/>
        <family val="2"/>
      </rPr>
      <t>Análisis OCI:</t>
    </r>
    <r>
      <rPr>
        <sz val="8"/>
        <color theme="1"/>
        <rFont val="Arial"/>
        <family val="2"/>
      </rPr>
      <t xml:space="preserve">  Se evidenció actualización de la AGRI-SI-GU-001-GUIA PARA EL INVENTARIO Y LA CLASIFICACIÓN DE ACTIVOS DE INFORMACIÓN  a la versión 3 de junio de 2024.  Teniendo en cuenta lo anterior se califica como</t>
    </r>
    <r>
      <rPr>
        <b/>
        <sz val="8"/>
        <color theme="1"/>
        <rFont val="Arial"/>
        <family val="2"/>
      </rPr>
      <t xml:space="preserve"> "Terminada" </t>
    </r>
    <r>
      <rPr>
        <sz val="8"/>
        <color theme="1"/>
        <rFont val="Arial"/>
        <family val="2"/>
      </rPr>
      <t xml:space="preserve">y se recomienda </t>
    </r>
    <r>
      <rPr>
        <b/>
        <sz val="8"/>
        <color theme="1"/>
        <rFont val="Arial"/>
        <family val="2"/>
      </rPr>
      <t>cerrar.</t>
    </r>
  </si>
  <si>
    <r>
      <rPr>
        <b/>
        <sz val="8"/>
        <color theme="1"/>
        <rFont val="Arial"/>
        <family val="2"/>
      </rPr>
      <t>Reporte Sistemas:</t>
    </r>
    <r>
      <rPr>
        <sz val="8"/>
        <color theme="1"/>
        <rFont val="Arial"/>
        <family val="2"/>
      </rPr>
      <t xml:space="preserve"> Se realizaron mesas de trabajo para la actualización de la matriz de riesgos de seguridad, así como los riesgos y controles para el tratamiento de los riesgos como suministro principal para la posterior actualización del plan de riesgos.
</t>
    </r>
    <r>
      <rPr>
        <b/>
        <sz val="8"/>
        <color theme="1"/>
        <rFont val="Arial"/>
        <family val="2"/>
      </rPr>
      <t>Análisis OCI:</t>
    </r>
    <r>
      <rPr>
        <sz val="8"/>
        <color theme="1"/>
        <rFont val="Arial"/>
        <family val="2"/>
      </rPr>
      <t xml:space="preserve">  De acuerdo con el compromiso de aplicación de la Circular 04 de 2024 para reformular las acciones (04/12/2024), no se evidencia actualización de riesgos solo se evidencian dos agendas de reunión en calendar. Teniendo en cuenta lo anterior se califica como</t>
    </r>
    <r>
      <rPr>
        <b/>
        <sz val="8"/>
        <color theme="1"/>
        <rFont val="Arial"/>
        <family val="2"/>
      </rPr>
      <t xml:space="preserve"> "En proceso".</t>
    </r>
  </si>
  <si>
    <r>
      <rPr>
        <b/>
        <sz val="8"/>
        <color theme="1"/>
        <rFont val="Arial"/>
        <family val="2"/>
      </rPr>
      <t>Reporte Sistemas:</t>
    </r>
    <r>
      <rPr>
        <sz val="8"/>
        <color theme="1"/>
        <rFont val="Arial"/>
        <family val="2"/>
      </rPr>
      <t xml:space="preserve"> Vigencia 2024: se actualiza el plan en la página web.  Vigencia 2025: se solicita espacio en el CIGD para aprobación del plan vigencia 2025
</t>
    </r>
    <r>
      <rPr>
        <b/>
        <sz val="8"/>
        <color theme="1"/>
        <rFont val="Arial"/>
        <family val="2"/>
      </rPr>
      <t>Análisis OCI:</t>
    </r>
    <r>
      <rPr>
        <sz val="8"/>
        <color theme="1"/>
        <rFont val="Arial"/>
        <family val="2"/>
      </rPr>
      <t xml:space="preserve">  De acuerdo con el compromiso de aplicación de la Circular 04 de 2024 para reformular las acciones (04/12/2024), no se evidencia cumplimiento de la acción de Formular herramienta de seguimiento del plan de sensibilización del SGSI. Revisar y actualizar el plan de seguridad y privacidad de la información, donde se incluya la actividad de implementación de controles administrativos y técnicos del MSPI. Teniendo en cuenta lo anterior se califica como</t>
    </r>
    <r>
      <rPr>
        <b/>
        <sz val="8"/>
        <color theme="1"/>
        <rFont val="Arial"/>
        <family val="2"/>
      </rPr>
      <t xml:space="preserve"> "En Proceso".</t>
    </r>
  </si>
  <si>
    <r>
      <rPr>
        <b/>
        <sz val="8"/>
        <color theme="1"/>
        <rFont val="Arial"/>
        <family val="2"/>
      </rPr>
      <t>Reporte Sistemas:</t>
    </r>
    <r>
      <rPr>
        <sz val="8"/>
        <color theme="1"/>
        <rFont val="Arial"/>
        <family val="2"/>
      </rPr>
      <t xml:space="preserve"> Se solicita la inclusión de los temas relacionados al MSPI en el CIGD incluyendo socialización de resultados y mediciones del MIPG, Gobierno Digital FURAG y autodiagnóstico.
</t>
    </r>
    <r>
      <rPr>
        <b/>
        <sz val="8"/>
        <color theme="1"/>
        <rFont val="Arial"/>
        <family val="2"/>
      </rPr>
      <t>Análisis OCI:</t>
    </r>
    <r>
      <rPr>
        <sz val="8"/>
        <color theme="1"/>
        <rFont val="Arial"/>
        <family val="2"/>
      </rPr>
      <t xml:space="preserve">  De acuerdo con el compromiso de aplicación de la Circular 04 de 2024 para reformular las acciones (04/12/2024), se evidencia correo de alistamiento del CIGD. Teniendo en cuenta lo anterior se califica como</t>
    </r>
    <r>
      <rPr>
        <b/>
        <sz val="8"/>
        <color theme="1"/>
        <rFont val="Arial"/>
        <family val="2"/>
      </rPr>
      <t xml:space="preserve"> "En Proceso".</t>
    </r>
  </si>
  <si>
    <r>
      <rPr>
        <b/>
        <sz val="8"/>
        <color theme="1"/>
        <rFont val="Arial"/>
        <family val="2"/>
      </rPr>
      <t>Reporte Sistemas:</t>
    </r>
    <r>
      <rPr>
        <sz val="8"/>
        <color theme="1"/>
        <rFont val="Arial"/>
        <family val="2"/>
      </rPr>
      <t xml:space="preserve"> Se solicito a la oficina jurídica el apoyo para la revisión directrices Manual de Políticas de Seguridad de la Información
</t>
    </r>
    <r>
      <rPr>
        <b/>
        <sz val="8"/>
        <color theme="1"/>
        <rFont val="Arial"/>
        <family val="2"/>
      </rPr>
      <t>Análisis OCI:</t>
    </r>
    <r>
      <rPr>
        <sz val="8"/>
        <color theme="1"/>
        <rFont val="Arial"/>
        <family val="2"/>
      </rPr>
      <t xml:space="preserve">  De acuerdo con el compromiso de aplicación de la Circular 04 de 2024 para reformular las acciones (04/12/2024), no se evidencia actualización del Manual. Solo se evidencia link de documento borrador. Teniendo en cuenta lo anterior se califica como</t>
    </r>
    <r>
      <rPr>
        <b/>
        <sz val="8"/>
        <color theme="1"/>
        <rFont val="Arial"/>
        <family val="2"/>
      </rPr>
      <t xml:space="preserve"> "En Proceso".</t>
    </r>
  </si>
  <si>
    <r>
      <t xml:space="preserve">Reporte área jurídica: </t>
    </r>
    <r>
      <rPr>
        <sz val="8"/>
        <color theme="1"/>
        <rFont val="Arial"/>
        <family val="2"/>
      </rPr>
      <t xml:space="preserve">Se adelantó reunión entre las áreas de Sistemas y de contratación de la Secretaría General sobre la definición de la responsabilidad de la entidad en materia de seguridad de la información en las minutas contractuales e igualmente, se adelantó un cruce de correos electrónicos sobre la revisión de inclusión de cláusulas u obligaciones en las minutas contractuales.
</t>
    </r>
    <r>
      <rPr>
        <b/>
        <sz val="8"/>
        <color theme="1"/>
        <rFont val="Arial"/>
        <family val="2"/>
      </rPr>
      <t xml:space="preserve">Análisis OCI: </t>
    </r>
    <r>
      <rPr>
        <sz val="8"/>
        <color theme="1"/>
        <rFont val="Arial"/>
        <family val="2"/>
      </rPr>
      <t xml:space="preserve">De acuerdo al anterior seguimiento seguían pendientes las actividades </t>
    </r>
    <r>
      <rPr>
        <b/>
        <sz val="8"/>
        <color theme="1"/>
        <rFont val="Arial"/>
        <family val="2"/>
      </rPr>
      <t xml:space="preserve">01, 02, 03, 06, 10, 11 y 12. </t>
    </r>
    <r>
      <rPr>
        <sz val="8"/>
        <color theme="1"/>
        <rFont val="Arial"/>
        <family val="2"/>
      </rPr>
      <t xml:space="preserve">A continuación se analiza el reporte de cada actividad:
</t>
    </r>
    <r>
      <rPr>
        <b/>
        <sz val="8"/>
        <color theme="1"/>
        <rFont val="Arial"/>
        <family val="2"/>
      </rPr>
      <t xml:space="preserve">Actividad 06: </t>
    </r>
    <r>
      <rPr>
        <sz val="8"/>
        <color theme="1"/>
        <rFont val="Arial"/>
        <family val="2"/>
      </rPr>
      <t xml:space="preserve"> El área jurídica reporta reuniones y correos electrónicos. Sin embargo solo se aportaron como evidencias una cadena de correos electrónicos entre el área de sistemas y jurídica. En dichos correos se revisa la posibilidad de actualizar las minutas contractuales para que se incluya obligaciones relacionadas con el cumplimiento de la política de información y la integridad de la información. No es posible evidenciar que dichas adiciones e hayan materializado toda vez que no se aportaron los documentos que de lo demuestren. Por lo tanto, y dada la fecha de terminación se califica la actividad </t>
    </r>
    <r>
      <rPr>
        <b/>
        <sz val="8"/>
        <color theme="1"/>
        <rFont val="Arial"/>
        <family val="2"/>
      </rPr>
      <t>"En Proceso".</t>
    </r>
  </si>
  <si>
    <r>
      <rPr>
        <b/>
        <sz val="8"/>
        <color theme="1"/>
        <rFont val="Arial"/>
        <family val="2"/>
      </rPr>
      <t xml:space="preserve">Reporte Contratación: </t>
    </r>
    <r>
      <rPr>
        <sz val="8"/>
        <color theme="1"/>
        <rFont val="Arial"/>
        <family val="2"/>
      </rPr>
      <t xml:space="preserve">1. Trazabilidad del ajuste de las condiciones de las minutas
2. Publicación de las minutas con las obligaciones generales 18 y 19 que cumplen con la acción requerida en materia de seguridad de la información
</t>
    </r>
    <r>
      <rPr>
        <b/>
        <sz val="8"/>
        <color theme="1"/>
        <rFont val="Arial"/>
        <family val="2"/>
      </rPr>
      <t>Análisis OCI</t>
    </r>
    <r>
      <rPr>
        <sz val="8"/>
        <color theme="1"/>
        <rFont val="Arial"/>
        <family val="2"/>
      </rPr>
      <t xml:space="preserve">: </t>
    </r>
    <r>
      <rPr>
        <b/>
        <sz val="8"/>
        <color theme="1"/>
        <rFont val="Arial"/>
        <family val="2"/>
      </rPr>
      <t xml:space="preserve"> </t>
    </r>
    <r>
      <rPr>
        <sz val="8"/>
        <color theme="1"/>
        <rFont val="Arial"/>
        <family val="2"/>
      </rPr>
      <t xml:space="preserve">Se califica como </t>
    </r>
    <r>
      <rPr>
        <b/>
        <sz val="8"/>
        <color theme="1"/>
        <rFont val="Arial"/>
        <family val="2"/>
      </rPr>
      <t xml:space="preserve">"Terminada" </t>
    </r>
    <r>
      <rPr>
        <sz val="8"/>
        <color theme="1"/>
        <rFont val="Arial"/>
        <family val="2"/>
      </rPr>
      <t xml:space="preserve">toda vez que se da cumplimiento a la acción formulada para el área de contratos. </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</si>
  <si>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 </t>
    </r>
    <r>
      <rPr>
        <b/>
        <sz val="8"/>
        <color theme="1"/>
        <rFont val="Arial"/>
        <family val="2"/>
      </rPr>
      <t>"En Proceso"</t>
    </r>
    <r>
      <rPr>
        <sz val="8"/>
        <color theme="1"/>
        <rFont val="Arial"/>
        <family val="2"/>
      </rPr>
      <t>.</t>
    </r>
  </si>
  <si>
    <r>
      <t xml:space="preserve">Análisis OCI: </t>
    </r>
    <r>
      <rPr>
        <sz val="8"/>
        <color theme="1"/>
        <rFont val="Arial"/>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33%; sin embargo, se recomienda al área efectuar el reporte correspondiente de lo programado y finalizar el desarrollo de lo mencionado. Dado lo indicado, así como la fecha de terminación se mantiene la calificación de la acción </t>
    </r>
    <r>
      <rPr>
        <b/>
        <sz val="8"/>
        <color theme="1"/>
        <rFont val="Arial"/>
        <family val="2"/>
      </rPr>
      <t>"En Proceso"</t>
    </r>
    <r>
      <rPr>
        <sz val="8"/>
        <color theme="1"/>
        <rFont val="Arial"/>
        <family val="2"/>
      </rPr>
      <t>.</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</si>
  <si>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t>
    </r>
    <r>
      <rPr>
        <b/>
        <sz val="8"/>
        <color theme="1"/>
        <rFont val="Arial"/>
        <family val="2"/>
      </rPr>
      <t xml:space="preserve"> "En Proceso"</t>
    </r>
    <r>
      <rPr>
        <sz val="8"/>
        <color theme="1"/>
        <rFont val="Arial"/>
        <family val="2"/>
      </rPr>
      <t>.</t>
    </r>
  </si>
  <si>
    <r>
      <rPr>
        <b/>
        <sz val="8"/>
        <color theme="1"/>
        <rFont val="Arial"/>
        <family val="2"/>
      </rPr>
      <t>Reporte Sistemas:</t>
    </r>
    <r>
      <rPr>
        <sz val="8"/>
        <color theme="1"/>
        <rFont val="Arial"/>
        <family val="2"/>
      </rPr>
      <t xml:space="preserve"> Gestión 2024: Se realiza el autodiagnóstico en el instrumento del MSPI a corte junio 2024 y fue remitido a la oficina de control interno. Gestión 2025: Se realiza el autodiagnóstico en el instrumento del MSPI a corte diciembre 2025 a fin de ser presentado en el CIGD.
</t>
    </r>
    <r>
      <rPr>
        <b/>
        <sz val="8"/>
        <color theme="1"/>
        <rFont val="Arial"/>
        <family val="2"/>
      </rPr>
      <t>Análisis OCI:</t>
    </r>
    <r>
      <rPr>
        <sz val="8"/>
        <color theme="1"/>
        <rFont val="Arial"/>
        <family val="2"/>
      </rPr>
      <t xml:space="preserve">  De acuerdo con el compromiso de aplicación de la Circular 04 de 2024 para reformular las acciones (04/12/2024), se evidencia autodiagnóstico con corte a diciembre de 2024.  Teniendo en cuenta lo anterior se califica como</t>
    </r>
    <r>
      <rPr>
        <b/>
        <sz val="8"/>
        <color theme="1"/>
        <rFont val="Arial"/>
        <family val="2"/>
      </rPr>
      <t xml:space="preserve"> "Terminada" </t>
    </r>
    <r>
      <rPr>
        <sz val="8"/>
        <color theme="1"/>
        <rFont val="Arial"/>
        <family val="2"/>
      </rPr>
      <t>y se recomienda</t>
    </r>
    <r>
      <rPr>
        <b/>
        <sz val="8"/>
        <color theme="1"/>
        <rFont val="Arial"/>
        <family val="2"/>
      </rPr>
      <t xml:space="preserve"> cerrar.</t>
    </r>
  </si>
  <si>
    <r>
      <t xml:space="preserve">Análisis OCI: </t>
    </r>
    <r>
      <rPr>
        <sz val="8"/>
        <color theme="1"/>
        <rFont val="Arial"/>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67%; sin embargo, se recomienda al área efectuar el reporte correspondiente de lo programado y finalizar el desarrollo de lo mencionado. Dado lo indicado, así como la fecha de terminación se mantiene la calificación de la acción </t>
    </r>
    <r>
      <rPr>
        <b/>
        <sz val="8"/>
        <color theme="1"/>
        <rFont val="Arial"/>
        <family val="2"/>
      </rPr>
      <t>"En Proceso"</t>
    </r>
    <r>
      <rPr>
        <sz val="8"/>
        <color theme="1"/>
        <rFont val="Arial"/>
        <family val="2"/>
      </rPr>
      <t>.</t>
    </r>
  </si>
  <si>
    <r>
      <rPr>
        <b/>
        <sz val="8"/>
        <color theme="1"/>
        <rFont val="Arial"/>
        <family val="2"/>
      </rPr>
      <t>Reporte Sistemas:</t>
    </r>
    <r>
      <rPr>
        <sz val="8"/>
        <color theme="1"/>
        <rFont val="Arial"/>
        <family val="2"/>
      </rPr>
      <t xml:space="preserve"> Se realiza la revisión del estado documental del SGSI para la vigencia 2025, el cual es solicitado para socialización al CIGD, dentro del estado de documentación se identifican 19 documentos para actualizar y para el segundo CIGD se presentará la actualización de 11 de los mismos.
</t>
    </r>
    <r>
      <rPr>
        <b/>
        <sz val="8"/>
        <color theme="1"/>
        <rFont val="Arial"/>
        <family val="2"/>
      </rPr>
      <t>Análisis OCI:</t>
    </r>
    <r>
      <rPr>
        <sz val="8"/>
        <color theme="1"/>
        <rFont val="Arial"/>
        <family val="2"/>
      </rPr>
      <t xml:space="preserve">  De acuerdo con el compromiso de aplicación de la Circular 04 de 2024 para reformular las acciones (04/12/2024), se evidencia correo para preparación del CIGD de mayo 2025. Teniendo en cuenta lo anterior se califica como</t>
    </r>
    <r>
      <rPr>
        <b/>
        <sz val="8"/>
        <color theme="1"/>
        <rFont val="Arial"/>
        <family val="2"/>
      </rPr>
      <t xml:space="preserve"> "En Proceso".</t>
    </r>
  </si>
  <si>
    <r>
      <t xml:space="preserve">Planeación: </t>
    </r>
    <r>
      <rPr>
        <sz val="8"/>
        <color theme="1"/>
        <rFont val="Arial"/>
        <family val="2"/>
      </rPr>
      <t>PETIC en proceso de actualización.</t>
    </r>
  </si>
  <si>
    <r>
      <t xml:space="preserve">Requerir a las áreas la publicación en sede electrónica de sus planes institucionales (los requeridos en el 612 de 2018, pero en este caso solo los planes de sistemas), antes del 31 de </t>
    </r>
    <r>
      <rPr>
        <sz val="8"/>
        <rFont val="Arial"/>
        <family val="2"/>
      </rPr>
      <t>enero</t>
    </r>
    <r>
      <rPr>
        <sz val="8"/>
        <color theme="1"/>
        <rFont val="Arial"/>
        <family val="2"/>
      </rPr>
      <t>, con el lineamiento de formulación del plan de acción 2024 y mesa de trabajo con el área.</t>
    </r>
  </si>
  <si>
    <r>
      <t xml:space="preserve">Reporte Planeación: </t>
    </r>
    <r>
      <rPr>
        <sz val="8"/>
        <color theme="1"/>
        <rFont val="Arial"/>
        <family val="2"/>
      </rPr>
      <t>Actualmente, se encuentra en actualización colaborativa el documento **"EPLE-GU-002 Lineamientos para Publicación de Información Sede Electrónica"**.  Para 2025, el área de Planeación realizó un recordatorio a las áreas y procesos responsables, sobre la formulación e inclusión de los planes del Decreto 612 en la página web, según lo establecido en la normativa con fecha límite del 31 de enero  en el marco de los lineamientos para la construcción del PAI 2025</t>
    </r>
    <r>
      <rPr>
        <b/>
        <sz val="8"/>
        <color theme="1"/>
        <rFont val="Arial"/>
        <family val="2"/>
      </rPr>
      <t xml:space="preserve">.
Análisis OCI: </t>
    </r>
    <r>
      <rPr>
        <sz val="8"/>
        <color theme="1"/>
        <rFont val="Arial"/>
        <family val="2"/>
      </rPr>
      <t>Teniendo en cuenta el reporte de avances y soportes realizado por el área y en el marco de lo mencionado en la Circular 04 de 2024</t>
    </r>
    <r>
      <rPr>
        <i/>
        <sz val="8"/>
        <color theme="1"/>
        <rFont val="Arial"/>
        <family val="2"/>
      </rPr>
      <t xml:space="preserve"> "Lineamientos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se recuerda al área que debe adelantarse el reporte de avances y soportes del corte a evaluar que para el caso es 31 de diciembre de 2024. De igual manera, se recomienda al área que finalice las actividades que permiten darle cabal cumplimiento a lo formulado. Teniendo en cuenta lo anterior, se califica la acción con alerta </t>
    </r>
    <r>
      <rPr>
        <b/>
        <sz val="8"/>
        <color theme="1"/>
        <rFont val="Arial"/>
        <family val="2"/>
      </rPr>
      <t>"Incumplida"</t>
    </r>
    <r>
      <rPr>
        <sz val="8"/>
        <color theme="1"/>
        <rFont val="Arial"/>
        <family val="2"/>
      </rPr>
      <t xml:space="preserve">. 
Es importante tener en cuenta que las fechas de terminación de las acciones y solicitar de manera oportuna ampliación de plazo.  </t>
    </r>
  </si>
  <si>
    <r>
      <t xml:space="preserve">Planeación: </t>
    </r>
    <r>
      <rPr>
        <sz val="8"/>
        <color theme="1"/>
        <rFont val="Arial"/>
        <family val="2"/>
      </rPr>
      <t>Correo electrónico.</t>
    </r>
  </si>
  <si>
    <r>
      <t xml:space="preserve">Reporte Planeación: </t>
    </r>
    <r>
      <rPr>
        <sz val="8"/>
        <color theme="1"/>
        <rFont val="Arial"/>
        <family val="2"/>
      </rPr>
      <t>En enero, Planeación envió el lineamiento a Sistemas para publicar el PETI en la web, en el marco de los lineamientos del PAI 2025. El 29/01/2025, el Comité de Gestión y Desempeño aprobó los documentos a publicar, incluido el PETIC V1. Anexo: Correo y documento publicado</t>
    </r>
    <r>
      <rPr>
        <b/>
        <sz val="8"/>
        <color theme="1"/>
        <rFont val="Arial"/>
        <family val="2"/>
      </rPr>
      <t xml:space="preserve">
Análisis OCI: </t>
    </r>
    <r>
      <rPr>
        <sz val="8"/>
        <color theme="1"/>
        <rFont val="Arial"/>
        <family val="2"/>
      </rPr>
      <t xml:space="preserve">Se evidencia que la versión uno del PETIC fue publicada en el botón de transparencia en el numeral 4.3 Plan de acción. Teniendo en cuenta lo anterior, se califica la actividad como </t>
    </r>
    <r>
      <rPr>
        <b/>
        <sz val="8"/>
        <color theme="1"/>
        <rFont val="Arial"/>
        <family val="2"/>
      </rPr>
      <t>"Terminada Extemporánea</t>
    </r>
    <r>
      <rPr>
        <sz val="8"/>
        <color theme="1"/>
        <rFont val="Arial"/>
        <family val="2"/>
      </rPr>
      <t>"
Se recomienda incluir en el lineamiento EPLE-GU-002 'Lineamientos para la Publicación de Información en la Sede Electrónica' una disposición que establezca como obligatorio para las áreas responsables la publicación, a más tardar el 31 de enero de cada vigencia, de los planes exigidos por el Decreto 612.</t>
    </r>
  </si>
  <si>
    <r>
      <t xml:space="preserve">Planeación: </t>
    </r>
    <r>
      <rPr>
        <sz val="8"/>
        <color theme="1"/>
        <rFont val="Arial"/>
        <family val="2"/>
      </rPr>
      <t>Borrador guía.</t>
    </r>
  </si>
  <si>
    <r>
      <t xml:space="preserve">Reporte Planeación: </t>
    </r>
    <r>
      <rPr>
        <sz val="8"/>
        <color theme="1"/>
        <rFont val="Arial"/>
        <family val="2"/>
      </rPr>
      <t xml:space="preserve">Se anexa el documento en construcción y validación por las diferentes áreas, a la fecha de corte de la retroalimentación se recibieron 5 validaciones de las áreas relacionadas. </t>
    </r>
    <r>
      <rPr>
        <b/>
        <sz val="8"/>
        <color theme="1"/>
        <rFont val="Arial"/>
        <family val="2"/>
      </rPr>
      <t xml:space="preserve">
Análisis OCI: </t>
    </r>
    <r>
      <rPr>
        <sz val="8"/>
        <color theme="1"/>
        <rFont val="Arial"/>
        <family val="2"/>
      </rPr>
      <t>A la fecha no se ha finalizado con la actualización del documento EPLE-GU-002 Lineamientos para Publicación de Información Sede Electrónica" y no se evidencia que en este se haya asignado como responsable a cada una de las áreas que deben publicar los planes del Decreto 612 de 2018. Teniendo en cuenta lo anterior, se califica la acción</t>
    </r>
    <r>
      <rPr>
        <b/>
        <sz val="8"/>
        <color theme="1"/>
        <rFont val="Arial"/>
        <family val="2"/>
      </rPr>
      <t xml:space="preserve"> "En proceso"</t>
    </r>
    <r>
      <rPr>
        <sz val="8"/>
        <color theme="1"/>
        <rFont val="Arial"/>
        <family val="2"/>
      </rPr>
      <t xml:space="preserve">
</t>
    </r>
  </si>
  <si>
    <r>
      <t xml:space="preserve">Análisis OCI: </t>
    </r>
    <r>
      <rPr>
        <sz val="8"/>
        <color theme="1"/>
        <rFont val="Arial"/>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17%; sin embargo, se recomienda al área efectuar el reporte correspondiente de lo programado y finalizar el desarrollo de lo mencionado. Dado lo indicado, así como la fecha de terminación se mantiene la calificación de la acción </t>
    </r>
    <r>
      <rPr>
        <b/>
        <sz val="8"/>
        <color theme="1"/>
        <rFont val="Arial"/>
        <family val="2"/>
      </rPr>
      <t>"En Proceso"</t>
    </r>
    <r>
      <rPr>
        <sz val="8"/>
        <color theme="1"/>
        <rFont val="Arial"/>
        <family val="2"/>
      </rPr>
      <t>.</t>
    </r>
  </si>
  <si>
    <r>
      <rPr>
        <b/>
        <sz val="8"/>
        <color theme="1"/>
        <rFont val="Arial"/>
        <family val="2"/>
      </rPr>
      <t>Reporte Sistemas:</t>
    </r>
    <r>
      <rPr>
        <sz val="8"/>
        <color theme="1"/>
        <rFont val="Arial"/>
        <family val="2"/>
      </rPr>
      <t xml:space="preserve"> Se realizaron mesas de trabajo para la actualización de la matriz de riesgos de seguridad, así como los riesgos y controles para el tratamiento de los riesgos como suministro principal para la posterior actualización del plan de riesgos.
</t>
    </r>
    <r>
      <rPr>
        <b/>
        <sz val="8"/>
        <color theme="1"/>
        <rFont val="Arial"/>
        <family val="2"/>
      </rPr>
      <t>Análisis OCI:</t>
    </r>
    <r>
      <rPr>
        <sz val="8"/>
        <color theme="1"/>
        <rFont val="Arial"/>
        <family val="2"/>
      </rPr>
      <t xml:space="preserve">  De acuerdo con el compromiso de aplicación de la Circular 04 de 2024 para reformular las acciones (04/12/2024), no se evidencia actualización de los Riesgos. Teniendo en cuenta lo anterior se califica como </t>
    </r>
    <r>
      <rPr>
        <b/>
        <sz val="8"/>
        <color theme="1"/>
        <rFont val="Arial"/>
        <family val="2"/>
      </rPr>
      <t>"En proceso"</t>
    </r>
    <r>
      <rPr>
        <sz val="8"/>
        <color theme="1"/>
        <rFont val="Arial"/>
        <family val="2"/>
      </rPr>
      <t>.</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</si>
  <si>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t>
    </r>
    <r>
      <rPr>
        <b/>
        <sz val="8"/>
        <color theme="1"/>
        <rFont val="Arial"/>
        <family val="2"/>
      </rPr>
      <t xml:space="preserve"> "En proceso".</t>
    </r>
  </si>
  <si>
    <r>
      <rPr>
        <b/>
        <sz val="8"/>
        <color theme="1"/>
        <rFont val="Arial"/>
        <family val="2"/>
      </rPr>
      <t>Reporte Sistemas:</t>
    </r>
    <r>
      <rPr>
        <sz val="8"/>
        <color theme="1"/>
        <rFont val="Arial"/>
        <family val="2"/>
      </rPr>
      <t xml:space="preserve"> Se realizaron mesas de trabajo para la actualización de la matriz de riesgos de seguridad, así como los riesgos y controles para el tratamiento de los riesgos como suministro principal para la posterior actualización del plan de riesgos.
</t>
    </r>
    <r>
      <rPr>
        <b/>
        <sz val="8"/>
        <color theme="1"/>
        <rFont val="Arial"/>
        <family val="2"/>
      </rPr>
      <t>Análisis OCI:</t>
    </r>
    <r>
      <rPr>
        <sz val="8"/>
        <color theme="1"/>
        <rFont val="Arial"/>
        <family val="2"/>
      </rPr>
      <t xml:space="preserve">  De acuerdo con el compromiso de aplicación de la Circular 04 de 2024 para reformular las acciones (04/12/2024), no se evidencia actualización de los Riesgos. Teniendo en cuenta lo anterior se califica como </t>
    </r>
    <r>
      <rPr>
        <b/>
        <sz val="8"/>
        <color theme="1"/>
        <rFont val="Arial"/>
        <family val="2"/>
      </rPr>
      <t>"En proceso".</t>
    </r>
  </si>
  <si>
    <r>
      <t xml:space="preserve">Análisis OCI: </t>
    </r>
    <r>
      <rPr>
        <sz val="8"/>
        <color theme="1"/>
        <rFont val="Arial"/>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así como la fecha de terminación se califica la acción como </t>
    </r>
    <r>
      <rPr>
        <b/>
        <sz val="8"/>
        <color theme="1"/>
        <rFont val="Arial"/>
        <family val="2"/>
      </rPr>
      <t>"Sin Iniciar"</t>
    </r>
    <r>
      <rPr>
        <sz val="8"/>
        <color theme="1"/>
        <rFont val="Arial"/>
        <family val="2"/>
      </rPr>
      <t xml:space="preserve">. </t>
    </r>
  </si>
  <si>
    <r>
      <t xml:space="preserve">Planeación: </t>
    </r>
    <r>
      <rPr>
        <sz val="8"/>
        <color theme="1"/>
        <rFont val="Arial"/>
        <family val="2"/>
      </rPr>
      <t>Matriz de riesgos de Sistemas</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</si>
  <si>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 </t>
    </r>
    <r>
      <rPr>
        <b/>
        <sz val="8"/>
        <color theme="1"/>
        <rFont val="Arial"/>
        <family val="2"/>
      </rPr>
      <t>"En proceso".</t>
    </r>
  </si>
  <si>
    <r>
      <t xml:space="preserve">Reporte G. Documental: </t>
    </r>
    <r>
      <rPr>
        <sz val="8"/>
        <color theme="1"/>
        <rFont val="Arial"/>
        <family val="2"/>
      </rPr>
      <t xml:space="preserve">De las acciones programada se realizaron las siguientes actividades: 1. Se realizó el seguimiento a:
-Revisión de repositorio del área de Sistemas
-Seguimiento y acompañamiento a la conformación de los archivos de gestión del área de Sistemas
-Indicaciones y lineamientos para continuar con la conformación de expedientes por parte de Gestión Documental. 2. Se realizó la verificación del diligenciamiento del formato único de Inventario documental - FUID, a través del la transferencia Documental.
</t>
    </r>
    <r>
      <rPr>
        <b/>
        <sz val="8"/>
        <color theme="1"/>
        <rFont val="Arial"/>
        <family val="2"/>
      </rPr>
      <t xml:space="preserve">Análisis OCI: </t>
    </r>
    <r>
      <rPr>
        <sz val="8"/>
        <color theme="1"/>
        <rFont val="Arial"/>
        <family val="2"/>
      </rPr>
      <t xml:space="preserve">Se adelanta la revisión de los soportes entregados, observando que se adelantó la reunión el 27 de noviembre de 2024, así como una transferencia documental el 1 de octubre de 2024; respecto a la reunión sostenida en noviembre se estableció el compromiso de dar continuidad a la organización de los documentos. Teniendo en cuenta lo anterior, así como la fecha de terminación se califica la acción </t>
    </r>
    <r>
      <rPr>
        <b/>
        <sz val="8"/>
        <color theme="1"/>
        <rFont val="Arial"/>
        <family val="2"/>
      </rPr>
      <t>"En Proceso"</t>
    </r>
    <r>
      <rPr>
        <sz val="8"/>
        <color theme="1"/>
        <rFont val="Arial"/>
        <family val="2"/>
      </rPr>
      <t xml:space="preserve"> y se recomienda efectuar la verificación faltante para proceder al cierre de esta.  </t>
    </r>
  </si>
  <si>
    <r>
      <rPr>
        <b/>
        <sz val="8"/>
        <color theme="1"/>
        <rFont val="Arial"/>
        <family val="2"/>
      </rPr>
      <t xml:space="preserve">Reporte G. Documental: </t>
    </r>
    <r>
      <rPr>
        <sz val="8"/>
        <color theme="1"/>
        <rFont val="Arial"/>
        <family val="2"/>
      </rPr>
      <t xml:space="preserve">De acuerdo al análisis realizado por la OCI “Análisis de OCI: Se adelanta la revisión de los soportes entregados, observando que se adelantó la reunión el 27 de noviembre de 2024, así como una transferencia documental el 1 de octubre de 2024; respecto a la reunión sostenida en noviembre se estableció el compromiso de dar continuidad a la organización de los documentos. Teniendo en cuenta lo anterior, así como la fecha de terminación se califica la acción "En Proceso" y se recomienda efectuar la verificación faltante para proceder al cierre de está. Teniendo en cuenta lo anterior está actividad ya estaba en cumplimiento a un 100%. Por lo anterior se solicita el cierre de la acción.
</t>
    </r>
    <r>
      <rPr>
        <b/>
        <sz val="8"/>
        <color theme="1"/>
        <rFont val="Arial"/>
        <family val="2"/>
      </rPr>
      <t xml:space="preserve">Análisis OCI: </t>
    </r>
    <r>
      <rPr>
        <sz val="8"/>
        <color theme="1"/>
        <rFont val="Arial"/>
        <family val="2"/>
      </rPr>
      <t xml:space="preserve">Dado que no se aportaron soportes adicionales que den cuenta del seguimiento semestral de conformación de expedientes, así como del seguimiento de los compromisos establecidos en la reunión indicada, y, que de conformidad con la copia realizada del análisis del seguimiento anterior de la Oficina de Control Interno, se encontraba en proceso, la acción se califica como </t>
    </r>
    <r>
      <rPr>
        <b/>
        <sz val="8"/>
        <color theme="1"/>
        <rFont val="Arial"/>
        <family val="2"/>
      </rPr>
      <t>"Incumplida"</t>
    </r>
    <r>
      <rPr>
        <sz val="8"/>
        <color theme="1"/>
        <rFont val="Arial"/>
        <family val="2"/>
      </rPr>
      <t xml:space="preserve"> y se recomienda al área revisar el análisis efectuado por el equipo de la Oficina de Control Interno, de manera que se identifiquen las actividades faltantes que permitan el cierre efectivo de lo formulado. </t>
    </r>
  </si>
  <si>
    <r>
      <t xml:space="preserve">Reporte G. Documental: </t>
    </r>
    <r>
      <rPr>
        <sz val="8"/>
        <color theme="1"/>
        <rFont val="Arial"/>
        <family val="2"/>
      </rPr>
      <t xml:space="preserve">En sesión de diciembre de 2024 se realizó seguimiento de los compromisos del acta del 27 de noviembre del 2024 y se verificó el cumplimiento de los compromisos de la sesión anterior. 
</t>
    </r>
    <r>
      <rPr>
        <b/>
        <sz val="8"/>
        <color theme="1"/>
        <rFont val="Arial"/>
        <family val="2"/>
      </rPr>
      <t xml:space="preserve">Análisis OCI: </t>
    </r>
    <r>
      <rPr>
        <sz val="8"/>
        <color theme="1"/>
        <rFont val="Arial"/>
        <family val="2"/>
      </rPr>
      <t xml:space="preserve">Se adelanta la verificación de los soportes remitidos observando que el área no adelantó la entrega de la totalidad de la información en el seguimiento a diciembre de 2024, la cual no cuenta con justificación; sin embargo, dado lo acordado durante el proceso de depuración de actividades del Plan de Mejoramiento por Procesos, se evalúa el acta del 13 de diciembre de 2024 entregada por el responsable. Dado lo anterior, se califica la acción como </t>
    </r>
    <r>
      <rPr>
        <b/>
        <sz val="8"/>
        <color theme="1"/>
        <rFont val="Arial"/>
        <family val="2"/>
      </rPr>
      <t xml:space="preserve">"Terminada Extemporánea" </t>
    </r>
    <r>
      <rPr>
        <sz val="8"/>
        <color theme="1"/>
        <rFont val="Arial"/>
        <family val="2"/>
      </rPr>
      <t>y se procede al cierre de esta.</t>
    </r>
  </si>
  <si>
    <r>
      <t xml:space="preserve">Reporte Planeación: </t>
    </r>
    <r>
      <rPr>
        <sz val="8"/>
        <color theme="1"/>
        <rFont val="Arial"/>
        <family val="2"/>
      </rPr>
      <t>En noviembre 2024 se vinculó el profesional que adelantará la formulación de este documento con el apoyo de Planeación y se realizó una mesa de trabajo conjunta para definir el cronograma. Se solicitó modificar plazo hasta el 30 de mayo de 2025.</t>
    </r>
    <r>
      <rPr>
        <b/>
        <sz val="8"/>
        <color theme="1"/>
        <rFont val="Arial"/>
        <family val="2"/>
      </rPr>
      <t xml:space="preserve">
Análisis OCI: </t>
    </r>
    <r>
      <rPr>
        <sz val="8"/>
        <color theme="1"/>
        <rFont val="Arial"/>
        <family val="2"/>
      </rPr>
      <t xml:space="preserve">Se remite por parte del área un acta de reunión del 10 de enero de 2025, lo cual, de conformidad con los lineamientos establecidos en la Circular 04 de 2024 </t>
    </r>
    <r>
      <rPr>
        <i/>
        <sz val="8"/>
        <color theme="1"/>
        <rFont val="Arial"/>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 se debe adelantar el reporte del periodo identificado para el seguimiento, lo que para el caso del presente es del 1 de septiembre al 31 de diciembre de 2024, por lo que no se evalúa el soporte remitido. Teniendo en cuenta lo mencionado, se ajusta la fecha de terminación y se califica </t>
    </r>
    <r>
      <rPr>
        <b/>
        <sz val="8"/>
        <color theme="1"/>
        <rFont val="Arial"/>
        <family val="2"/>
      </rPr>
      <t>"Sin Iniciar"</t>
    </r>
    <r>
      <rPr>
        <sz val="8"/>
        <color theme="1"/>
        <rFont val="Arial"/>
        <family val="2"/>
      </rPr>
      <t>.</t>
    </r>
  </si>
  <si>
    <r>
      <rPr>
        <b/>
        <sz val="8"/>
        <color rgb="FF000000"/>
        <rFont val="Arial"/>
        <family val="2"/>
      </rPr>
      <t xml:space="preserve">Reporte C. Disciplinario: </t>
    </r>
    <r>
      <rPr>
        <sz val="8"/>
        <color rgb="FF000000"/>
        <rFont val="Arial"/>
        <family val="2"/>
      </rPr>
      <t xml:space="preserve">Se trabaja en la construcción de un lineamiento para la gestión administración de riesgos de lavado de activos y financiación del terrorismo al interior de Canal Capital, el cual esta en fase de desarrollo.
</t>
    </r>
    <r>
      <rPr>
        <b/>
        <sz val="8"/>
        <color rgb="FF000000"/>
        <rFont val="Arial"/>
        <family val="2"/>
      </rPr>
      <t xml:space="preserve">Análisis OCI: </t>
    </r>
    <r>
      <rPr>
        <sz val="8"/>
        <color rgb="FF000000"/>
        <rFont val="Arial"/>
        <family val="2"/>
      </rPr>
      <t xml:space="preserve">Se evidencia un documento borrador que tiene por objetivo implementar mecanismos y lineamientos que orienten a la entidad para gestionar los riesgos de lavado de activos y financiación del terrorismo.
Teniendo en cuenta que la acción contempla la elaboración de un documento, lo que implica su debida aprobación e implementación en el sistema de gestión de la entidad, se avisa que el borrador reportado esta pendiente de validación y aprobación, por lo tanto se califica como </t>
    </r>
    <r>
      <rPr>
        <b/>
        <sz val="8"/>
        <color rgb="FF000000"/>
        <rFont val="Arial"/>
        <family val="2"/>
      </rPr>
      <t xml:space="preserve">"En proceso". </t>
    </r>
  </si>
  <si>
    <r>
      <t xml:space="preserve">Reporte Planeación: </t>
    </r>
    <r>
      <rPr>
        <sz val="8"/>
        <color theme="1"/>
        <rFont val="Arial"/>
        <family val="2"/>
      </rPr>
      <t>En la versión 0 del PTEP 2025 se incluyeron temas de capacitación en temas SARLAFT. Se solicitó modificar plazo hasta el 30 de mayo de 2025.</t>
    </r>
    <r>
      <rPr>
        <b/>
        <sz val="8"/>
        <color theme="1"/>
        <rFont val="Arial"/>
        <family val="2"/>
      </rPr>
      <t xml:space="preserve">
Análisis OCI: </t>
    </r>
    <r>
      <rPr>
        <sz val="8"/>
        <color theme="1"/>
        <rFont val="Arial"/>
        <family val="2"/>
      </rPr>
      <t>Se remite por parte del área de Planeación el PTEP en su versión 0 de 2025, lo cual, no tiene relación con lo formulado, y, de manera adicional, de conformidad con los lineamientos establecidos en la Circular 04 de 2024</t>
    </r>
    <r>
      <rPr>
        <i/>
        <sz val="8"/>
        <color theme="1"/>
        <rFont val="Arial"/>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 se debe adelantar el reporte del periodo identificado para el seguimiento, lo que para el caso del presente es del 1 de septiembre al 31 de diciembre de 2024. Teniendo en cuenta lo mencionado, se ajusta la fecha de terminación y se califica </t>
    </r>
    <r>
      <rPr>
        <b/>
        <sz val="8"/>
        <color theme="1"/>
        <rFont val="Arial"/>
        <family val="2"/>
      </rPr>
      <t>"Sin Iniciar".</t>
    </r>
  </si>
  <si>
    <r>
      <rPr>
        <b/>
        <sz val="8"/>
        <color theme="1"/>
        <rFont val="Arial"/>
        <family val="2"/>
      </rPr>
      <t xml:space="preserve">Planeación: </t>
    </r>
    <r>
      <rPr>
        <sz val="8"/>
        <color theme="1"/>
        <rFont val="Arial"/>
        <family val="2"/>
      </rPr>
      <t>Política integral de transparencia.</t>
    </r>
  </si>
  <si>
    <r>
      <rPr>
        <b/>
        <sz val="8"/>
        <color theme="1"/>
        <rFont val="Arial"/>
        <family val="2"/>
      </rPr>
      <t xml:space="preserve">Reporte C. Disciplinario: </t>
    </r>
    <r>
      <rPr>
        <sz val="8"/>
        <color theme="1"/>
        <rFont val="Arial"/>
        <family val="2"/>
      </rPr>
      <t xml:space="preserve">Se realiza un documento denominado lineamiento Sarlaft (diagnostico), el cual se encuentra en construcción por las áreas inmersas, en el mencionado documento se esta en construcción un ítem denominado sensibilización, mediante el cual se socializara la política y sensibilización al interior del Canal, así mismo el pasado 31 de marzo de 2025, la Dra. Gloria Patricia Blandón Castaño  dio capacitación respecto a SARLAFT.
</t>
    </r>
    <r>
      <rPr>
        <b/>
        <sz val="8"/>
        <color theme="1"/>
        <rFont val="Arial"/>
        <family val="2"/>
      </rPr>
      <t xml:space="preserve">Análisis OCI: </t>
    </r>
    <r>
      <rPr>
        <sz val="8"/>
        <color theme="1"/>
        <rFont val="Arial"/>
        <family val="2"/>
      </rPr>
      <t>Se evidencia el soporte del contenido de la capacitación reportada, el cual versa sobre la temática de la acción formulada. En esta ocasión se avisa que se da cumplimiento a la acción propuesta de manera distinta a la formulación propuesta. 
Por lo anterior se califica como "</t>
    </r>
    <r>
      <rPr>
        <b/>
        <sz val="8"/>
        <color theme="1"/>
        <rFont val="Arial"/>
        <family val="2"/>
      </rPr>
      <t xml:space="preserve">Terminada". </t>
    </r>
    <r>
      <rPr>
        <sz val="8"/>
        <color theme="1"/>
        <rFont val="Arial"/>
        <family val="2"/>
      </rPr>
      <t xml:space="preserve">Se recomienda al área tener presente la formulación existente de las acciones de mejora y dar cumplimiento a lo propuesto. En caso de requerir modificaciones se invita a seguir los lineamientos de la entidad para el reporte de planes de mejoramiento y evitar alterar las acciones propuestas. </t>
    </r>
  </si>
  <si>
    <r>
      <t xml:space="preserve">Reporte Planeación: </t>
    </r>
    <r>
      <rPr>
        <sz val="8"/>
        <color theme="1"/>
        <rFont val="Arial"/>
        <family val="2"/>
      </rPr>
      <t xml:space="preserve">En el mes de diciembre se vinculó la contratista Gloria Blandón quien estará a cargo de atender los temas de diagnóstico e implementación del SARLAFT. Se solicitó modificar la acción 1 eliminando el verbo documentar, dejando la redacción de la siguiente manera: “Identificar y los riesgos de Lavado de Activos y Financiación del Terrorismo de la entidad”.
</t>
    </r>
    <r>
      <rPr>
        <b/>
        <sz val="8"/>
        <color theme="1"/>
        <rFont val="Arial"/>
        <family val="2"/>
      </rPr>
      <t xml:space="preserve">Análisis OCI: </t>
    </r>
    <r>
      <rPr>
        <sz val="8"/>
        <color theme="1"/>
        <rFont val="Arial"/>
        <family val="2"/>
      </rPr>
      <t xml:space="preserve">Se observan las condiciones contractuales de la contratista encargada de adelantar lo relacionado con SARLAFT en Capital; sin embargo, el soporte no es suficiente para evidenciar la ejecución de lo formulado.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Arial"/>
        <family val="2"/>
      </rPr>
      <t>"Sin Iniciar"</t>
    </r>
    <r>
      <rPr>
        <sz val="8"/>
        <color theme="1"/>
        <rFont val="Arial"/>
        <family val="2"/>
      </rPr>
      <t xml:space="preserve">. </t>
    </r>
  </si>
  <si>
    <r>
      <t xml:space="preserve">Reporte Planeación: </t>
    </r>
    <r>
      <rPr>
        <sz val="8"/>
        <color theme="1"/>
        <rFont val="Arial"/>
        <family val="2"/>
      </rPr>
      <t xml:space="preserve">En el mes de diciembre se vinculó la contratista Gloria Blandón quien estará a cargo de atender los temas de diagnóstico e implementación del SARLAFT. Se solicitó modificar plazo hasta el 30 de mayo de 2025.
</t>
    </r>
    <r>
      <rPr>
        <b/>
        <sz val="8"/>
        <color theme="1"/>
        <rFont val="Arial"/>
        <family val="2"/>
      </rPr>
      <t xml:space="preserve">Análisis OCI: </t>
    </r>
    <r>
      <rPr>
        <sz val="8"/>
        <color theme="1"/>
        <rFont val="Arial"/>
        <family val="2"/>
      </rPr>
      <t xml:space="preserve">Se observan las condiciones contractuales de la contratista encargada de adelantar lo relacionado con SARLAFT en Capital; sin embargo, el soporte no es suficiente para evidenciar la ejecución de lo formulado.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Arial"/>
        <family val="2"/>
      </rPr>
      <t>"Sin Iniciar"</t>
    </r>
    <r>
      <rPr>
        <sz val="8"/>
        <color theme="1"/>
        <rFont val="Arial"/>
        <family val="2"/>
      </rPr>
      <t xml:space="preserve">. </t>
    </r>
  </si>
  <si>
    <r>
      <t xml:space="preserve">Reporte T. Humano: </t>
    </r>
    <r>
      <rPr>
        <sz val="8"/>
        <color theme="1"/>
        <rFont val="Arial"/>
        <family val="2"/>
      </rPr>
      <t>En mesa de trabajo con Planeación de llegó al acuerdo que el área era la adecuada para construir la matriz de riesgo antisoborno. Razón por la cual se les envío la matriz construida para tal fin.</t>
    </r>
    <r>
      <rPr>
        <b/>
        <sz val="8"/>
        <color theme="1"/>
        <rFont val="Arial"/>
        <family val="2"/>
      </rPr>
      <t xml:space="preserve">
Análisis OCI: </t>
    </r>
    <r>
      <rPr>
        <sz val="8"/>
        <color theme="1"/>
        <rFont val="Arial"/>
        <family val="2"/>
      </rPr>
      <t xml:space="preserve">Teniendo en cuenta el soporte remitido se observa el borrador de la matriz construida; sin embargo, hace falta el </t>
    </r>
    <r>
      <rPr>
        <b/>
        <i/>
        <sz val="8"/>
        <color theme="1"/>
        <rFont val="Arial"/>
        <family val="2"/>
      </rPr>
      <t>"</t>
    </r>
    <r>
      <rPr>
        <i/>
        <sz val="8"/>
        <color theme="1"/>
        <rFont val="Arial"/>
        <family val="2"/>
      </rPr>
      <t xml:space="preserve">identificar los posibles controles así como las delegaciones con posibilidad de actos de soborno", </t>
    </r>
    <r>
      <rPr>
        <sz val="8"/>
        <color theme="1"/>
        <rFont val="Arial"/>
        <family val="2"/>
      </rPr>
      <t xml:space="preserve">por lo que no se efectúa la ejecución a cabalidad de lo formulado. Teniendo en cuenta lo anterior, así como la fecha de terminación se califica la acción con alerta </t>
    </r>
    <r>
      <rPr>
        <b/>
        <sz val="8"/>
        <color theme="1"/>
        <rFont val="Arial"/>
        <family val="2"/>
      </rPr>
      <t>"Incumplida"</t>
    </r>
    <r>
      <rPr>
        <sz val="8"/>
        <color theme="1"/>
        <rFont val="Arial"/>
        <family val="2"/>
      </rPr>
      <t xml:space="preserve"> y, se recomienda al área realizar las actividades pendientes con el fin de dar cumplimiento a lo programado. 
Frente a lo anterior, más allá de las construcción de una matriz de riesgos es determinar unos criterios que permitan evaluar de manera objetiva cuáles son los cargos en la entidad que pueden estar más susceptibles a conductas asociadas al soborno. </t>
    </r>
  </si>
  <si>
    <r>
      <t xml:space="preserve">Reporte Planeación: </t>
    </r>
    <r>
      <rPr>
        <sz val="8"/>
        <color theme="1"/>
        <rFont val="Arial"/>
        <family val="2"/>
      </rPr>
      <t xml:space="preserve">Se solicitó modificar plazo hasta el 30 de mayo de 2025.
</t>
    </r>
    <r>
      <rPr>
        <b/>
        <sz val="8"/>
        <color theme="1"/>
        <rFont val="Arial"/>
        <family val="2"/>
      </rPr>
      <t xml:space="preserve">Análisis OCI: </t>
    </r>
    <r>
      <rPr>
        <sz val="8"/>
        <color theme="1"/>
        <rFont val="Arial"/>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Arial"/>
        <family val="2"/>
      </rPr>
      <t>"Sin Iniciar"</t>
    </r>
    <r>
      <rPr>
        <sz val="8"/>
        <color theme="1"/>
        <rFont val="Arial"/>
        <family val="2"/>
      </rPr>
      <t xml:space="preserve">. </t>
    </r>
  </si>
  <si>
    <r>
      <rPr>
        <b/>
        <sz val="8"/>
        <color rgb="FF000000"/>
        <rFont val="Arial"/>
        <family val="2"/>
      </rPr>
      <t xml:space="preserve">Reporte C. Disciplinario:  </t>
    </r>
    <r>
      <rPr>
        <sz val="8"/>
        <color rgb="FF000000"/>
        <rFont val="Arial"/>
        <family val="2"/>
      </rPr>
      <t xml:space="preserve">se realiza un documento denominado lineamiento Sarlaft (diagnostico), el cual se encuentra en construcción por las áreas inmersas en este proceso así mismo se realizan cruces de información con planeación y la oficina Jurídica para determinar el o los responsables de la implementación y seguimiento de la gestión Sarlaft, muestra de ello, correos mediante los cuales se programan reuniones respecto de la implementación del documento antes mencionado
</t>
    </r>
    <r>
      <rPr>
        <b/>
        <sz val="8"/>
        <color rgb="FF000000"/>
        <rFont val="Arial"/>
        <family val="2"/>
      </rPr>
      <t xml:space="preserve">Análisis OCI: </t>
    </r>
    <r>
      <rPr>
        <sz val="8"/>
        <color rgb="FF000000"/>
        <rFont val="Arial"/>
        <family val="2"/>
      </rPr>
      <t xml:space="preserve"> Se avisa que el documento reportado es el mismo que se reporto como "construcción de un lineamiento para la gestión administración de riesgos de lavado de activos y financiación del terrorismo al interior de Canal Capital". Adicionalmente se reitera lo dicho por la segunda línea en el correo electrónico del 28 de abril de 2025, en el sentido que el documento presentado, no presenta un diagnostico que cumpla lo formulado en esta acción. Se califica </t>
    </r>
    <r>
      <rPr>
        <b/>
        <sz val="8"/>
        <color rgb="FF000000"/>
        <rFont val="Arial"/>
        <family val="2"/>
      </rPr>
      <t>"En proceso"</t>
    </r>
  </si>
  <si>
    <r>
      <t xml:space="preserve">Reporte Planeación: </t>
    </r>
    <r>
      <rPr>
        <sz val="8"/>
        <color theme="1"/>
        <rFont val="Arial"/>
        <family val="2"/>
      </rPr>
      <t xml:space="preserve">Modificar plazo hasta el 30 de mayo de 2025 y Cambiar la acción “Formular un manual de administración de riesgos de Lavado de Activos y Financiación del Terrorismo al interior de Capital y socializarlo a nivel interno y externo” por: “Elaborar un documento con lineamientos para la gestión del Sistema de administración de riesgos de lavado de activos y financiación del terrorismo al interior de Canal Capital, que incluya los requisitos normativos y socializarlo a nivel interno y externo.
</t>
    </r>
    <r>
      <rPr>
        <b/>
        <sz val="8"/>
        <color theme="1"/>
        <rFont val="Arial"/>
        <family val="2"/>
      </rPr>
      <t xml:space="preserve">Análisis OCI: </t>
    </r>
    <r>
      <rPr>
        <sz val="8"/>
        <color theme="1"/>
        <rFont val="Arial"/>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Arial"/>
        <family val="2"/>
      </rPr>
      <t>"Sin Iniciar"</t>
    </r>
    <r>
      <rPr>
        <sz val="8"/>
        <color theme="1"/>
        <rFont val="Arial"/>
        <family val="2"/>
      </rPr>
      <t xml:space="preserve">. </t>
    </r>
  </si>
  <si>
    <r>
      <rPr>
        <b/>
        <sz val="8"/>
        <color theme="1"/>
        <rFont val="Arial"/>
        <family val="2"/>
      </rPr>
      <t xml:space="preserve">Reporte C. Disciplinario: </t>
    </r>
    <r>
      <rPr>
        <sz val="8"/>
        <color theme="1"/>
        <rFont val="Arial"/>
        <family val="2"/>
      </rPr>
      <t xml:space="preserve">Se realiza un documento denominado lineamiento Sarlaft (diagnostico), el cual se encuentra en construcción por las áreas inmersas en este proceso así mismo se realizan cruces de información con planeación y la oficina Jurídica para determinar el o los responsables de la implementación y seguimiento de la gestión Sarlaft, muestra de ello, correos mediante los cuales se programan reuniones respecto de la implementación del documento antes mencionado, se informa que el documento se pondrá en conocimiento una vez finalice la elaboración del mismo.
</t>
    </r>
    <r>
      <rPr>
        <b/>
        <sz val="8"/>
        <color theme="1"/>
        <rFont val="Arial"/>
        <family val="2"/>
      </rPr>
      <t xml:space="preserve">Análisis OCI: </t>
    </r>
    <r>
      <rPr>
        <sz val="8"/>
        <color theme="1"/>
        <rFont val="Arial"/>
        <family val="2"/>
      </rPr>
      <t xml:space="preserve">Se avisa que el documento reportado como "diagnostico - lineamiento" se encuentra en etapa de borrador. Esta pendiente que se presente la versión definitiva y se adelante la socialización contemplada en la acción. Se califica </t>
    </r>
    <r>
      <rPr>
        <b/>
        <sz val="8"/>
        <color theme="1"/>
        <rFont val="Arial"/>
        <family val="2"/>
      </rPr>
      <t>"En proceso"</t>
    </r>
  </si>
  <si>
    <r>
      <rPr>
        <b/>
        <sz val="8"/>
        <color theme="1"/>
        <rFont val="Arial"/>
        <family val="2"/>
      </rPr>
      <t>Análisis OCI:</t>
    </r>
    <r>
      <rPr>
        <sz val="8"/>
        <color theme="1"/>
        <rFont val="Arial"/>
        <family val="2"/>
      </rPr>
      <t xml:space="preserve"> No se remiten soportes por parte de las áreas responsables, por lo que, en el marco de los lineamiento determinados de la Circular 04 de 2024 </t>
    </r>
    <r>
      <rPr>
        <i/>
        <sz val="8"/>
        <color theme="1"/>
        <rFont val="Arial"/>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Arial"/>
        <family val="2"/>
      </rPr>
      <t>"Sin Iniciar".</t>
    </r>
  </si>
  <si>
    <r>
      <t xml:space="preserve">Reporte Sub. Financiera: </t>
    </r>
    <r>
      <rPr>
        <sz val="8"/>
        <color theme="1"/>
        <rFont val="Arial"/>
        <family val="2"/>
      </rPr>
      <t>Se solicita cerrar la acción en razón a que dicho control lo tiene implementado como parte de sus sistema de seguridad del portal bancario, el cual consiste en un usuario preparador y otro aprobador. Tesorera y Subdirector Financiero, respectivamente.</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El área no adelantó reporte de avances y soportes respecto a la acción formulada. Lo indicado por el área no corresponde a la acción, por lo cual no se puede cerrar.  Y de acuerdo con el nuevo plazo en aplicación de la Circular 04 de 2024 "Lineamientos para la formulación, modificación y seguimiento a los Planes de Mejoramiento (Institucional y por Procesos), se califica "Sin Iniciar". Teniendo en cuenta lo anterior, se recomienda al área evaluar lo pendiente con el fin de dar cabal cumplimiento a lo programado y  se califica la acción </t>
    </r>
    <r>
      <rPr>
        <b/>
        <sz val="8"/>
        <color theme="1"/>
        <rFont val="Arial"/>
        <family val="2"/>
      </rPr>
      <t>"Sin Iniciar"</t>
    </r>
    <r>
      <rPr>
        <sz val="8"/>
        <color theme="1"/>
        <rFont val="Arial"/>
        <family val="2"/>
      </rPr>
      <t xml:space="preserve">. </t>
    </r>
  </si>
  <si>
    <r>
      <t>Análisis OCI: L</t>
    </r>
    <r>
      <rPr>
        <sz val="8"/>
        <color theme="1"/>
        <rFont val="Arial"/>
        <family val="2"/>
      </rPr>
      <t xml:space="preserve">a acción será trasladada al área de Planeación para su revisión y reformulación de conformidad con lo indicado en la Circular 04 de 2024 </t>
    </r>
    <r>
      <rPr>
        <i/>
        <sz val="8"/>
        <color theme="1"/>
        <rFont val="Arial"/>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Teniendo en cuenta lo anterior, se mantiene el avance y calificación del seguimiento previo para el ajuste que corresponda. </t>
    </r>
  </si>
  <si>
    <r>
      <t xml:space="preserve">Análisis OCI: </t>
    </r>
    <r>
      <rPr>
        <sz val="8"/>
        <color theme="1"/>
        <rFont val="Arial"/>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así como la fecha de terminación se califica la acción con alerta </t>
    </r>
    <r>
      <rPr>
        <b/>
        <sz val="8"/>
        <color theme="1"/>
        <rFont val="Arial"/>
        <family val="2"/>
      </rPr>
      <t>"Incumplida"</t>
    </r>
    <r>
      <rPr>
        <sz val="8"/>
        <color theme="1"/>
        <rFont val="Arial"/>
        <family val="2"/>
      </rPr>
      <t xml:space="preserve">. </t>
    </r>
  </si>
  <si>
    <r>
      <t>Planeación:</t>
    </r>
    <r>
      <rPr>
        <sz val="8"/>
        <color theme="1"/>
        <rFont val="Arial"/>
        <family val="2"/>
      </rPr>
      <t xml:space="preserve"> Correo electrónico.</t>
    </r>
  </si>
  <si>
    <r>
      <rPr>
        <b/>
        <sz val="8"/>
        <color theme="1"/>
        <rFont val="Arial"/>
        <family val="2"/>
      </rPr>
      <t xml:space="preserve">Reporte Control interno disciplinario: </t>
    </r>
    <r>
      <rPr>
        <sz val="8"/>
        <color theme="1"/>
        <rFont val="Arial"/>
        <family val="2"/>
      </rPr>
      <t xml:space="preserve">Se ajusta de la hoja de vida del indicador del proceso "Gestión y trámite de procesos disciplinarios", en acompañamiento con el área de planeación, quedando así el código de la hoja de vida del indicador numero EPLE-FT-017, conforme los estándares definidos por la entidad, relacionado con los objetivos estratégicos. 
</t>
    </r>
    <r>
      <rPr>
        <b/>
        <sz val="8"/>
        <color theme="1"/>
        <rFont val="Arial"/>
        <family val="2"/>
      </rPr>
      <t xml:space="preserve">Análisis </t>
    </r>
    <r>
      <rPr>
        <sz val="8"/>
        <color theme="1"/>
        <rFont val="Arial"/>
        <family val="2"/>
      </rPr>
      <t xml:space="preserve">Revisado el reporte y soportes presentados por el área, se informa que se evidencia que se modifico y actualizo la hoja de vida del indicador. Por lo anterior se califica como </t>
    </r>
    <r>
      <rPr>
        <b/>
        <sz val="8"/>
        <color theme="1"/>
        <rFont val="Arial"/>
        <family val="2"/>
      </rPr>
      <t xml:space="preserve">"Terminada". </t>
    </r>
    <r>
      <rPr>
        <sz val="8"/>
        <color theme="1"/>
        <rFont val="Arial"/>
        <family val="2"/>
      </rPr>
      <t xml:space="preserve">
No obstante se evidencia que la formulación del indicador propuesto presenta debilidad toda vez que no refleja el seguimiento a temas relacionados con el objetivo del proceso. De acuerdo a la caracterización, el objetivo del proceso es  "adelantar las investigaciones disciplinarias de los servidores públicos y trabajadores oficiales vinculados a Canal Capital de acuerdo a la normatividad aplicable, con el fin de determinar la posible responsabilidad frente a la ocurrencia de conductas disciplinables". Adicional, el indicador no cumple con las características de simplicidad, pertinencia, confiabilidad y sensibilidad. 
Por lo anterior se mantiene con estado </t>
    </r>
    <r>
      <rPr>
        <b/>
        <sz val="8"/>
        <color theme="1"/>
        <rFont val="Arial"/>
        <family val="2"/>
      </rPr>
      <t xml:space="preserve">abierta </t>
    </r>
    <r>
      <rPr>
        <sz val="8"/>
        <color theme="1"/>
        <rFont val="Arial"/>
        <family val="2"/>
      </rPr>
      <t>para que en el próximo seguimiento se ajuste lo correspondiente.</t>
    </r>
  </si>
  <si>
    <r>
      <rPr>
        <b/>
        <sz val="8"/>
        <rFont val="Arial"/>
        <family val="2"/>
      </rPr>
      <t>Código 2:</t>
    </r>
    <r>
      <rPr>
        <sz val="8"/>
        <rFont val="Arial"/>
        <family val="2"/>
      </rPr>
      <t xml:space="preserve"> 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 
</t>
    </r>
    <r>
      <rPr>
        <b/>
        <sz val="8"/>
        <rFont val="Arial"/>
        <family val="2"/>
      </rPr>
      <t>Código 5:</t>
    </r>
    <r>
      <rPr>
        <sz val="8"/>
        <rFont val="Arial"/>
        <family val="2"/>
      </rPr>
      <t xml:space="preserve">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r>
  </si>
  <si>
    <r>
      <t xml:space="preserve">Reporte G. Documental: </t>
    </r>
    <r>
      <rPr>
        <sz val="8"/>
        <color theme="1"/>
        <rFont val="Arial"/>
        <family val="2"/>
      </rPr>
      <t xml:space="preserve">Frente a las acciones asignadas para Gestión Documental (1 y 2) se realizaron las siguientes actividades: 1. Mesas de trabajo para la socialización de lineamientos de Gestión documental e identificación de información. 2. verificación de la implementación de los lineamientos socializados a través de la transferencia documental.
</t>
    </r>
    <r>
      <rPr>
        <b/>
        <sz val="8"/>
        <color theme="1"/>
        <rFont val="Arial"/>
        <family val="2"/>
      </rPr>
      <t>Análisis OCI:</t>
    </r>
    <r>
      <rPr>
        <sz val="8"/>
        <color theme="1"/>
        <rFont val="Arial"/>
        <family val="2"/>
      </rPr>
      <t xml:space="preserve"> Se adelanta la verificación de la información remitida, respecto a lo cual se reitera la recomendación al área de remitir a información correspondiente al corte del seguimiento; sin embargo, se observa que se adelantaron cuatro (4) mesas de trabajo adicionales durante septiembre y noviembre de 2024 en las cuales se verificó la TRD, así como la constitución de series y subseries y la organización de los documentos del área. Teniendo en cuenta lo anterior, se califica para los numerales 1 y 2 de las acciones que corresponden al área de Gestión Documental </t>
    </r>
    <r>
      <rPr>
        <b/>
        <sz val="8"/>
        <color theme="1"/>
        <rFont val="Arial"/>
        <family val="2"/>
      </rPr>
      <t xml:space="preserve">"En Proceso" </t>
    </r>
    <r>
      <rPr>
        <sz val="8"/>
        <color theme="1"/>
        <rFont val="Arial"/>
        <family val="2"/>
      </rPr>
      <t>con el fin de adelantar la verificación semestral pendiente sobre la constitución de los expedientes.</t>
    </r>
  </si>
  <si>
    <r>
      <t xml:space="preserve">Reporte G. Documental: </t>
    </r>
    <r>
      <rPr>
        <sz val="8"/>
        <color theme="1"/>
        <rFont val="Arial"/>
        <family val="2"/>
      </rPr>
      <t xml:space="preserve">Se realizó el seguimiento semestral del almacenamiento en el repositorio digital de las series contractuales de jurídica, así como la organización de las invitaciones cerradas y convocatorias públicas 2021 y 2022.
</t>
    </r>
    <r>
      <rPr>
        <b/>
        <sz val="8"/>
        <color theme="1"/>
        <rFont val="Arial"/>
        <family val="2"/>
      </rPr>
      <t xml:space="preserve">Análisis OCI: </t>
    </r>
    <r>
      <rPr>
        <sz val="8"/>
        <color theme="1"/>
        <rFont val="Arial"/>
        <family val="2"/>
      </rPr>
      <t xml:space="preserve">Se observa el acta de reunión del 19 de febrero de 2025 con la persona de Contratación, mediante la cual se consignan resultados de la revisión de expedientes 2021 y 2022 de invitaciones y convocatorias. Teniendo en cuenta lo anterior, se califica la acción como </t>
    </r>
    <r>
      <rPr>
        <b/>
        <sz val="8"/>
        <color theme="1"/>
        <rFont val="Arial"/>
        <family val="2"/>
      </rPr>
      <t>"Terminada"</t>
    </r>
    <r>
      <rPr>
        <sz val="8"/>
        <color theme="1"/>
        <rFont val="Arial"/>
        <family val="2"/>
      </rPr>
      <t xml:space="preserve"> y se procede al cierre de esta, dado que se efectuó la mesa de seguimiento pendiente. </t>
    </r>
  </si>
  <si>
    <r>
      <t xml:space="preserve">Reporte Jurídica: </t>
    </r>
    <r>
      <rPr>
        <sz val="8"/>
        <color theme="1"/>
        <rFont val="Arial"/>
        <family val="2"/>
      </rPr>
      <t xml:space="preserve">1-2. Con el objetivo de asegurar el adecuado almacenamiento de toda la documentación relacionada con la gestión jurídica, se avanzó en la actualización de la TRD (Acta del 19 de septiembre de 2024) y se verificó el estado de madurez de los archivos de gestión, así como su diagnóstico (Acta del 17 de octubre de 2024). Además, se identificaron las series y subseries, y se definió la organización de la información (Acta del 21 de noviembre de 2024).
3. Debido a que la ejecución de esta acción supera la capacidad operativa de la entidad, se procederá a su reformulación conforme al memorando 775 del 16 de septiembre de 2024. 
</t>
    </r>
    <r>
      <rPr>
        <b/>
        <sz val="8"/>
        <color theme="1"/>
        <rFont val="Arial"/>
        <family val="2"/>
      </rPr>
      <t xml:space="preserve">Análisis OCI: </t>
    </r>
    <r>
      <rPr>
        <sz val="8"/>
        <color theme="1"/>
        <rFont val="Arial"/>
        <family val="2"/>
      </rPr>
      <t xml:space="preserve">Se encuentra avances en el cumplimiento de la acción. De las actas de reunión reportadas se evidencia que se han adelantado mesas de trabajo entre el área jurídica y gestión documental para dar cierre a la acción. Lo anterior y en atención al memorando 775 de 16 de septiembre de 2024, se califica la acción como </t>
    </r>
    <r>
      <rPr>
        <b/>
        <sz val="8"/>
        <color theme="1"/>
        <rFont val="Arial"/>
        <family val="2"/>
      </rPr>
      <t>"En Proceso"</t>
    </r>
  </si>
  <si>
    <r>
      <rPr>
        <b/>
        <sz val="8"/>
        <color theme="1"/>
        <rFont val="Arial"/>
        <family val="2"/>
      </rPr>
      <t xml:space="preserve">Reporte contratación: </t>
    </r>
    <r>
      <rPr>
        <sz val="8"/>
        <color theme="1"/>
        <rFont val="Arial"/>
        <family val="2"/>
      </rPr>
      <t xml:space="preserve">1. Con el fin de validar la creación de las carpetas para la organización de la información correspondiente a Invitaciones y Convocatorias de  las vigencias 2021 y 2022 
2.Diseñado con el objetivo de programar las actividades para la organización de los expedientes contractuales
</t>
    </r>
    <r>
      <rPr>
        <b/>
        <sz val="8"/>
        <color theme="1"/>
        <rFont val="Arial"/>
        <family val="2"/>
      </rPr>
      <t xml:space="preserve">Análisis control interno: </t>
    </r>
    <r>
      <rPr>
        <sz val="8"/>
        <color theme="1"/>
        <rFont val="Arial"/>
        <family val="2"/>
      </rPr>
      <t xml:space="preserve">De acuerdo al reporte y soportes presentados, se avisa de avances en el cumplimiento de  la acción. Se evidencia plan de trabajo y acta de reunión con el grupo de gestión documental. Se califica como </t>
    </r>
    <r>
      <rPr>
        <b/>
        <sz val="8"/>
        <color theme="1"/>
        <rFont val="Arial"/>
        <family val="2"/>
      </rPr>
      <t>"En proceso"</t>
    </r>
  </si>
  <si>
    <r>
      <t xml:space="preserve">Se evidencio que la ejecución contractual de los Contratos 215 de 2023, 243 de 2023, 321 de 2023 y 123 de 2023 no garantizan el cumplimiento del principio de publicidad por la no publicación de los </t>
    </r>
    <r>
      <rPr>
        <b/>
        <sz val="8"/>
        <rFont val="Arial"/>
        <family val="2"/>
      </rPr>
      <t>soportes de pago</t>
    </r>
    <r>
      <rPr>
        <sz val="8"/>
        <rFont val="Arial"/>
        <family val="2"/>
      </rPr>
      <t xml:space="preserve"> conforme el artículo 02 del decreto distrital 371 de 2010 y el numeral 3.4 del manual de contratación.</t>
    </r>
  </si>
  <si>
    <r>
      <t xml:space="preserve">Reporte Sub. Financiera: </t>
    </r>
    <r>
      <rPr>
        <sz val="8"/>
        <color theme="1"/>
        <rFont val="Arial"/>
        <family val="2"/>
      </rPr>
      <t xml:space="preserve">El procedimiento esta en  proceso de actualización.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así como las fechas de ejecución así como a que se incumplió compromiso de aplicación de la Circular 04 de 2024 para reformular las acciones (04/12/2024) se califica como </t>
    </r>
    <r>
      <rPr>
        <b/>
        <sz val="8"/>
        <color theme="1"/>
        <rFont val="Arial"/>
        <family val="2"/>
      </rPr>
      <t>"Incumplida".</t>
    </r>
  </si>
  <si>
    <r>
      <t>Reporte Sub. Financiera:</t>
    </r>
    <r>
      <rPr>
        <sz val="8"/>
        <color theme="1"/>
        <rFont val="Arial"/>
        <family val="2"/>
      </rPr>
      <t xml:space="preserve"> Ya se inició la revisión del procedimiento AGFF-PD-010, el cual ya surtió el trámite interno de revisión y se envió a Planeación para revisión y publicación.</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los soportes remitidos, así como el plazo de ejecución se verificó en la intranet y se evidenció publicación de la versión 12 del 26/05/2025 con el control planteado. Por lo anterior, se califica como </t>
    </r>
    <r>
      <rPr>
        <b/>
        <sz val="8"/>
        <color theme="1"/>
        <rFont val="Arial"/>
        <family val="2"/>
      </rPr>
      <t>"Terminada extemporánea".</t>
    </r>
    <r>
      <rPr>
        <sz val="8"/>
        <color theme="1"/>
        <rFont val="Arial"/>
        <family val="2"/>
      </rPr>
      <t xml:space="preserve"> Se recomienda</t>
    </r>
    <r>
      <rPr>
        <b/>
        <sz val="8"/>
        <color theme="1"/>
        <rFont val="Arial"/>
        <family val="2"/>
      </rPr>
      <t xml:space="preserve"> cerrar. </t>
    </r>
  </si>
  <si>
    <r>
      <t>Análisis OCI:</t>
    </r>
    <r>
      <rPr>
        <sz val="8"/>
        <color theme="1"/>
        <rFont val="Arial"/>
        <family val="2"/>
      </rPr>
      <t xml:space="preserve"> Sin reporte por parte del área contractual Se reitera el seguimiento realizado para el segundo cuatrimestre de 2024.</t>
    </r>
    <r>
      <rPr>
        <b/>
        <sz val="8"/>
        <color theme="1"/>
        <rFont val="Arial"/>
        <family val="2"/>
      </rPr>
      <t xml:space="preserve"> </t>
    </r>
    <r>
      <rPr>
        <sz val="8"/>
        <color theme="1"/>
        <rFont val="Arial"/>
        <family val="2"/>
      </rPr>
      <t xml:space="preserve">Se califica como </t>
    </r>
    <r>
      <rPr>
        <b/>
        <sz val="8"/>
        <color theme="1"/>
        <rFont val="Arial"/>
        <family val="2"/>
      </rPr>
      <t>"incumplida"</t>
    </r>
  </si>
  <si>
    <r>
      <t xml:space="preserve">Análisis OCI: </t>
    </r>
    <r>
      <rPr>
        <sz val="8"/>
        <color theme="1"/>
        <rFont val="Arial"/>
        <family val="2"/>
      </rPr>
      <t xml:space="preserve">Se mantiene el reporte anterior debido a que el área contractual no presento información adicional. Se califica con alerta </t>
    </r>
    <r>
      <rPr>
        <b/>
        <sz val="8"/>
        <color theme="1"/>
        <rFont val="Arial"/>
        <family val="2"/>
      </rPr>
      <t>"Incumplida".</t>
    </r>
  </si>
  <si>
    <r>
      <t xml:space="preserve">Reporte G. Documental: </t>
    </r>
    <r>
      <rPr>
        <sz val="8"/>
        <color theme="1"/>
        <rFont val="Arial"/>
        <family val="2"/>
      </rPr>
      <t xml:space="preserve">Frente a las acciones asignadas se realizaron las siguientes actividades: 1. Se realizaron mesas de trabajo con el área de sistemas abordando los temas entre Gestión Documental y Sistemas 2. Se presentó ante la alta dirección la necesidad del contar con los recursos para la contratación de un Equipo Interdisciplinario.
</t>
    </r>
    <r>
      <rPr>
        <b/>
        <sz val="8"/>
        <color theme="1"/>
        <rFont val="Arial"/>
        <family val="2"/>
      </rPr>
      <t xml:space="preserve">Análisis OCI: </t>
    </r>
    <r>
      <rPr>
        <sz val="8"/>
        <color theme="1"/>
        <rFont val="Arial"/>
        <family val="2"/>
      </rPr>
      <t xml:space="preserve">Se adelanta la verificación de la información remitida, respecto a lo cual se reitera la recomendación al área de remitir a información correspondiente al corte del seguimiento; sin embargo, se observa que se adelantó la presentación de necesidades en materia de gestión documental, de conformidad con lo formulado en la acción No.2. Se recomienda al área, remitir los soportes de las reuniones sostenidas durante el tercer cuatrimestre de la vigencia 2024, así como los soportes complementarios de la presentación de las necesidades a la Alta Dirección (citación, acta u otro construido) que permita determinar la fecha en la que se presentó y loa asistentes. Teniendo en cuenta lo indicado, se reconocen los avances adelantados. Dado lo anterior, así como la fecha de terminación se califica la acción con alerta </t>
    </r>
    <r>
      <rPr>
        <b/>
        <sz val="8"/>
        <color theme="1"/>
        <rFont val="Arial"/>
        <family val="2"/>
      </rPr>
      <t>"Incumplida"</t>
    </r>
    <r>
      <rPr>
        <sz val="8"/>
        <color theme="1"/>
        <rFont val="Arial"/>
        <family val="2"/>
      </rPr>
      <t xml:space="preserve">. </t>
    </r>
  </si>
  <si>
    <r>
      <t xml:space="preserve">Reporte G. Documental: </t>
    </r>
    <r>
      <rPr>
        <sz val="8"/>
        <color theme="1"/>
        <rFont val="Arial"/>
        <family val="2"/>
      </rPr>
      <t xml:space="preserve">De acuerdo al seguimiento de control interno esta actividad ya fue reportada, del hallazgo esta pendiente las actividad número 2 se solicita respetuosamente el cierre de esta acción.
</t>
    </r>
    <r>
      <rPr>
        <b/>
        <sz val="8"/>
        <color theme="1"/>
        <rFont val="Arial"/>
        <family val="2"/>
      </rPr>
      <t xml:space="preserve">Análisis OCI: </t>
    </r>
    <r>
      <rPr>
        <sz val="8"/>
        <color theme="1"/>
        <rFont val="Arial"/>
        <family val="2"/>
      </rPr>
      <t xml:space="preserve">De conformidad con lo indicado por el área de Gestión Documental, se recomienda adelantar una revisión minuciosa de los análisis efectuados por el equipo de la Oficina de Control Interno teniendo en cuenta que </t>
    </r>
    <r>
      <rPr>
        <b/>
        <sz val="8"/>
        <color theme="1"/>
        <rFont val="Arial"/>
        <family val="2"/>
      </rPr>
      <t>"Se recomienda al área, remitir los soportes de las reuniones sostenidas durante el tercer cuatrimestre de la vigencia 2024"</t>
    </r>
    <r>
      <rPr>
        <sz val="8"/>
        <color theme="1"/>
        <rFont val="Arial"/>
        <family val="2"/>
      </rPr>
      <t xml:space="preserve">, ya que solo fue remitida información de la acción N°2, por lo anterior, se mantiene la calificación y avance del seguimiento con corte a 31 de diciembre de 2024 como </t>
    </r>
    <r>
      <rPr>
        <b/>
        <sz val="8"/>
        <color theme="1"/>
        <rFont val="Arial"/>
        <family val="2"/>
      </rPr>
      <t>"Incumplida"</t>
    </r>
    <r>
      <rPr>
        <sz val="8"/>
        <color theme="1"/>
        <rFont val="Arial"/>
        <family val="2"/>
      </rPr>
      <t xml:space="preserve">. </t>
    </r>
  </si>
  <si>
    <r>
      <t xml:space="preserve">Reporte G. Documental: </t>
    </r>
    <r>
      <rPr>
        <sz val="8"/>
        <color theme="1"/>
        <rFont val="Arial"/>
        <family val="2"/>
      </rPr>
      <t xml:space="preserve">De acuerdo a la observación de la OCI se remite la citación del comité / el acta de reunión que soporta la presentación de los temas en materia de gestión documental a la alta Gerencia.
</t>
    </r>
    <r>
      <rPr>
        <b/>
        <sz val="8"/>
        <color theme="1"/>
        <rFont val="Arial"/>
        <family val="2"/>
      </rPr>
      <t xml:space="preserve">Análisis OCI: </t>
    </r>
    <r>
      <rPr>
        <sz val="8"/>
        <color theme="1"/>
        <rFont val="Arial"/>
        <family val="2"/>
      </rPr>
      <t xml:space="preserve">De conformidad con los pendientes relacionados, al igual que el reporte del área se observa que se llevó a cabo una reunión el 20 de diciembre de 2024 con el fin de socializar las necesidades y avances del área con la Secretaría General. Teniendo en cuenta lo mencionado, se califica la acción como </t>
    </r>
    <r>
      <rPr>
        <b/>
        <sz val="8"/>
        <color theme="1"/>
        <rFont val="Arial"/>
        <family val="2"/>
      </rPr>
      <t>"Terminada Extemporánea"</t>
    </r>
    <r>
      <rPr>
        <sz val="8"/>
        <color theme="1"/>
        <rFont val="Arial"/>
        <family val="2"/>
      </rPr>
      <t xml:space="preserve"> y se procede al cierre de esta. </t>
    </r>
  </si>
  <si>
    <r>
      <t xml:space="preserve">Reporte G. Documental: </t>
    </r>
    <r>
      <rPr>
        <sz val="8"/>
        <color theme="1"/>
        <rFont val="Arial"/>
        <family val="2"/>
      </rPr>
      <t xml:space="preserve">Frente a las acciones asignadas se realizaron las siguientes actividades: 1. Se incluyo capacitaciones dentro del Plan Institucional de Capacitaciones 2. Se realizaron las Capacitaciones programadas dentro del PIC. 
</t>
    </r>
    <r>
      <rPr>
        <b/>
        <sz val="8"/>
        <color theme="1"/>
        <rFont val="Arial"/>
        <family val="2"/>
      </rPr>
      <t xml:space="preserve">Análisis OCI: </t>
    </r>
    <r>
      <rPr>
        <sz val="8"/>
        <color theme="1"/>
        <rFont val="Arial"/>
        <family val="2"/>
      </rPr>
      <t xml:space="preserve">Se adelanta la verificación de la información remitida, respecto a lo cual se reitera la recomendación al área de remitir a información correspondiente al corte del seguimiento; sin embargo, se observa una (1) capacitación sobre gestión documental en octubre de 2024, se reporta una capacitación adicional sobre la cual no se tiene acceso y por lo tanto, no es posible consultar el soporte. Teniendo en cuenta lo mencionado, se recuerda que los soportes entregados en los seguimientos adelantados deben contar con los permisos respectivos para evaluación. Por lo anterior, así como la fecha de terminación se califica la acción con alerta </t>
    </r>
    <r>
      <rPr>
        <b/>
        <sz val="8"/>
        <color theme="1"/>
        <rFont val="Arial"/>
        <family val="2"/>
      </rPr>
      <t>"Incumplida"</t>
    </r>
    <r>
      <rPr>
        <sz val="8"/>
        <color theme="1"/>
        <rFont val="Arial"/>
        <family val="2"/>
      </rPr>
      <t xml:space="preserve"> 
Es importante tener en cuenta que dentro de los indicadores propuestos se estableció la realización de socializaciones trimestrales, de las cuales no hay reporte dentro de los avances señalados. </t>
    </r>
  </si>
  <si>
    <r>
      <t xml:space="preserve">Reporte G. Documental: </t>
    </r>
    <r>
      <rPr>
        <sz val="8"/>
        <color theme="1"/>
        <rFont val="Arial"/>
        <family val="2"/>
      </rPr>
      <t xml:space="preserve">Se integró a las obligaciones contractuales del equipo de Gestión Documental el apoyo a las capacitaciones y socializaciones en materia de Gestión Documental.
</t>
    </r>
    <r>
      <rPr>
        <b/>
        <sz val="8"/>
        <color theme="1"/>
        <rFont val="Arial"/>
        <family val="2"/>
      </rPr>
      <t xml:space="preserve">Análisis OCI: </t>
    </r>
    <r>
      <rPr>
        <sz val="8"/>
        <color theme="1"/>
        <rFont val="Arial"/>
        <family val="2"/>
      </rPr>
      <t xml:space="preserve">Si bien se indica que se integraron en las obligaciones de los colaboradores del área el apoyo con capacitaciones y socializaciones en materia de gestión documental, el soporte entregado por el área no cuenta con enlaces funcionales que permitan verificar la información reportada, así como tampoco se atiende la ejecución de lo formulado, lo cual indica que </t>
    </r>
    <r>
      <rPr>
        <b/>
        <sz val="8"/>
        <color theme="1"/>
        <rFont val="Arial"/>
        <family val="2"/>
      </rPr>
      <t>"Integrar dentro del Plan de trabajo del grupo de apoyo Gestión Documental la socialización de los instrumentos archivísticos."</t>
    </r>
    <r>
      <rPr>
        <sz val="8"/>
        <color theme="1"/>
        <rFont val="Arial"/>
        <family val="2"/>
      </rPr>
      <t xml:space="preserve"> por lo que se recomienda al área revisar lo programado y desarrollar lo correspondiente. De conformidad con lo mencionado se califica la acción como </t>
    </r>
    <r>
      <rPr>
        <b/>
        <sz val="8"/>
        <color theme="1"/>
        <rFont val="Arial"/>
        <family val="2"/>
      </rPr>
      <t>"Incumplida"</t>
    </r>
    <r>
      <rPr>
        <sz val="8"/>
        <color theme="1"/>
        <rFont val="Arial"/>
        <family val="2"/>
      </rPr>
      <t xml:space="preserve">. </t>
    </r>
  </si>
  <si>
    <r>
      <t xml:space="preserve">Reporte G. Documental: </t>
    </r>
    <r>
      <rPr>
        <sz val="8"/>
        <color theme="1"/>
        <rFont val="Arial"/>
        <family val="2"/>
      </rPr>
      <t xml:space="preserve">Frente a la actividad programada se elaboró la programación de las transferencias secundarias a través de las actividades establecidas en el convenio firmado entre el Archivo de Bogotá y Canal Capital. 
</t>
    </r>
    <r>
      <rPr>
        <b/>
        <sz val="8"/>
        <color theme="1"/>
        <rFont val="Arial"/>
        <family val="2"/>
      </rPr>
      <t xml:space="preserve">Análisis OCI: </t>
    </r>
    <r>
      <rPr>
        <sz val="8"/>
        <color theme="1"/>
        <rFont val="Arial"/>
        <family val="2"/>
      </rPr>
      <t xml:space="preserve">Se adelanta la remisión del Memorando 789 del 19 de septiembre de 2024 "Solicitud Trámite Contractual – Convenio Interadministrativo Secretaría General de la Alcaldía Mayor De Bogotá D.C.- Dirección Distrital De Archivo De Bogotá" en el que se comunica la necesidad de efectuar la suscripción de un convenio para revisión y entrega del archivo almacenado en el Archivo de Bogotá. Sin embargo, se recomienda al área efectuar la remisión de los soportes de la presentación de la necesidad sobre el Fondo Acumulado con el que se cuenta de manera tercerizada por un custodio documental. Teniendo en cuenta lo anterior, así como la fecha de terminación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</si>
  <si>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Se realizará socialización en el siguiente Comité Institucional de Gestión y Desempeño del 2025 sobre la organización del Fondo Documental Acumulado y la programación de una transferencia secundaria al Archivo de Bogotá
</t>
    </r>
    <r>
      <rPr>
        <b/>
        <sz val="8"/>
        <color theme="1"/>
        <rFont val="Arial"/>
        <family val="2"/>
      </rPr>
      <t xml:space="preserve">Análisis OCI: </t>
    </r>
    <r>
      <rPr>
        <sz val="8"/>
        <color theme="1"/>
        <rFont val="Arial"/>
        <family val="2"/>
      </rPr>
      <t xml:space="preserve">Teniendo en cuenta lo indicado por el área, se mantiene la calificación y avance del seguimiento anterior </t>
    </r>
    <r>
      <rPr>
        <b/>
        <sz val="8"/>
        <color theme="1"/>
        <rFont val="Arial"/>
        <family val="2"/>
      </rPr>
      <t>"En Proceso"</t>
    </r>
    <r>
      <rPr>
        <sz val="8"/>
        <color theme="1"/>
        <rFont val="Arial"/>
        <family val="2"/>
      </rPr>
      <t>.</t>
    </r>
  </si>
  <si>
    <r>
      <t xml:space="preserve">Análisis OCI: </t>
    </r>
    <r>
      <rPr>
        <sz val="8"/>
        <color theme="1"/>
        <rFont val="Arial"/>
        <family val="2"/>
      </rPr>
      <t xml:space="preserve">Teniendo en cuenta que para el presente seguimiento no se adelantó reporte de avances ni soportes, y, que teniendo en cuenta que la fecha de ejecución se programó para 31 de diciembre de 2024, se califica la acción con alerta </t>
    </r>
    <r>
      <rPr>
        <b/>
        <sz val="8"/>
        <color theme="1"/>
        <rFont val="Arial"/>
        <family val="2"/>
      </rPr>
      <t>"Incumplida"</t>
    </r>
    <r>
      <rPr>
        <sz val="8"/>
        <color theme="1"/>
        <rFont val="Arial"/>
        <family val="2"/>
      </rPr>
      <t xml:space="preserve">. Se recomienda que se adelante el reporte correspondiente en los seguimientos posteriores con el fin de dar terminación a lo formulado. </t>
    </r>
  </si>
  <si>
    <r>
      <t xml:space="preserve">Reporte G. Documental: </t>
    </r>
    <r>
      <rPr>
        <sz val="8"/>
        <color theme="1"/>
        <rFont val="Arial"/>
        <family val="2"/>
      </rPr>
      <t xml:space="preserve">Esta actividad no están dentro del plan de mejoramiento que se venía reportando.
</t>
    </r>
    <r>
      <rPr>
        <b/>
        <sz val="8"/>
        <color theme="1"/>
        <rFont val="Arial"/>
        <family val="2"/>
      </rPr>
      <t xml:space="preserve">Análisis OCI: </t>
    </r>
    <r>
      <rPr>
        <sz val="8"/>
        <color theme="1"/>
        <rFont val="Arial"/>
        <family val="2"/>
      </rPr>
      <t xml:space="preserve">Teniendo en cuenta lo indicado por el área, se indica que producto de la actividad de depuración que se adelantó sobre el Plan de Mejoramiento se realizó el traslado de la actividad de la Subdirección Administrativa al área de Gestión Documental (Por competencia), lo anterior, fue debidamente socializado con las áreas responsables del 11 de marzo de 2025 al 29 de abril de 2025, sobre lo cual no fueron remitidos comentarios. Teniendo en cuenta lo anterior, se recomienda al área coordinar la revisión y ejecución de lo pendiente con los responsables y remitir los avances y soportes que correspondan en el próximo seguimiento. Dado lo mencionado se mantiene la calificación del seguimiento anterior como </t>
    </r>
    <r>
      <rPr>
        <b/>
        <sz val="8"/>
        <color theme="1"/>
        <rFont val="Arial"/>
        <family val="2"/>
      </rPr>
      <t>"Incumplida"</t>
    </r>
    <r>
      <rPr>
        <sz val="8"/>
        <color theme="1"/>
        <rFont val="Arial"/>
        <family val="2"/>
      </rPr>
      <t xml:space="preserve">. </t>
    </r>
  </si>
  <si>
    <r>
      <t xml:space="preserve">Reporte G. Documental: </t>
    </r>
    <r>
      <rPr>
        <sz val="8"/>
        <color theme="1"/>
        <rFont val="Arial"/>
        <family val="2"/>
      </rPr>
      <t>Frente a las actividades programadas se realizaron las siguientes actividades: 1. Se realizaron mesas de trabajo entre el área de sistemas y Gestión Documental 2. Se solicitó de concepto técnico al archivo de Bogotá 3. Se presento ante el CIGD el Informe de Seguimiento realizado por el Archivo de Bogotá.</t>
    </r>
    <r>
      <rPr>
        <b/>
        <sz val="8"/>
        <color theme="1"/>
        <rFont val="Arial"/>
        <family val="2"/>
      </rPr>
      <t xml:space="preserve">
Análisis OCI: </t>
    </r>
    <r>
      <rPr>
        <sz val="8"/>
        <color theme="1"/>
        <rFont val="Arial"/>
        <family val="2"/>
      </rPr>
      <t xml:space="preserve">Se adelanta la remisión por parte del área las actas de reunión con el área de Sistemas del 29 de octubre y 27 de noviembre de 2024, así mismo el concepto del Archivo de Bogotá del 6 de noviembre de 2024 respecto a la solicitud de asistencia sobre el ERP que se construye para Gestión Documental en la entidad: sin embargo, no se observa en el acta del Comité Institucional de Gestión y Desempeño - CIGD del 17 de diciembre de 2024 la socialización definida sobre los resultados de la respuesta del ente, por lo que el área deberá remitir el soporte idóneo que permita evidenciar el cabal cumplimiento a lo formulado. Teniendo en cuenta lo anterior, así como la fecha de terminación se califica la acción con alerta </t>
    </r>
    <r>
      <rPr>
        <b/>
        <sz val="8"/>
        <color theme="1"/>
        <rFont val="Arial"/>
        <family val="2"/>
      </rPr>
      <t>"Incumplida"</t>
    </r>
    <r>
      <rPr>
        <sz val="8"/>
        <color theme="1"/>
        <rFont val="Arial"/>
        <family val="2"/>
      </rPr>
      <t xml:space="preserve">. </t>
    </r>
  </si>
  <si>
    <r>
      <t xml:space="preserve">Reporte G. Documental: </t>
    </r>
    <r>
      <rPr>
        <sz val="8"/>
        <color theme="1"/>
        <rFont val="Arial"/>
        <family val="2"/>
      </rPr>
      <t xml:space="preserve">De acuerdo al seguimiento realizado por la OCI “Análisis OCI: Se adelanta la remisión por parte del área las actas de reunión con el área de Sistemas del 29 de octubre y 27 de noviembre de 2024, así mismo el concepto del Archivo de Bogotá del 6 de noviembre de 2024 respecto a la solicitud de asistencia sobre el ERP que se construye para Gestión Documental en la entidad: sin embargo, no se observa en el acta del Comité Institucional de Gestión y Desempeño - CIGD del 17 de diciembre de 2024 la socialización definida sobre los resultados de la respuesta del ente, por lo que el área deberá remitir el soporte idóneo que permita evidenciar el cabal cumplimiento a lo formulado. Teniendo en cuenta lo anterior, así como la fecha de terminación se califica la acción con alerta "Incumplida", teniendo lo anterior esta actividad ya fue reportada y cumplida, por lo anterior se solicita respetuosamente el cierre de la acción.
</t>
    </r>
    <r>
      <rPr>
        <b/>
        <sz val="8"/>
        <color theme="1"/>
        <rFont val="Arial"/>
        <family val="2"/>
      </rPr>
      <t xml:space="preserve">Análisis OCI: </t>
    </r>
    <r>
      <rPr>
        <sz val="8"/>
        <color theme="1"/>
        <rFont val="Arial"/>
        <family val="2"/>
      </rPr>
      <t xml:space="preserve">Como producto de las actividades de depuración del Plan de Mejoramiento que se viene efectuando, se procede al cierre de la acción y se califica como </t>
    </r>
    <r>
      <rPr>
        <b/>
        <sz val="8"/>
        <color theme="1"/>
        <rFont val="Arial"/>
        <family val="2"/>
      </rPr>
      <t>"Terminada Extemporánea"</t>
    </r>
  </si>
  <si>
    <r>
      <t xml:space="preserve">Reporte G. Documental: </t>
    </r>
    <r>
      <rPr>
        <sz val="8"/>
        <color theme="1"/>
        <rFont val="Arial"/>
        <family val="2"/>
      </rPr>
      <t xml:space="preserve">Se remite la respuesta emitida por el Archivo de Bogotá dónde especifica que las solicitudes de asistencia técnica deben ser sobre preguntas específicas, no sobre revisiones de sistemas. Por lo anterior no se podrá contar con el concepto de la funcionalidad del ERP.
</t>
    </r>
    <r>
      <rPr>
        <b/>
        <sz val="8"/>
        <color theme="1"/>
        <rFont val="Arial"/>
        <family val="2"/>
      </rPr>
      <t xml:space="preserve">Análisis OCI: </t>
    </r>
    <r>
      <rPr>
        <sz val="8"/>
        <color theme="1"/>
        <rFont val="Arial"/>
        <family val="2"/>
      </rPr>
      <t xml:space="preserve">Se verifica el soporte remitido sobre lo cual se indica por parte del Archivo que deben remitirse las preguntas claras y concretas sobre las necesidades de información por parte de la entidad; sin embargo, dado lo formulado, se califica la acción como </t>
    </r>
    <r>
      <rPr>
        <b/>
        <sz val="8"/>
        <color theme="1"/>
        <rFont val="Arial"/>
        <family val="2"/>
      </rPr>
      <t>"Terminada Extemporánea"</t>
    </r>
    <r>
      <rPr>
        <sz val="8"/>
        <color theme="1"/>
        <rFont val="Arial"/>
        <family val="2"/>
      </rPr>
      <t xml:space="preserve"> y se recomienda al área dar continuidad a las acciones pendientes en el marco de la suscripción de las acciones de mejora, producto de la visita adelantada por el Archivo General de la Nación durante 2025. </t>
    </r>
  </si>
  <si>
    <r>
      <t xml:space="preserve">Reporte G. Documental: </t>
    </r>
    <r>
      <rPr>
        <sz val="8"/>
        <color theme="1"/>
        <rFont val="Arial"/>
        <family val="2"/>
      </rPr>
      <t xml:space="preserve">De acuerdo al seguimiento realizado por la OCI se remite nuevamente el acta del CIGD para la validación de la presentación del informe que emite el ente rector frente al cumplimiento normativo donde está incluido del componente tecnológico. Dado al cumplimiento de las actividades se solicita respetuosamente el cierre de la acción 
</t>
    </r>
    <r>
      <rPr>
        <b/>
        <sz val="8"/>
        <color theme="1"/>
        <rFont val="Arial"/>
        <family val="2"/>
      </rPr>
      <t xml:space="preserve">Análisis OCI: </t>
    </r>
    <r>
      <rPr>
        <sz val="8"/>
        <color theme="1"/>
        <rFont val="Arial"/>
        <family val="2"/>
      </rPr>
      <t xml:space="preserve">Se adelanta la verificación del acta remitida (Pendiente del seguimiento a 31 de diciembre de 2024), en la cual se evidencia la socialización pendiente en el numeral </t>
    </r>
    <r>
      <rPr>
        <b/>
        <sz val="8"/>
        <color theme="1"/>
        <rFont val="Arial"/>
        <family val="2"/>
      </rPr>
      <t>"16. Socialización del informe de seguimiento estratégico al cumplimiento de la normativa archivística Canal Capital, periodo de referencia"</t>
    </r>
    <r>
      <rPr>
        <sz val="8"/>
        <color theme="1"/>
        <rFont val="Arial"/>
        <family val="2"/>
      </rPr>
      <t xml:space="preserve"> con lo que se puede dar como </t>
    </r>
    <r>
      <rPr>
        <b/>
        <sz val="8"/>
        <color theme="1"/>
        <rFont val="Arial"/>
        <family val="2"/>
      </rPr>
      <t>"Terminada Extemporánea"</t>
    </r>
    <r>
      <rPr>
        <sz val="8"/>
        <color theme="1"/>
        <rFont val="Arial"/>
        <family val="2"/>
      </rPr>
      <t xml:space="preserve"> la actividad pendiente formulada. Por lo anterior, se procede al cierre de esta. </t>
    </r>
  </si>
  <si>
    <r>
      <t xml:space="preserve">Reporte G. Documental: </t>
    </r>
    <r>
      <rPr>
        <sz val="8"/>
        <color theme="1"/>
        <rFont val="Arial"/>
        <family val="2"/>
      </rPr>
      <t xml:space="preserve">Frente a las acciones programadas se tuvo avance en las siguientes actividades: 1. Solicitud de socialización técnica sobre el anexo 6 Archivos relativos a los derechos humanos y la Ley 1448 de 2011. 1.1 Se asistió a la socialización en el Archivo de Bogotá el día 02 de octubre de 2024.
</t>
    </r>
    <r>
      <rPr>
        <b/>
        <sz val="8"/>
        <color theme="1"/>
        <rFont val="Arial"/>
        <family val="2"/>
      </rPr>
      <t xml:space="preserve">Análisis OCI: </t>
    </r>
    <r>
      <rPr>
        <sz val="8"/>
        <color theme="1"/>
        <rFont val="Arial"/>
        <family val="2"/>
      </rPr>
      <t xml:space="preserve">Se observa dentro de los soportes remitidos la </t>
    </r>
    <r>
      <rPr>
        <i/>
        <sz val="8"/>
        <color theme="1"/>
        <rFont val="Arial"/>
        <family val="2"/>
      </rPr>
      <t>"CITACIÓN A MESA DE ASISTENCIA TÉCNICA - FORMULARIO DE SEGUIMIENTO ESTRATÉGICO ENFOQUE DE DOCUMENTACIÓN DE DERECHOS HUMANOS"</t>
    </r>
    <r>
      <rPr>
        <sz val="8"/>
        <color theme="1"/>
        <rFont val="Arial"/>
        <family val="2"/>
      </rPr>
      <t xml:space="preserve">, así como el listado de asistencia de la jornada adelantada el 2 de octubre de 2024 a los colaboradores del área de Gestión Documental; dado lo anterior, se encuentra pendiente la ejecución de la actividad No.2 respecto a la socialización de lo correspondiente a los interesados al interior del canal. Teniendo en cuenta lo mencionado, se califica la acción </t>
    </r>
    <r>
      <rPr>
        <b/>
        <sz val="8"/>
        <color theme="1"/>
        <rFont val="Arial"/>
        <family val="2"/>
      </rPr>
      <t>"En Proceso"</t>
    </r>
    <r>
      <rPr>
        <sz val="8"/>
        <color theme="1"/>
        <rFont val="Arial"/>
        <family val="2"/>
      </rPr>
      <t xml:space="preserve"> y se recomienda al área adelantar la jornada pendiente para dar cabal cumplimiento a lo formulado.</t>
    </r>
  </si>
  <si>
    <r>
      <rPr>
        <b/>
        <sz val="8"/>
        <color theme="1"/>
        <rFont val="Arial"/>
        <family val="2"/>
      </rPr>
      <t xml:space="preserve">Reporte G. Documental: </t>
    </r>
    <r>
      <rPr>
        <sz val="8"/>
        <color theme="1"/>
        <rFont val="Arial"/>
        <family val="2"/>
      </rPr>
      <t xml:space="preserve">Esta actividad ya fue reportada con un cumplimiento del 100%
</t>
    </r>
    <r>
      <rPr>
        <b/>
        <sz val="8"/>
        <color theme="1"/>
        <rFont val="Arial"/>
        <family val="2"/>
      </rPr>
      <t>Análisis OCI:</t>
    </r>
    <r>
      <rPr>
        <sz val="8"/>
        <color theme="1"/>
        <rFont val="Arial"/>
        <family val="2"/>
      </rPr>
      <t xml:space="preserve"> Como producto de las actividades de depuración del Plan de Mejoramiento que se viene efectuando, se procede al cierre de la acción y se califica como </t>
    </r>
    <r>
      <rPr>
        <b/>
        <sz val="8"/>
        <color theme="1"/>
        <rFont val="Arial"/>
        <family val="2"/>
      </rPr>
      <t>"Terminada"</t>
    </r>
  </si>
  <si>
    <r>
      <t xml:space="preserve">Reporte G. Documental: </t>
    </r>
    <r>
      <rPr>
        <sz val="8"/>
        <color theme="1"/>
        <rFont val="Arial"/>
        <family val="2"/>
      </rPr>
      <t xml:space="preserve">Se tiene programada la sesión para el segundo semestre del año. 
</t>
    </r>
    <r>
      <rPr>
        <b/>
        <sz val="8"/>
        <color theme="1"/>
        <rFont val="Arial"/>
        <family val="2"/>
      </rPr>
      <t xml:space="preserve">Análisis OCI: </t>
    </r>
    <r>
      <rPr>
        <sz val="8"/>
        <color theme="1"/>
        <rFont val="Arial"/>
        <family val="2"/>
      </rPr>
      <t xml:space="preserve">Teniendo en cuenta lo reportado por el área, así como las fechas de ejecución, se califica la acción como </t>
    </r>
    <r>
      <rPr>
        <b/>
        <sz val="8"/>
        <color theme="1"/>
        <rFont val="Arial"/>
        <family val="2"/>
      </rPr>
      <t>"Sin Iniciar"</t>
    </r>
    <r>
      <rPr>
        <sz val="8"/>
        <color theme="1"/>
        <rFont val="Arial"/>
        <family val="2"/>
      </rPr>
      <t>.</t>
    </r>
  </si>
  <si>
    <r>
      <t xml:space="preserve">
Reporte Digital: Se realizó reunión con el equipo de Control Interno en el cual, nuevamente se expresó la necesidad de reasignación de esta acción por cuanto no esta dentro del alcance de la Dirección Operativa la puesta en marcha de acciones asociadas a la administración de la sede electrónica ni de la parametrización de la página web. Derivado de esta reunión se concluyó que este tema se abordaría en el marco de una reunión con la gerencia.
Las acciones aportadas por el equipo Digital en esta materia están asociadas a la gestión de reunión con Control Interno. 
Análisis OCI: Teniendo en cuenta la reunión adelantada el día 11 de diciembre de 2024, el Director Operativo indicó que llevaría el tema a Comité Directivo, para que desde la Gerencia se analice y tome la decisión de cuáles áreas deben ser las responsables de verificar e implementar en la página web de Capital los criterios de accesibilidad obligatorios definidos en la Resolución 1519 de 2020 del MinTic.
La Oficina de Control Interno participará en las reuniones que se requieran y a las cuáles sea invitada para asesorar en lo que se requiera, pero las acciones a ejecutar deben ser formuladas y aprobadas por la Alta Dirección.
Teniendo en cuenta lo anterior se califica </t>
    </r>
    <r>
      <rPr>
        <b/>
        <sz val="8"/>
        <color theme="1"/>
        <rFont val="Arial"/>
        <family val="2"/>
      </rPr>
      <t>"Sin Iniciar"</t>
    </r>
  </si>
  <si>
    <r>
      <t xml:space="preserve">Reporte Digital: </t>
    </r>
    <r>
      <rPr>
        <sz val="8"/>
        <color theme="1"/>
        <rFont val="Arial"/>
        <family val="2"/>
      </rPr>
      <t xml:space="preserve">Para este periodo se avanzó en las mesas técnicas donde participan las diferentes áreas involucradas en la reestructuración de la página. Se establecieron acciones y un cronograma de trabajo. Dado lo anterior, se solicitará la reformulación de las acciones asociadas a la página web.
</t>
    </r>
    <r>
      <rPr>
        <b/>
        <sz val="8"/>
        <color theme="1"/>
        <rFont val="Arial"/>
        <family val="2"/>
      </rPr>
      <t xml:space="preserve">Análisis OCI: </t>
    </r>
    <r>
      <rPr>
        <sz val="8"/>
        <color theme="1"/>
        <rFont val="Arial"/>
        <family val="2"/>
      </rPr>
      <t xml:space="preserve">Se adelanta la revisión de los soportes entregados, observando correos del 13 de abril de 2025 al igual que la presentación de la propuesta de reestructuración del Backend de la página web de Canal Capital. Así mismo, se observa la citación de reunión de tráfico de Capital; sin embargo, no se remite acta de reunión que permita evidenciar el desarrollo de las temáticas, así como de los compromisos consolidados. Se reconocen los avances alcanzados y se recomienda al área documentar de manera adecuada los soportes de las mesas técnicas mencionadas, con el fin de verificar la cabal ejecución de lo programado (Gestión de recursos para adopción de estándares de accesibilidad). Teniendo en cuenta lo mencionado, se califica </t>
    </r>
    <r>
      <rPr>
        <b/>
        <sz val="8"/>
        <color theme="1"/>
        <rFont val="Arial"/>
        <family val="2"/>
      </rPr>
      <t>"En Proceso"</t>
    </r>
    <r>
      <rPr>
        <sz val="8"/>
        <color theme="1"/>
        <rFont val="Arial"/>
        <family val="2"/>
      </rPr>
      <t xml:space="preserve">. </t>
    </r>
  </si>
  <si>
    <r>
      <t xml:space="preserve">Reporte Digital: </t>
    </r>
    <r>
      <rPr>
        <sz val="8"/>
        <color theme="1"/>
        <rFont val="Arial"/>
        <family val="2"/>
      </rPr>
      <t xml:space="preserve">Para este periodo se avanzó en las mesas técnicas donde participan las diferentes áreas involucradas en la reestructuración de la página. Se establecieron acciones y un cronograma de trabajo. Dado lo anterior, se solicitará la reformulación de las acciones asociadas a la página web.
</t>
    </r>
    <r>
      <rPr>
        <b/>
        <sz val="8"/>
        <color theme="1"/>
        <rFont val="Arial"/>
        <family val="2"/>
      </rPr>
      <t xml:space="preserve">Análisis OCI: </t>
    </r>
    <r>
      <rPr>
        <sz val="8"/>
        <color theme="1"/>
        <rFont val="Arial"/>
        <family val="2"/>
      </rPr>
      <t xml:space="preserve">Se adelanta la revisión de los soportes entregados, observando correos del 13 de abril de 2025 al igual que la presentación de la propuesta de reestructuración del Backend de la página web de Canal Capital. Así mismo, se observa la citación de reunión de tráfico de Capital; sin embargo, no se remite acta de reunión que permita evidenciar el desarrollo de las temáticas, así como de los compromisos consolidados. Se reconocen los avances alcanzados y se recomienda al área documentar de manera adecuada los soportes de las mesas técnicas mencionadas, con el fin de verificar la cabal ejecución de lo programado en el marco de la gestión de las guías de conocimiento asociado a la adopción de los estándares de accesibilidad web. Teniendo en cuenta lo mencionado, se califica </t>
    </r>
    <r>
      <rPr>
        <b/>
        <sz val="8"/>
        <color theme="1"/>
        <rFont val="Arial"/>
        <family val="2"/>
      </rPr>
      <t>"En Proceso"</t>
    </r>
    <r>
      <rPr>
        <sz val="8"/>
        <color theme="1"/>
        <rFont val="Arial"/>
        <family val="2"/>
      </rPr>
      <t xml:space="preserve">. </t>
    </r>
  </si>
  <si>
    <r>
      <t xml:space="preserve">Reporte Digital: </t>
    </r>
    <r>
      <rPr>
        <sz val="8"/>
        <color theme="1"/>
        <rFont val="Arial"/>
        <family val="2"/>
      </rPr>
      <t xml:space="preserve">Para este periodo se avanzó en las mesas técnicas donde participan las diferentes áreas involucradas en la reestructuración de la página. Se establecieron acciones y un cronograma de trabajo. Dado lo anterior, se solicitará la reformulación de las acciones asociadas a la página web.
</t>
    </r>
    <r>
      <rPr>
        <b/>
        <sz val="8"/>
        <color theme="1"/>
        <rFont val="Arial"/>
        <family val="2"/>
      </rPr>
      <t xml:space="preserve">Análisis OCI: </t>
    </r>
    <r>
      <rPr>
        <sz val="8"/>
        <color theme="1"/>
        <rFont val="Arial"/>
        <family val="2"/>
      </rPr>
      <t xml:space="preserve">Revisados los soportes, se evidencia la presentación de reestructuración del backend de la página web de la entidad en la que se indica un plan de trabajo de ocho (8) semanas; sin embargo, este no contempla responsables, recursos, seguimiento y otros asociados que permitan monitorear el cumplimiento de las actividades programadas. Se recomienda al área revisar y complementar los soportes que se consolidan como parte del cumplimiento de las acciones formuladas. Teniendo en cuenta lo mencionado, se califica </t>
    </r>
    <r>
      <rPr>
        <b/>
        <sz val="8"/>
        <color theme="1"/>
        <rFont val="Arial"/>
        <family val="2"/>
      </rPr>
      <t>"En Proceso"</t>
    </r>
    <r>
      <rPr>
        <sz val="8"/>
        <color theme="1"/>
        <rFont val="Arial"/>
        <family val="2"/>
      </rPr>
      <t xml:space="preserve">. </t>
    </r>
  </si>
  <si>
    <r>
      <t>Planeación:</t>
    </r>
    <r>
      <rPr>
        <sz val="8"/>
        <color theme="1"/>
        <rFont val="Arial"/>
        <family val="2"/>
      </rPr>
      <t xml:space="preserve"> Estrategia de relacionamiento con la ciudadanía.</t>
    </r>
  </si>
  <si>
    <r>
      <t>Reporte Planeación</t>
    </r>
    <r>
      <rPr>
        <sz val="8"/>
        <color theme="1"/>
        <rFont val="Arial"/>
        <family val="2"/>
      </rPr>
      <t>: Actualmente, se está diseñando una estrategia de relacionamiento para implementar la política de participación ciudadana. Para mantener la eficiencia, el plan de referencia en la acción de mejora y su seguimiento se incorporarán en los instrumentos priorizados actualmente.</t>
    </r>
    <r>
      <rPr>
        <b/>
        <sz val="8"/>
        <color theme="1"/>
        <rFont val="Arial"/>
        <family val="2"/>
      </rPr>
      <t xml:space="preserve">
Análisis OCI: </t>
    </r>
    <r>
      <rPr>
        <sz val="8"/>
        <color theme="1"/>
        <rFont val="Arial"/>
        <family val="2"/>
      </rPr>
      <t xml:space="preserve">De conformidad con reportado por el área de Planeación se está formulando la estrategia para implementación de la PIPC, sin embargo, se debe tener en cuenta que la actividad formulada esta enfocada en crear un repositorio institucional dónde se archiven los soporten que demuestren el cumplimiento de  las acciones formuladas en la Política de Participación Ciudadana, por lo tanto se califica como </t>
    </r>
    <r>
      <rPr>
        <b/>
        <sz val="8"/>
        <color theme="1"/>
        <rFont val="Arial"/>
        <family val="2"/>
      </rPr>
      <t>"Sin Iniciar".</t>
    </r>
  </si>
  <si>
    <r>
      <t>Planeación:</t>
    </r>
    <r>
      <rPr>
        <sz val="8"/>
        <color theme="1"/>
        <rFont val="Arial"/>
        <family val="2"/>
      </rPr>
      <t xml:space="preserve"> Encuesta de rendición de cuentas.</t>
    </r>
  </si>
  <si>
    <r>
      <t xml:space="preserve">Reporte Planeación: </t>
    </r>
    <r>
      <rPr>
        <sz val="8"/>
        <color theme="1"/>
        <rFont val="Arial"/>
        <family val="2"/>
      </rPr>
      <t xml:space="preserve">La estrategia de caracterización de usuarios esta en proceso de actualización y para ello tuvimos una reunión con Eureka junto con ellos poder establecer los criterios de categorización de los NNA dentro de la herramienta, ya se cuentan con los insumos que podrán ayudar a establecer a un nuevo grupo de valor. Adiciona a ello desde el área Digital pudimos obtener ya una categorización de los usuarios de EUREKA que también deberán ser incluidos en el análisis.
</t>
    </r>
    <r>
      <rPr>
        <b/>
        <sz val="8"/>
        <color theme="1"/>
        <rFont val="Arial"/>
        <family val="2"/>
      </rPr>
      <t xml:space="preserve">Análisis OCI: </t>
    </r>
    <r>
      <rPr>
        <sz val="8"/>
        <color theme="1"/>
        <rFont val="Arial"/>
        <family val="2"/>
      </rPr>
      <t>Se adelantó durante 2024 un borrador de la Herramienta de recolección de información para la caracterización de usuarios; de igual manera, se adelantó una reunión el 8 de enero de 2025, lo cual, de conformidad con los lineamientos establecidos en la Circular 04 de 2024</t>
    </r>
    <r>
      <rPr>
        <i/>
        <sz val="8"/>
        <color theme="1"/>
        <rFont val="Arial"/>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 se debe adelantar el reporte del periodo identificado para el seguimiento, lo que para el caso del presente es del 1 de septiembre al 31 de diciembre de 2024, por lo que no se evalúa el soporte remitido. Teniendo en cuenta lo mencionado, así como la fecha de terminación se califica con alerta</t>
    </r>
    <r>
      <rPr>
        <b/>
        <sz val="8"/>
        <color theme="1"/>
        <rFont val="Arial"/>
        <family val="2"/>
      </rPr>
      <t xml:space="preserve"> "Incumplida".</t>
    </r>
  </si>
  <si>
    <r>
      <t>Planeación:</t>
    </r>
    <r>
      <rPr>
        <sz val="8"/>
        <color theme="1"/>
        <rFont val="Arial"/>
        <family val="2"/>
      </rPr>
      <t xml:space="preserve"> Acta de reunión.</t>
    </r>
  </si>
  <si>
    <r>
      <t xml:space="preserve">Reporte Planeación: </t>
    </r>
    <r>
      <rPr>
        <sz val="8"/>
        <color theme="1"/>
        <rFont val="Arial"/>
        <family val="2"/>
      </rPr>
      <t xml:space="preserve">La estrategia de caracterización de usuarios esta en proceso de actualización y para ello tuvimos una reunión con Eureka junto con ellos poder establecer los criterios de categorización de los NNA dentro de la herramienta, ya se cuentan con los insumos que podrán ayudar a establecer a un nuevo grupo de valor. Adiciona a ello desde el área Digital pudimos obtener ya una categorización de los usuarios de EUREKA que también deberán ser incluidos en el análisis.
</t>
    </r>
    <r>
      <rPr>
        <b/>
        <sz val="8"/>
        <color theme="1"/>
        <rFont val="Arial"/>
        <family val="2"/>
      </rPr>
      <t xml:space="preserve">Análisis OCI: </t>
    </r>
    <r>
      <rPr>
        <sz val="8"/>
        <color theme="1"/>
        <rFont val="Arial"/>
        <family val="2"/>
      </rPr>
      <t>Se adelantó la revisión de los soportes y avances remitidos por el área, observando que el reporte de avance no es coherente con el soporte adjunto; de igual manera, se recomienda al área remitir los soportes completos que den cuenta de la ejecución de las actividades, dado, que la citación adelantada por la Oficina de Control Disciplinario Interno no es suficiente para evidenciar que el área de Planeación haya coordinado la capacitación a su cargo, así como tampoco se observa soporte que permita observar la ejecución de "</t>
    </r>
    <r>
      <rPr>
        <i/>
        <sz val="8"/>
        <color theme="1"/>
        <rFont val="Arial"/>
        <family val="2"/>
      </rPr>
      <t>Incluir en la ERD de la vigencia 2024, en la etapa formulación que la entidad realizará una capacitación en rendición de cuentas a sus grupos de valor internos"</t>
    </r>
    <r>
      <rPr>
        <sz val="8"/>
        <color theme="1"/>
        <rFont val="Arial"/>
        <family val="2"/>
      </rPr>
      <t xml:space="preserve"> a la fecha del seguimiento efectuado</t>
    </r>
    <r>
      <rPr>
        <i/>
        <sz val="8"/>
        <color theme="1"/>
        <rFont val="Arial"/>
        <family val="2"/>
      </rPr>
      <t>.</t>
    </r>
    <r>
      <rPr>
        <sz val="8"/>
        <color theme="1"/>
        <rFont val="Arial"/>
        <family val="2"/>
      </rPr>
      <t xml:space="preserve">  Teniendo en cuenta lo mencionado, así como la fecha de terminación se califica con alerta</t>
    </r>
    <r>
      <rPr>
        <b/>
        <sz val="8"/>
        <color theme="1"/>
        <rFont val="Arial"/>
        <family val="2"/>
      </rPr>
      <t xml:space="preserve"> "Incumplida".</t>
    </r>
  </si>
  <si>
    <r>
      <t>Planeación:</t>
    </r>
    <r>
      <rPr>
        <sz val="8"/>
        <color theme="1"/>
        <rFont val="Arial"/>
        <family val="2"/>
      </rPr>
      <t xml:space="preserve"> Estrategia de rendición de cuentas de 2024.</t>
    </r>
  </si>
  <si>
    <r>
      <t>Planeación:</t>
    </r>
    <r>
      <rPr>
        <sz val="8"/>
        <color theme="1"/>
        <rFont val="Arial"/>
        <family val="2"/>
      </rPr>
      <t xml:space="preserve"> Citación de Reunión.</t>
    </r>
  </si>
  <si>
    <r>
      <t xml:space="preserve">Reporte Producción: </t>
    </r>
    <r>
      <rPr>
        <sz val="8"/>
        <color theme="1"/>
        <rFont val="Arial"/>
        <family val="2"/>
      </rPr>
      <t xml:space="preserve">Para avanzar en este aspecto se realizaron las siguientes acciones: 1. Reuniones con Gestión Documental para avanzar en el tratamiento del Plan de Manejo 2. Reunión con Control Interno para dar a conocer el avance y solicitar orientación adicional 3. Envió de actas disponibles para el análisis de Control Interno. Pendiente análisis y repuesta de Control Interno sobre la información compartida. 
</t>
    </r>
    <r>
      <rPr>
        <b/>
        <sz val="8"/>
        <color theme="1"/>
        <rFont val="Arial"/>
        <family val="2"/>
      </rPr>
      <t xml:space="preserve">Análisis OCI: </t>
    </r>
    <r>
      <rPr>
        <sz val="8"/>
        <color theme="1"/>
        <rFont val="Arial"/>
        <family val="2"/>
      </rPr>
      <t xml:space="preserve">Se adelanta la revisión de lo indicado en el reporte por parte del área de Producción respecto a la actividad, sobre lo cual se identifica que el reporte no guarda relación con la acción formulada, dado que las actas mencionan la observación 11.15 y organización de expedientes, sin que se mencionen revisiones sobre las </t>
    </r>
    <r>
      <rPr>
        <i/>
        <sz val="8"/>
        <color theme="1"/>
        <rFont val="Arial"/>
        <family val="2"/>
      </rPr>
      <t xml:space="preserve">"Obligaciones específicas y perfiles de los líderes de equipo". </t>
    </r>
    <r>
      <rPr>
        <sz val="8"/>
        <color theme="1"/>
        <rFont val="Arial"/>
        <family val="2"/>
      </rPr>
      <t xml:space="preserve">Se indica dentro de una nota en el reporte que </t>
    </r>
    <r>
      <rPr>
        <i/>
        <sz val="8"/>
        <color theme="1"/>
        <rFont val="Arial"/>
        <family val="2"/>
      </rPr>
      <t>"NO SE REALIZARON CONTRATACIONES de personas calificadas en la categoría de LIDERES DE EQUIPO, por lo anterior las acciones ejecutadas corresponden únicamente a lo realizado en el 1er cuatrimestre del año";</t>
    </r>
    <r>
      <rPr>
        <sz val="8"/>
        <color theme="1"/>
        <rFont val="Arial"/>
        <family val="2"/>
      </rPr>
      <t xml:space="preserve"> sin embargo, dada la fecha de terminación de la actividad, así como la cantidad programada (2), se mantiene el porcentaje de avance y calificación </t>
    </r>
    <r>
      <rPr>
        <b/>
        <sz val="8"/>
        <color theme="1"/>
        <rFont val="Arial"/>
        <family val="2"/>
      </rPr>
      <t>"En Proceso"</t>
    </r>
    <r>
      <rPr>
        <sz val="8"/>
        <color theme="1"/>
        <rFont val="Arial"/>
        <family val="2"/>
      </rPr>
      <t>, y, se recomienda al área realizar el reporte concreto de los avances obtenidos por el área responsable que sea pertinente a la evaluación a adelantar por parte de la Oficina de Control Interno.</t>
    </r>
  </si>
  <si>
    <r>
      <t xml:space="preserve">Reporte Sub. Financiera: </t>
    </r>
    <r>
      <rPr>
        <sz val="8"/>
        <color theme="1"/>
        <rFont val="Arial"/>
        <family val="2"/>
      </rPr>
      <t xml:space="preserve"> Se actualiza el procedimiento de Estados Financieros incluyendo el punto de control de las notas a los Estados Financieros. Se adjuntan conciliaciones del mes de junio, julio, agosto, septiembre y octubre. La conciliación del mes de noviembre y diciembre se encuentra en proceso de cruce de saldos teniendo en cuenta que se realizo una baja de propiedad planta y equipo.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Se verifica el procedimiento actualizado en actividad de decisión después de la No. 8 sobre conciliaciones y el tiempo establecido para depurar las diferencias de estas (2 meses). Así mismo de las conciliaciones con Almacén de junio a octubre. Teniendo en cuenta el reporte efectuado por el área (</t>
    </r>
    <r>
      <rPr>
        <i/>
        <sz val="8"/>
        <color theme="1"/>
        <rFont val="Arial"/>
        <family val="2"/>
      </rPr>
      <t>"La conciliación del mes de noviembre y diciembre se encuentra en proceso..."</t>
    </r>
    <r>
      <rPr>
        <sz val="8"/>
        <color theme="1"/>
        <rFont val="Arial"/>
        <family val="2"/>
      </rPr>
      <t xml:space="preserve">), así como las fechas de ejecución se califica como </t>
    </r>
    <r>
      <rPr>
        <b/>
        <sz val="8"/>
        <color theme="1"/>
        <rFont val="Arial"/>
        <family val="2"/>
      </rPr>
      <t>"Incumplida".</t>
    </r>
  </si>
  <si>
    <r>
      <t xml:space="preserve">Reporte Sub. Financiera: </t>
    </r>
    <r>
      <rPr>
        <sz val="8"/>
        <color theme="1"/>
        <rFont val="Arial"/>
        <family val="2"/>
      </rPr>
      <t xml:space="preserve"> La conciliación entre áreas se está llevando a cabo. Teniendo en cuenta que el control está implementado solicitamos el cierre de la acción.</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Se verifica el procedimiento actualizado en actividad de decisión después de la No. 8 sobre conciliaciones y el tiempo establecido para depurar las diferencias de estas (2 meses). Así mismo de las conciliaciones reportadas. Teniendo en cuenta el reporte efectuado por el área, así como las fechas de ejecución se califica como </t>
    </r>
    <r>
      <rPr>
        <b/>
        <sz val="8"/>
        <color theme="1"/>
        <rFont val="Arial"/>
        <family val="2"/>
      </rPr>
      <t>"Terminada extemporánea".</t>
    </r>
  </si>
  <si>
    <r>
      <t xml:space="preserve">Reporte Sub. Financiera: </t>
    </r>
    <r>
      <rPr>
        <sz val="8"/>
        <color theme="1"/>
        <rFont val="Arial"/>
        <family val="2"/>
      </rPr>
      <t xml:space="preserve">Se realiza reunión con el área de Ventas el 9 de julio de 2024 y se genera acta de la reunión.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Dentro de lo soportes remitidos no se evidencia acta de reunión con conclusiones sobre la debilidad detectada. Teniendo en cuenta el plazo fijado, se califica como </t>
    </r>
    <r>
      <rPr>
        <b/>
        <sz val="8"/>
        <color theme="1"/>
        <rFont val="Arial"/>
        <family val="2"/>
      </rPr>
      <t>"Incumplida".</t>
    </r>
  </si>
  <si>
    <r>
      <t xml:space="preserve">Reporte Sub. Financiera: </t>
    </r>
    <r>
      <rPr>
        <sz val="8"/>
        <color theme="1"/>
        <rFont val="Arial"/>
        <family val="2"/>
      </rPr>
      <t>Se carga acta de reunión. Por lo que se solicita el cierre de la acción.</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Se verifica acta de reunión del 09/07/2024, con conclusiones sobre la debilidad detectada. Teniendo en cuenta el plazo fijado, se califica como </t>
    </r>
    <r>
      <rPr>
        <b/>
        <sz val="8"/>
        <color theme="1"/>
        <rFont val="Arial"/>
        <family val="2"/>
      </rPr>
      <t xml:space="preserve">"Terminada extemporánea". </t>
    </r>
    <r>
      <rPr>
        <sz val="8"/>
        <color theme="1"/>
        <rFont val="Arial"/>
        <family val="2"/>
      </rPr>
      <t>Se recomienda</t>
    </r>
    <r>
      <rPr>
        <b/>
        <sz val="8"/>
        <color theme="1"/>
        <rFont val="Arial"/>
        <family val="2"/>
      </rPr>
      <t xml:space="preserve"> cerrar.</t>
    </r>
  </si>
  <si>
    <r>
      <t xml:space="preserve">Reporte Sub. Financiera: 
</t>
    </r>
    <r>
      <rPr>
        <sz val="8"/>
        <color theme="1"/>
        <rFont val="Arial"/>
        <family val="2"/>
      </rPr>
      <t xml:space="preserve">a. Los Informes Financieros contables han sido publicados.
b.  En los trimestres reportados se presentaron Notas Explicativas a la información Financiera. 
c. Se revisará la pertinencia de la elaboración de estas acuerdo a la normatividad vigente aplicable teniendo en cuenta lo establecido en la resolución 356 numeral 4.2, cuando surjan hechos económicos que no sean recurrentes o que tengan un efecto material en la situación financiera o en el rendimiento de la entidad que afecten la información que se esta presentando de manera representativa.
d. Se remiten las publicaciones de los tres trimestres de la vigencia 2024.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no se evidencia consulta a la normatividad sobre la pertinencia de la firma en las notas de los estados financieros del representante legal y el revisor fiscal y de acuerdo con las fechas de ejecución, se califica como </t>
    </r>
    <r>
      <rPr>
        <b/>
        <sz val="8"/>
        <color theme="1"/>
        <rFont val="Arial"/>
        <family val="2"/>
      </rPr>
      <t>"Incumplida".</t>
    </r>
  </si>
  <si>
    <r>
      <t xml:space="preserve">Reporte Sub. Financiera: </t>
    </r>
    <r>
      <rPr>
        <sz val="8"/>
        <color theme="1"/>
        <rFont val="Arial"/>
        <family val="2"/>
      </rPr>
      <t>Se carga evidencia de la publicación en el botón de transparencia. El control ya está implementado, solicitamos cierre de la acción.</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y de acuerdo con las fechas de ejecución, se califica como </t>
    </r>
    <r>
      <rPr>
        <b/>
        <sz val="8"/>
        <color theme="1"/>
        <rFont val="Arial"/>
        <family val="2"/>
      </rPr>
      <t xml:space="preserve">"Terminada extemporánea". </t>
    </r>
    <r>
      <rPr>
        <sz val="8"/>
        <color theme="1"/>
        <rFont val="Arial"/>
        <family val="2"/>
      </rPr>
      <t>Se recomienda</t>
    </r>
    <r>
      <rPr>
        <b/>
        <sz val="8"/>
        <color theme="1"/>
        <rFont val="Arial"/>
        <family val="2"/>
      </rPr>
      <t xml:space="preserve"> cerrar.</t>
    </r>
  </si>
  <si>
    <r>
      <t xml:space="preserve">Reporte Sub. Financiera: </t>
    </r>
    <r>
      <rPr>
        <sz val="8"/>
        <color theme="1"/>
        <rFont val="Arial"/>
        <family val="2"/>
      </rPr>
      <t xml:space="preserve">Los EEFF a 31 de marzo de 2025, se encuentran certificados por el contador, dictaminados por la Revisoría Fiscal, sin embargo, falta la firma de la Gerente del Canal para su publicación que en todo caso no debe ser posterior al 31 de mayo de 2025.
</t>
    </r>
    <r>
      <rPr>
        <b/>
        <sz val="8"/>
        <color theme="1"/>
        <rFont val="Arial"/>
        <family val="2"/>
      </rPr>
      <t xml:space="preserve">Análisis OCI: </t>
    </r>
    <r>
      <rPr>
        <sz val="8"/>
        <color theme="1"/>
        <rFont val="Arial"/>
        <family val="2"/>
      </rPr>
      <t>Teniendo en cuenta el reporte efectuado por el área y de acuerdo con las fechas de ejecución, se califica como</t>
    </r>
    <r>
      <rPr>
        <b/>
        <sz val="8"/>
        <color theme="1"/>
        <rFont val="Arial"/>
        <family val="2"/>
      </rPr>
      <t xml:space="preserve"> "Terminada extemporánea"</t>
    </r>
    <r>
      <rPr>
        <sz val="8"/>
        <color theme="1"/>
        <rFont val="Arial"/>
        <family val="2"/>
      </rPr>
      <t xml:space="preserve">. Se recomienda </t>
    </r>
    <r>
      <rPr>
        <b/>
        <sz val="8"/>
        <color theme="1"/>
        <rFont val="Arial"/>
        <family val="2"/>
      </rPr>
      <t>cerrar</t>
    </r>
    <r>
      <rPr>
        <sz val="8"/>
        <color theme="1"/>
        <rFont val="Arial"/>
        <family val="2"/>
      </rPr>
      <t>.</t>
    </r>
  </si>
  <si>
    <r>
      <t>Reporte Sub. Financiera:</t>
    </r>
    <r>
      <rPr>
        <sz val="8"/>
        <color theme="1"/>
        <rFont val="Arial"/>
        <family val="2"/>
      </rPr>
      <t xml:space="preserve"> Las notas explicativas, ya las estás firmando la representante legal (Gerente) como se puede evidenciar en los Estados Financieros a corte 31 de diciembre de 2024. Por lo anterior, se solicita el cierre de la acción.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y de acuerdo con las fechas de ejecución, se califica como </t>
    </r>
    <r>
      <rPr>
        <b/>
        <sz val="8"/>
        <color theme="1"/>
        <rFont val="Arial"/>
        <family val="2"/>
      </rPr>
      <t>"Terminada extemporánea"</t>
    </r>
    <r>
      <rPr>
        <sz val="8"/>
        <color theme="1"/>
        <rFont val="Arial"/>
        <family val="2"/>
      </rPr>
      <t xml:space="preserve">. Se recomienda </t>
    </r>
    <r>
      <rPr>
        <b/>
        <sz val="8"/>
        <color theme="1"/>
        <rFont val="Arial"/>
        <family val="2"/>
      </rPr>
      <t>cerrar</t>
    </r>
    <r>
      <rPr>
        <sz val="8"/>
        <color theme="1"/>
        <rFont val="Arial"/>
        <family val="2"/>
      </rPr>
      <t>.</t>
    </r>
  </si>
  <si>
    <r>
      <t xml:space="preserve">Reporte Sub. Financiera: </t>
    </r>
    <r>
      <rPr>
        <sz val="8"/>
        <color theme="1"/>
        <rFont val="Arial"/>
        <family val="2"/>
      </rPr>
      <t>Se carga evidencia de la publicación en el botón de transparencia. El control ya está implementado, solicitamos cierre de la acción.</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el reporte efectuado por el área y de acuerdo con las fechas de ejecución, se califica como </t>
    </r>
    <r>
      <rPr>
        <b/>
        <sz val="8"/>
        <color theme="1"/>
        <rFont val="Arial"/>
        <family val="2"/>
      </rPr>
      <t>"Terminada extemporánea"</t>
    </r>
    <r>
      <rPr>
        <sz val="8"/>
        <color theme="1"/>
        <rFont val="Arial"/>
        <family val="2"/>
      </rPr>
      <t xml:space="preserve">. Se recomienda </t>
    </r>
    <r>
      <rPr>
        <b/>
        <sz val="8"/>
        <color theme="1"/>
        <rFont val="Arial"/>
        <family val="2"/>
      </rPr>
      <t>cerrar</t>
    </r>
    <r>
      <rPr>
        <sz val="8"/>
        <color theme="1"/>
        <rFont val="Arial"/>
        <family val="2"/>
      </rPr>
      <t>.</t>
    </r>
  </si>
  <si>
    <r>
      <t xml:space="preserve">Reporte Sub. Financiera: </t>
    </r>
    <r>
      <rPr>
        <sz val="8"/>
        <color theme="1"/>
        <rFont val="Arial"/>
        <family val="2"/>
      </rPr>
      <t xml:space="preserve">Se adjunta procedimiento de Estados Financieros actualizado. Se adjunta resolución 158 de 11 de diciembre de 2024 de Comité de Sostenibilidad y se informa que en el segundo semestre de 2024 no se remitieron correos teniendo en cuenta que los compromisos adquiridos en el comité se realizó en el mes de diciembre con los lineamientos de esta resolución.  </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la acción programada de incluir en la actualización del procedimiento AGFF-CO-PD001 un punto de control para el envió de manera  trimestral vía correo electrónico de la solicitud de avances a los compromisos adquiridos en las deliberaciones del Comité Técnico de Sostenibilidad Contable, no se evidencia en la actualización del procedimiento en su versión 16 del 18/12/2024. Por lo anterior y de acuerdo con el plazo fijado para la acción, se califica como </t>
    </r>
    <r>
      <rPr>
        <b/>
        <sz val="8"/>
        <color theme="1"/>
        <rFont val="Arial"/>
        <family val="2"/>
      </rPr>
      <t>"Incumplida".</t>
    </r>
  </si>
  <si>
    <r>
      <t xml:space="preserve">Reporte Sub. Financiera: </t>
    </r>
    <r>
      <rPr>
        <sz val="8"/>
        <color theme="1"/>
        <rFont val="Arial"/>
        <family val="2"/>
      </rPr>
      <t xml:space="preserve"> Se solicita documento en formato word para ser actualizado.</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Con corte a 31 de diciembre no se evidencian soportes ni avances. El correo remitido se realizó en enero 2025.Teniendo en cuenta el reporte efectuado por el área, así como las fechas de ejecución se califica como </t>
    </r>
    <r>
      <rPr>
        <b/>
        <sz val="8"/>
        <color theme="1"/>
        <rFont val="Arial"/>
        <family val="2"/>
      </rPr>
      <t>"Incumplida".</t>
    </r>
  </si>
  <si>
    <r>
      <t xml:space="preserve">Reporte Sub. Financiera: </t>
    </r>
    <r>
      <rPr>
        <sz val="8"/>
        <color theme="1"/>
        <rFont val="Arial"/>
        <family val="2"/>
      </rPr>
      <t xml:space="preserve"> El Instructivo ya fue actualizado y surtió las revisiones pertinentes, no obstante, falta la revisión y publicación por parte de  Planeación.</t>
    </r>
    <r>
      <rPr>
        <b/>
        <sz val="8"/>
        <color theme="1"/>
        <rFont val="Arial"/>
        <family val="2"/>
      </rPr>
      <t xml:space="preserve">
</t>
    </r>
    <r>
      <rPr>
        <sz val="8"/>
        <color theme="1"/>
        <rFont val="Arial"/>
        <family val="2"/>
      </rPr>
      <t xml:space="preserve">
</t>
    </r>
    <r>
      <rPr>
        <b/>
        <sz val="8"/>
        <color theme="1"/>
        <rFont val="Arial"/>
        <family val="2"/>
      </rPr>
      <t>Análisis OCI:</t>
    </r>
    <r>
      <rPr>
        <sz val="8"/>
        <color theme="1"/>
        <rFont val="Arial"/>
        <family val="2"/>
      </rPr>
      <t xml:space="preserve"> Se evidencian soportes y se verificó en la intranet la actualización del instructivo en su versión 4 del 26/05/2025. Por lo anterior y teniendo en cuenta las fechas de ejecución se califica como </t>
    </r>
    <r>
      <rPr>
        <b/>
        <sz val="8"/>
        <color theme="1"/>
        <rFont val="Arial"/>
        <family val="2"/>
      </rPr>
      <t>"Terminada extemporánea".</t>
    </r>
    <r>
      <rPr>
        <sz val="8"/>
        <color theme="1"/>
        <rFont val="Arial"/>
        <family val="2"/>
      </rPr>
      <t xml:space="preserve"> Se recomienda </t>
    </r>
    <r>
      <rPr>
        <b/>
        <sz val="8"/>
        <color theme="1"/>
        <rFont val="Arial"/>
        <family val="2"/>
      </rPr>
      <t>cerrar</t>
    </r>
    <r>
      <rPr>
        <sz val="8"/>
        <color theme="1"/>
        <rFont val="Arial"/>
        <family val="2"/>
      </rPr>
      <t>.</t>
    </r>
  </si>
  <si>
    <r>
      <t xml:space="preserve">Reporte Técnica: </t>
    </r>
    <r>
      <rPr>
        <sz val="8"/>
        <color theme="1"/>
        <rFont val="Arial"/>
        <family val="2"/>
      </rPr>
      <t xml:space="preserve">Para el último cuatrimestre de la vigencia 2024, se realizó de manera articulada entre las áreas de la Dirección Operativa ( área técnica y área digital) la contratación de las licencias de Adobe VIP Gobierno Creative Cloud for teams All App y licencias Adobe Premiere Pro requeridas. Las cuales se adquirieron a través del contrato 454_2024. Asimismo, se llevó a cabo una mesa de trabajo entre las partes interesadas para proceder con la asignación de las licencias. El área técnica se encargará del control y seguimiento correspondiente de las licencias a cargo de la Dirección Operativa, utilizando un documento Excel en el que se registrarán las asignaciones de credenciales y accesos de las licencias de Adobe. Este documento será compartido con el Ing. José Miguel Ayala Durán, Coordinador del Área Técnica, para su supervisión.
</t>
    </r>
    <r>
      <rPr>
        <b/>
        <sz val="8"/>
        <color theme="1"/>
        <rFont val="Arial"/>
        <family val="2"/>
      </rPr>
      <t xml:space="preserve">Análisis OCI: </t>
    </r>
    <r>
      <rPr>
        <sz val="8"/>
        <color theme="1"/>
        <rFont val="Arial"/>
        <family val="2"/>
      </rPr>
      <t xml:space="preserve">Teniendo en cuenta el reporte adelantado, así como los soportes entregados por el área, se observa que se adelantaron dos (2) reuniones con el área DIgital, el 19 de septiembre y 31 de octubre de 2024 respecto a la adquisición y asignación de licencias, a dichas reuniones no asistieron los demás indicados en la acción formulada, por lo que se recomienda al área efectuar la ejecución de las acciones de conformidad con lo definido. Respecto a las reuniones se evidencia que se adelantó la evaluación del proceso de adquisición, así como la asignación de estas. Teniendo en cuenta lo anterior, se califica la acción como </t>
    </r>
    <r>
      <rPr>
        <b/>
        <sz val="8"/>
        <color theme="1"/>
        <rFont val="Arial"/>
        <family val="2"/>
      </rPr>
      <t xml:space="preserve">"Terminada" </t>
    </r>
    <r>
      <rPr>
        <sz val="8"/>
        <color theme="1"/>
        <rFont val="Arial"/>
        <family val="2"/>
      </rPr>
      <t xml:space="preserve">con estado </t>
    </r>
    <r>
      <rPr>
        <b/>
        <sz val="8"/>
        <color theme="1"/>
        <rFont val="Arial"/>
        <family val="2"/>
      </rPr>
      <t>"Abierta"</t>
    </r>
    <r>
      <rPr>
        <sz val="8"/>
        <color theme="1"/>
        <rFont val="Arial"/>
        <family val="2"/>
      </rPr>
      <t xml:space="preserve"> con el fin de verificar el control respectivo en el marco del seguimiento al uso de software de la vigencia 2025. </t>
    </r>
  </si>
  <si>
    <r>
      <rPr>
        <sz val="8"/>
        <rFont val="Arial"/>
        <family val="2"/>
      </rPr>
      <t>Se evidenciaron documentos que no se utilizan por el área de Marca y Comunicaciones, así como documentos desactualizados, incompletos, no formalizados en el Sistema de Gestión de Capital y/o con políticas de operación y puntos de control que no se ejecutan de conformidad a como están documentados:
1. Instructivo de redacción y estilo para la intranet v3 de 2018
2. Manual de uso digital V1 de 2019
3. Caracterización del proceso Marca y Comunicaciones.
4. Procedimiento administración de medios y canales internos.
5. Procedimiento gestión de comunicación externa.
6. Estrategia de Marca y Comunicaciones territorio Capital.
7. Manual de uso de marcas y submarcas
8. Documentos No Formalizados en el Sistema de Gestión de Capital relacionados con las alianzas que suscribe Capital. Nota: Esta acción de mejora estará a cargo del área que asigne la Gerencia General como responsable de hacer seguimiento a las alianzas que suscriba Capital.</t>
    </r>
  </si>
  <si>
    <r>
      <t xml:space="preserve">Reporte Comunicaciones: </t>
    </r>
    <r>
      <rPr>
        <sz val="8"/>
        <color theme="1"/>
        <rFont val="Arial"/>
        <family val="2"/>
      </rPr>
      <t>1. El ‘Manual de Comunicaciones de Canal Capital’ el cual recogerá, en distintos capítulos, estilo y herramientas, de las Comunicaciones Internas y Externas exclusivamente, se encuentra en construcción de acuerdo con las directrices de la nueva administración. Lo relacionado con Digital no hará parte de este documento, teniendo en cuenta que el esta área ya no hace parte de Comunicaciones.  2. El procedimiento del Sistema de Gestión 'Manual de uso de marcas y submarcas' fue sustituido por el 'Manual de Marca de Canal Capital', publicado recientemente en la Intranet por el área de Planeación y socializado por el área de Comunicaciones. El cambio obedece a que de acuerdo con la reorganización propuesta por la nueva administración, ya no existen submarcas, por lo cual ya no es competencia del área de Comunicaciones. 3. Depurar documentos:
 - Manual de uso digital V1 de 2019. Se aclara que este manual se reemplazará con una caracterización de estas actividades y se incluirán aspectos específicos en el ‘Manual de Políticas Editoriales para sitios web y redes sociales' que está desarrollando el equipo digital en cabeza del líder digital de la Entidad.
 - Instructivo de redacción y estilo para la intranet v3 de 2018. Esta temática estará contenida en uno de los capítulos del ‘Manual de Comunicaciones de Canal Capital’ que se encuentra actualmente en construcción.4. El procedimiento de Alianzas y proyectos especiales ya no hace parte del área de Comunicaciones, según la disposición de la nueva administración.</t>
    </r>
    <r>
      <rPr>
        <b/>
        <sz val="8"/>
        <color theme="1"/>
        <rFont val="Arial"/>
        <family val="2"/>
      </rPr>
      <t xml:space="preserve">
Análisis OCI: </t>
    </r>
    <r>
      <rPr>
        <sz val="8"/>
        <color theme="1"/>
        <rFont val="Arial"/>
        <family val="2"/>
      </rPr>
      <t xml:space="preserve">Teniendo en cuenta que el reporte del área menciona las actividades a futuro y que no se remiten soportes sobre actividades ejecutadas en el periodo de seguimiento, se recomienda al área efectuar la consulta de la Circular 4 de 2024 </t>
    </r>
    <r>
      <rPr>
        <i/>
        <sz val="8"/>
        <color theme="1"/>
        <rFont val="Arial"/>
        <family val="2"/>
      </rPr>
      <t>"Lineamientos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con el fin de adelantar el reporte adecuado que permita evaluar lo programado versus lo informado. Dado lo mencionado, así como la fecha de terminación se califica la acción como </t>
    </r>
    <r>
      <rPr>
        <b/>
        <sz val="8"/>
        <color theme="1"/>
        <rFont val="Arial"/>
        <family val="2"/>
      </rPr>
      <t>"Sin Iniciar"</t>
    </r>
    <r>
      <rPr>
        <sz val="8"/>
        <color theme="1"/>
        <rFont val="Arial"/>
        <family val="2"/>
      </rPr>
      <t xml:space="preserve">. </t>
    </r>
  </si>
  <si>
    <r>
      <rPr>
        <b/>
        <sz val="8"/>
        <color theme="1"/>
        <rFont val="Arial"/>
        <family val="2"/>
      </rPr>
      <t>Reporte Comunicaciones:</t>
    </r>
    <r>
      <rPr>
        <sz val="8"/>
        <color theme="1"/>
        <rFont val="Arial"/>
        <family val="2"/>
      </rPr>
      <t xml:space="preserve"> Manual de Marca</t>
    </r>
  </si>
  <si>
    <r>
      <rPr>
        <b/>
        <sz val="8"/>
        <color theme="1"/>
        <rFont val="Arial"/>
        <family val="2"/>
      </rPr>
      <t>Reporte Comunicaciones:</t>
    </r>
    <r>
      <rPr>
        <sz val="8"/>
        <color theme="1"/>
        <rFont val="Arial"/>
        <family val="2"/>
      </rPr>
      <t xml:space="preserve"> Manual de Contratación.</t>
    </r>
  </si>
  <si>
    <r>
      <t xml:space="preserve">Reporte Digital: </t>
    </r>
    <r>
      <rPr>
        <sz val="8"/>
        <color theme="1"/>
        <rFont val="Arial"/>
        <family val="2"/>
      </rPr>
      <t>Sobre el plan de mejoramiento asignado al área de comunicaciones y conforme el alcance de las actividades establecidas para su tratamiento, el equipo Digital ha realizado acciones acorde al alcance y limite de su participación que le ha sido asignada, a continuación se relacionan las acciones emprendidas desde el equipo Digital: 1. Reunión interna para la revisión y lectura de los documentos que posiblemente tengan relación con el equipo Digital.</t>
    </r>
    <r>
      <rPr>
        <b/>
        <sz val="8"/>
        <color theme="1"/>
        <rFont val="Arial"/>
        <family val="2"/>
      </rPr>
      <t xml:space="preserve">
Análisis OCI: </t>
    </r>
    <r>
      <rPr>
        <sz val="8"/>
        <color theme="1"/>
        <rFont val="Arial"/>
        <family val="2"/>
      </rPr>
      <t xml:space="preserve">Se adelanta la revisión del soporte remitido por el área DIgital en el cual se observa un acta del 6 de diciembre de 2024 en la cual se verificaron los documentos relacionados en la acción formulada; sin embargo, una vez verificada la intranet no se encuentran los documentos relacionados con el equipo digital, aún cuando en el listado maestro de documentos del 20 de marzo de 2024 aparecen como vigentes. Dado lo indicado, se recomienda al área adelantar la verificación de la depuración de los documentos con el área de Planeación y remitir en el próximo seguimiento los soportes correspondientes con el fin de dar cabal cumplimiento a lo formulado. Por lo anterior, se califica la acción </t>
    </r>
    <r>
      <rPr>
        <b/>
        <sz val="8"/>
        <color theme="1"/>
        <rFont val="Arial"/>
        <family val="2"/>
      </rPr>
      <t>"En Proceso"</t>
    </r>
    <r>
      <rPr>
        <sz val="8"/>
        <color theme="1"/>
        <rFont val="Arial"/>
        <family val="2"/>
      </rPr>
      <t>.</t>
    </r>
  </si>
  <si>
    <r>
      <t xml:space="preserve">Reporte Digital: </t>
    </r>
    <r>
      <rPr>
        <sz val="8"/>
        <color theme="1"/>
        <rFont val="Arial"/>
        <family val="2"/>
      </rPr>
      <t xml:space="preserve">Se realizó una reunión con el equipo de comunicaciones, donde se revisaron las acciones pendientes para el plan de mejoramiento. En esta sesión se acordó que se avanzaría con el documento de política de comunicaciones, el cual debe ser la base para el Manual de Comunicaciones del Canal. Por ello, se acordó que desde el área de comunicaciones se solicitaría formalmente una ampliación del plazo para el cumplimiento de esta acción.
</t>
    </r>
    <r>
      <rPr>
        <b/>
        <sz val="8"/>
        <color theme="1"/>
        <rFont val="Arial"/>
        <family val="2"/>
      </rPr>
      <t xml:space="preserve">Análisis OCI: </t>
    </r>
    <r>
      <rPr>
        <sz val="8"/>
        <color theme="1"/>
        <rFont val="Arial"/>
        <family val="2"/>
      </rPr>
      <t xml:space="preserve">Se verifican los soportes entregados por el área observando un acta de reunión del 19 de marzo de 2007 (la cual deberá revisarse y ajustarse si es el caso) en la que se generan compromisos sobre la estructuración del componente digital en el Manual de Comunicaciones; sin embargo, se entrega la Política como soporte de ejecución de la actividad, por lo que se recomienda revisar lo indicado, versus lo soportado de manera que se entregue la información relacionada con la acción formulada "Manual de Comunicaciones". Dado lo anterior, se califica la acción </t>
    </r>
    <r>
      <rPr>
        <b/>
        <sz val="8"/>
        <color theme="1"/>
        <rFont val="Arial"/>
        <family val="2"/>
      </rPr>
      <t>"En Proceso"</t>
    </r>
    <r>
      <rPr>
        <sz val="8"/>
        <color theme="1"/>
        <rFont val="Arial"/>
        <family val="2"/>
      </rPr>
      <t>.</t>
    </r>
  </si>
  <si>
    <r>
      <t xml:space="preserve">Reporte Digital: </t>
    </r>
    <r>
      <rPr>
        <sz val="8"/>
        <color theme="1"/>
        <rFont val="Arial"/>
        <family val="2"/>
      </rPr>
      <t xml:space="preserve">El Manual de uso digital hará parte del Manual de comunicaciones que se entregara en el mes de junio.
</t>
    </r>
    <r>
      <rPr>
        <b/>
        <sz val="8"/>
        <color theme="1"/>
        <rFont val="Arial"/>
        <family val="2"/>
      </rPr>
      <t xml:space="preserve">Análisis OCI: </t>
    </r>
    <r>
      <rPr>
        <sz val="8"/>
        <color theme="1"/>
        <rFont val="Arial"/>
        <family val="2"/>
      </rPr>
      <t xml:space="preserve">Revisados los soportes remitidos se observa que se viene trabajando sobre la Política de Comunicaciones, lo cual no es coherente con los productos formulados en la acción, la cual menciona el "Manual de Comunicaciones", por lo que es importante que se adelante la revisión de lo formulado, así como de los avances reportados con el fin de dar cabal cumplimiento. Teniendo en cuenta lo anterior, se califica la acción </t>
    </r>
    <r>
      <rPr>
        <b/>
        <sz val="8"/>
        <color theme="1"/>
        <rFont val="Arial"/>
        <family val="2"/>
      </rPr>
      <t>"En Proceso"</t>
    </r>
    <r>
      <rPr>
        <sz val="8"/>
        <color theme="1"/>
        <rFont val="Arial"/>
        <family val="2"/>
      </rPr>
      <t xml:space="preserve">. </t>
    </r>
  </si>
  <si>
    <r>
      <rPr>
        <sz val="8"/>
        <rFont val="Arial"/>
        <family val="2"/>
      </rPr>
      <t>Fallas en las verificaciones realizadas por la segunda línea de defensa (Planeación) respecto a:
a. Debilidades en la verificación y aprobación de documentos por parte de la segunda línea de defensa (Planeación) al aprobar documentos que no cumplen con lo establecido en los lineamientos internos de Capital.
- Procedimiento administración de medios y canales internos.
- Estrategia de Marca y Comunicaciones territorio capital.
b. Debilidades en la verificación de soportes y retroalimentación al proceso de Gestión de Marca y Comunicaciones respecto a la coherencia de los reportes de los realizados en los indicadores formulados en plan de acción institucional de la vigencia 2023 por parte del proceso de Gestión de Marca y Comunicaciones</t>
    </r>
  </si>
  <si>
    <r>
      <t xml:space="preserve">Reporte Planeación: </t>
    </r>
    <r>
      <rPr>
        <sz val="8"/>
        <color theme="1"/>
        <rFont val="Arial"/>
        <family val="2"/>
      </rPr>
      <t xml:space="preserve">A partir de la tercera sesión del CIGD en agosto de 2024, se viene reportando en esta instancia los cambios en los documentos del Sistema de Gestión para conocimiento de los miembros del CIGD y la Alta dirección.  Se encuentra en actualización los documentos EPLE-FT-023 FORMATO PARA DOCUMENTACIÓN DE PROCEDIMIENTOS y EPLE-FT-021. FORMATO PARA CARACTERIZACIÓN DE PROCESOS por parte de planeación, incluyendo estas y otras mejoras y será publicado a más tardar en febrero 2025. 
</t>
    </r>
    <r>
      <rPr>
        <b/>
        <sz val="8"/>
        <color theme="1"/>
        <rFont val="Arial"/>
        <family val="2"/>
      </rPr>
      <t xml:space="preserve">Análisis OCI: </t>
    </r>
    <r>
      <rPr>
        <sz val="8"/>
        <color theme="1"/>
        <rFont val="Arial"/>
        <family val="2"/>
      </rPr>
      <t xml:space="preserve">Si bien se indica en las Actas del Comité Institucional de Gestión y Desempeño (sin aprobación ni firmas)  No. 3 y No. 4 de la vigencia 2024 respecto al estado de actualización de documentos en la intranet, no se observa la relación de lo indicado con la actualización de los documentos mencionados en la acción formulada. Por lo que se recomienda al área remitir los soportes que se relacionen con lo programado en el plan de mejoramiento y a su vez que estos correspondan al periodo de seguimiento que se adelanta por parte de la Oficina de Control Interno. Teniendo en cuenta lo anterior, así como la fecha de terminación se califica la acción con alerta </t>
    </r>
    <r>
      <rPr>
        <b/>
        <sz val="8"/>
        <color theme="1"/>
        <rFont val="Arial"/>
        <family val="2"/>
      </rPr>
      <t>"Incumplida"</t>
    </r>
    <r>
      <rPr>
        <sz val="8"/>
        <color theme="1"/>
        <rFont val="Arial"/>
        <family val="2"/>
      </rPr>
      <t xml:space="preserve">. 
Dentro de los avances de la vigencia anterior se resalta la actualización de la matriz de indicadores incluyendo los del proceso de comunicaciones. </t>
    </r>
  </si>
  <si>
    <r>
      <t>Planeación:</t>
    </r>
    <r>
      <rPr>
        <sz val="8"/>
        <color theme="1"/>
        <rFont val="Arial"/>
        <family val="2"/>
      </rPr>
      <t xml:space="preserve"> Manual actualizado.</t>
    </r>
  </si>
  <si>
    <r>
      <t>Reporte Planeación</t>
    </r>
    <r>
      <rPr>
        <sz val="8"/>
        <color theme="1"/>
        <rFont val="Arial"/>
        <family val="2"/>
      </rPr>
      <t xml:space="preserve">: Se adjunta el Manual actualizado. </t>
    </r>
    <r>
      <rPr>
        <b/>
        <sz val="8"/>
        <color theme="1"/>
        <rFont val="Arial"/>
        <family val="2"/>
      </rPr>
      <t xml:space="preserve">
Análisis OCI: </t>
    </r>
    <r>
      <rPr>
        <sz val="8"/>
        <color theme="1"/>
        <rFont val="Arial"/>
        <family val="2"/>
      </rPr>
      <t>Se evidencia que el MANUAL PARA EL CONTROL DE DOCUMENTOS INSTITUCIONALES, fue actualizado a la versión 7 , en el documento se incluyó un capítulo de RESPONSABILIDAD SOBRE LOS CAMBIOS, DISTRIBUCIÓN Y CONTROL DE COPIAS DE LOS DOCUMENTOS, por lo tanto, se califica la actividad como "</t>
    </r>
    <r>
      <rPr>
        <b/>
        <sz val="8"/>
        <color theme="1"/>
        <rFont val="Arial"/>
        <family val="2"/>
      </rPr>
      <t>Terminada".</t>
    </r>
  </si>
  <si>
    <r>
      <t>Planeación:</t>
    </r>
    <r>
      <rPr>
        <sz val="8"/>
        <color theme="1"/>
        <rFont val="Arial"/>
        <family val="2"/>
      </rPr>
      <t xml:space="preserve"> Hoja de vida del indicador de Comunicaciones.</t>
    </r>
  </si>
  <si>
    <r>
      <rPr>
        <sz val="8"/>
        <rFont val="Arial"/>
        <family val="2"/>
      </rPr>
      <t>Debilidades en el Manual de Comunicación para la Crisis, Manual de Uso de Marcas y Submarcas y Manual de uso de Marca de la Alcaldía de Bogotá, respecto a:
a.         Falta de consulta a las áreas de Capital en la actualización del Manual de Comunicación para la Crisis, debido al conocimiento técnico requerido para identificar las posibles situaciones de Crisis.
b.         Falta de capacitación a los colaboradores de Capital sobre el uso del Manual de Comunicación para la Crisis y del Manual de uso de Marcas y Submarcas.
c.         Falta de remisión a los Aliados de Capital del Manual de Uso de Marcas y Submarcas.
d.         Falta de lineamientos internos sobre la manera en que los colaboradores deben hacer uso y aplicación del Manual de Marca de la Alcaldía de Bogotá.</t>
    </r>
  </si>
  <si>
    <r>
      <t xml:space="preserve">Reporte Comunicaciones: </t>
    </r>
    <r>
      <rPr>
        <sz val="8"/>
        <color theme="1"/>
        <rFont val="Arial"/>
        <family val="2"/>
      </rPr>
      <t xml:space="preserve">1 y 2. El Manual de Marcas y Submarcas fue sustituido por el 'Manual de Marca de Canal Capital', publicado recientemente en la Intranet por el área de Planeación y socializado por el área de Comunicaciones. El cambio obedece a que de acuerdo con la reorganización propuesta por la nueva administración, ya no existen submarcas, por lo cual ya no es competencia del área de Comunicaciones.  3 y 4. Según el Plan de Acción que prepara el área de Comunicaciones para el año 2025, la mesa técnica con todas las áreas del Canal para la revisión y validación del Manual de comunicaciones para la crisis, se programará para realizarse en el segundo semestre del año, teniendo en  cuenta que el documento en mención también debe entrar en revisión y actualización.
5. Realizar consulta técnica y jurídica a la Oficina de Comunicaciones y a la Oficina Jurídica del Distrito, sobre el alcance de la adopción del Manual de Marca de la Alcaldía de Bogotá por parte de las Empresas Industriales y Comerciales del Estado-EICE, y con base en ello adoptar las orientaciones pertinentes dentro del sistema de Gestión de Capital. Teniendo en cuenta que esta actividad fue planteada por el anterior profesional especializado de Marca y Comunicaciones que ya no hace parte de la entidad, se trasladará esta inquietud al grupo Autopromos de la Dirección Operativa considerando su responsabilidad en los temas gráficos de la entidad. 
</t>
    </r>
    <r>
      <rPr>
        <b/>
        <sz val="8"/>
        <color theme="1"/>
        <rFont val="Arial"/>
        <family val="2"/>
      </rPr>
      <t xml:space="preserve">Análisis OCI: </t>
    </r>
    <r>
      <rPr>
        <sz val="8"/>
        <color theme="1"/>
        <rFont val="Arial"/>
        <family val="2"/>
      </rPr>
      <t xml:space="preserve">Se adelanta la verificación del documento mencionado para las actividades 1 y 2; sin embargo, en este no se observa el </t>
    </r>
    <r>
      <rPr>
        <i/>
        <sz val="8"/>
        <color theme="1"/>
        <rFont val="Arial"/>
        <family val="2"/>
      </rPr>
      <t xml:space="preserve">"procedimiento de Alianzas y proyectos especiales." </t>
    </r>
    <r>
      <rPr>
        <sz val="8"/>
        <color theme="1"/>
        <rFont val="Arial"/>
        <family val="2"/>
      </rPr>
      <t xml:space="preserve">como se menciona en la actividad 2. Por otro lado, el reporte del área menciona las actividades a futuro y que no se remiten soportes sobre actividades ejecutadas en el periodo de seguimiento, se recomienda al área efectuar la consulta de la Circular 4 de 2024 </t>
    </r>
    <r>
      <rPr>
        <i/>
        <sz val="8"/>
        <color theme="1"/>
        <rFont val="Arial"/>
        <family val="2"/>
      </rPr>
      <t>"Lineamientos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con el fin de adelantar el reporte adecuado que permita evaluar lo programado versus lo informado. Dado lo indicado se califica la acción </t>
    </r>
    <r>
      <rPr>
        <b/>
        <sz val="8"/>
        <color theme="1"/>
        <rFont val="Arial"/>
        <family val="2"/>
      </rPr>
      <t>"En Proceso"</t>
    </r>
    <r>
      <rPr>
        <sz val="8"/>
        <color theme="1"/>
        <rFont val="Arial"/>
        <family val="2"/>
      </rPr>
      <t>.</t>
    </r>
  </si>
  <si>
    <r>
      <rPr>
        <b/>
        <sz val="8"/>
        <color theme="1"/>
        <rFont val="Arial"/>
        <family val="2"/>
      </rPr>
      <t xml:space="preserve">Reporte Comunicaciones: </t>
    </r>
    <r>
      <rPr>
        <sz val="8"/>
        <color theme="1"/>
        <rFont val="Arial"/>
        <family val="2"/>
      </rPr>
      <t>Manual de Marca</t>
    </r>
  </si>
  <si>
    <r>
      <rPr>
        <b/>
        <sz val="8"/>
        <color theme="1"/>
        <rFont val="Arial"/>
        <family val="2"/>
      </rPr>
      <t xml:space="preserve">Reporte Comunicaciones: </t>
    </r>
    <r>
      <rPr>
        <sz val="8"/>
        <color theme="1"/>
        <rFont val="Arial"/>
        <family val="2"/>
      </rPr>
      <t>Manual de Contratación.</t>
    </r>
  </si>
  <si>
    <r>
      <rPr>
        <b/>
        <sz val="8"/>
        <color theme="1"/>
        <rFont val="Arial"/>
        <family val="2"/>
      </rPr>
      <t>Reporte Comunicaciones</t>
    </r>
    <r>
      <rPr>
        <sz val="8"/>
        <color theme="1"/>
        <rFont val="Arial"/>
        <family val="2"/>
      </rPr>
      <t>: Evidencias y grabación del evento.</t>
    </r>
  </si>
  <si>
    <r>
      <t xml:space="preserve">Reporte Comunicaciones: </t>
    </r>
    <r>
      <rPr>
        <sz val="8"/>
        <color theme="1"/>
        <rFont val="Arial"/>
        <family val="2"/>
      </rPr>
      <t xml:space="preserve">El Manual de marcas y submarcas, fue reemplazado por el nuevo Manual de Marca de Canal Capital, publicado en la Intranet en noviembre de 2024. Comunicaciones realizó una campaña de divulgación y socialización del nuevo documento.. 
</t>
    </r>
    <r>
      <rPr>
        <b/>
        <sz val="8"/>
        <color theme="1"/>
        <rFont val="Arial"/>
        <family val="2"/>
      </rPr>
      <t xml:space="preserve">Análisis OCI: </t>
    </r>
    <r>
      <rPr>
        <sz val="8"/>
        <color theme="1"/>
        <rFont val="Arial"/>
        <family val="2"/>
      </rPr>
      <t xml:space="preserve">Se evidencia la actualización y divulgación del Manual de Marcas, teniendo en cuenta que falta actualizar y divulgar el Manual de Comunicación para la crisis, la acción se califica </t>
    </r>
    <r>
      <rPr>
        <b/>
        <sz val="8"/>
        <color theme="1"/>
        <rFont val="Arial"/>
        <family val="2"/>
      </rPr>
      <t>"En Proceso"</t>
    </r>
    <r>
      <rPr>
        <sz val="8"/>
        <color theme="1"/>
        <rFont val="Arial"/>
        <family val="2"/>
      </rPr>
      <t>.</t>
    </r>
  </si>
  <si>
    <r>
      <rPr>
        <sz val="8"/>
        <rFont val="Arial"/>
        <family val="2"/>
      </rPr>
      <t>Debilidades en los riesgos e indicadores del proceso de Gestión de Marca y Comunicaciones respecto a:
a. Debilidades en la identificación del riesgo de gestión del proceso, así como en el control formulado para la vigencia 2024 al no cumplir con los lineamientos de la Guía para la administración del riesgo V6
b. Debilidades en la redacción del riesgo de corrupción del proceso, incoherencia entre el control y el plan de tratamiento formulado para la vigencia 2024.
c. Debilidades en la gestión, medición, seguimiento y reporte de los indicadores por parte del área de Marca y Comunicaciones.</t>
    </r>
  </si>
  <si>
    <r>
      <t xml:space="preserve">Análisis OCI: </t>
    </r>
    <r>
      <rPr>
        <sz val="8"/>
        <color theme="1"/>
        <rFont val="Arial"/>
        <family val="2"/>
      </rPr>
      <t xml:space="preserve">Si bien el área no adelantó reporte de avances, se remite una matriz de riesgos de gestión del proceso, así como la hoja de vida del indicador construido en 2024 con reporte a septiembre de 2024; sin embargo, a la fecha no se cuenta con la publicación de la matriz en la intranet o espacio determinado por el área de Planeación, de igual manera, no se observa la remisión de los riesgos al área de Planeación, actas de reunión u otro soporte que permita determinar la cabal ejecución de lo formulado. Dado lo indicado, se califica la acción </t>
    </r>
    <r>
      <rPr>
        <b/>
        <sz val="8"/>
        <color theme="1"/>
        <rFont val="Arial"/>
        <family val="2"/>
      </rPr>
      <t>"En Proceso"</t>
    </r>
    <r>
      <rPr>
        <sz val="8"/>
        <color theme="1"/>
        <rFont val="Arial"/>
        <family val="2"/>
      </rPr>
      <t>.</t>
    </r>
  </si>
  <si>
    <r>
      <rPr>
        <b/>
        <sz val="8"/>
        <color theme="1"/>
        <rFont val="Arial"/>
        <family val="2"/>
      </rPr>
      <t xml:space="preserve">Reporte Comunicaciones: </t>
    </r>
    <r>
      <rPr>
        <sz val="8"/>
        <color theme="1"/>
        <rFont val="Arial"/>
        <family val="2"/>
      </rPr>
      <t>Pantallazo de una reunión de revisión del mapa de riesgos.</t>
    </r>
  </si>
  <si>
    <r>
      <t xml:space="preserve">Reporte Comunicaciones: </t>
    </r>
    <r>
      <rPr>
        <sz val="8"/>
        <color theme="1"/>
        <rFont val="Arial"/>
        <family val="2"/>
      </rPr>
      <t xml:space="preserve">Atendiendo la nueva línea estratégica de las comunicaciones del Canal, se realizó la revisión por parte del Equipo de Comunicaciones de los riesgos de gestión y de corrupción y se determinó que no se requieren cambios.
</t>
    </r>
    <r>
      <rPr>
        <b/>
        <sz val="8"/>
        <color theme="1"/>
        <rFont val="Arial"/>
        <family val="2"/>
      </rPr>
      <t xml:space="preserve">Análisis OCI: </t>
    </r>
    <r>
      <rPr>
        <sz val="8"/>
        <color theme="1"/>
        <rFont val="Arial"/>
        <family val="2"/>
      </rPr>
      <t xml:space="preserve">No se remiten soportes que permitan evidenciar las decisiones tomadas en la mesa de trabajo entre Planeación y Comunicaciones o la matriz de riesgos actualizada. Por lo tanto, la acción se califica como </t>
    </r>
    <r>
      <rPr>
        <b/>
        <sz val="8"/>
        <color theme="1"/>
        <rFont val="Arial"/>
        <family val="2"/>
      </rPr>
      <t>"En Proceso"</t>
    </r>
  </si>
  <si>
    <r>
      <rPr>
        <b/>
        <sz val="8"/>
        <color theme="1"/>
        <rFont val="Arial"/>
        <family val="2"/>
      </rPr>
      <t xml:space="preserve">Reporte Comunicaciones: </t>
    </r>
    <r>
      <rPr>
        <sz val="8"/>
        <color theme="1"/>
        <rFont val="Arial"/>
        <family val="2"/>
      </rPr>
      <t xml:space="preserve"> Nuevos indicadores en las hojas de vida del PAI 2025 </t>
    </r>
  </si>
  <si>
    <r>
      <rPr>
        <sz val="8"/>
        <rFont val="Arial"/>
        <family val="2"/>
      </rPr>
      <t>Ausencia de documentación en el sistema de gestión del Canal, al eliminarse y no trasladarse oportunamente al proceso de Marca y Comunicaciones los documentos relacionados con Autopromociones.
Se debe tener en cuenta que de conformidad con la reasignación de actividades para la vigencia 2024, el área de Producción debe revisar, ajustar e incluir nuevamente la información y documentación relacionada con Autopromociones en su documentación.</t>
    </r>
  </si>
  <si>
    <r>
      <rPr>
        <sz val="8"/>
        <rFont val="Arial"/>
        <family val="2"/>
      </rPr>
      <t>Documentos gestionados
/ Documentos programados en procesos de gestión (1 documento)</t>
    </r>
  </si>
  <si>
    <r>
      <t>Reporte Dirección Operativa:</t>
    </r>
    <r>
      <rPr>
        <sz val="8"/>
        <color theme="1"/>
        <rFont val="Arial"/>
        <family val="2"/>
      </rPr>
      <t xml:space="preserve"> Durante el 3er cuatrimestre se realizaron tres (3) espacios de reunión con el equipo de Promos, para avanzar en el cumplimiento del plan de mejoramiento asignado a la dirección operativa, las reuniones realizadas se efectuaron en las siguientes fechas:
1. Noviembre 15 de 2024
2. Noviembre 22 de 2024
3. Diciembre 6 de 2024
Derivado de la instrucción del equipo de Planeación, se realizará la publicación en la intranet posterior al 22 de enero de 2025.</t>
    </r>
    <r>
      <rPr>
        <b/>
        <sz val="8"/>
        <color theme="1"/>
        <rFont val="Arial"/>
        <family val="2"/>
      </rPr>
      <t xml:space="preserve">
Análisis OCI: </t>
    </r>
    <r>
      <rPr>
        <sz val="8"/>
        <color theme="1"/>
        <rFont val="Arial"/>
        <family val="2"/>
      </rPr>
      <t>Se evidencia que se han llevado a cabo reuniones para revisar los ajustes realizados al procedimiento</t>
    </r>
    <r>
      <rPr>
        <b/>
        <sz val="8"/>
        <color theme="1"/>
        <rFont val="Arial"/>
        <family val="2"/>
      </rPr>
      <t xml:space="preserve"> </t>
    </r>
    <r>
      <rPr>
        <sz val="8"/>
        <color theme="1"/>
        <rFont val="Arial"/>
        <family val="2"/>
      </rPr>
      <t xml:space="preserve"> de promociones y autopromociones,  el documento se encuentra en borrador, por lo que aún no esta formalizado en el Sistema de Gestión de Capital. Teniendo en cuenta lo mencionado, así como la fecha programada de la acción se califica </t>
    </r>
    <r>
      <rPr>
        <b/>
        <sz val="8"/>
        <color theme="1"/>
        <rFont val="Arial"/>
        <family val="2"/>
      </rPr>
      <t>"En Proceso".</t>
    </r>
  </si>
  <si>
    <r>
      <rPr>
        <sz val="8"/>
        <rFont val="Arial"/>
        <family val="2"/>
      </rPr>
      <t>Oportunidades de mejora respecto a las Alianzas suscritas por Capital a través de las cartas de intención:
a. Se evidencia una oportunidad de mejora frente a sensibilizar a los encargados de suscribir alianzas bien sea a través de la modalidad de: Alianza, Carta de intención, Acuerdo de Colaboración o Convenio Interadministrativo de los controles establecidos para estas modalidades en el Manual de contratación, así como socializar los alcances permitidos por Capital para hacer una alianza a través de una carta de intención.
b. Necesidad de definir un formato estandarizado que defina unos lineamientos mínimos que debe tener la respuesta de Capital a una carta de intención.</t>
    </r>
  </si>
  <si>
    <r>
      <rPr>
        <b/>
        <sz val="8"/>
        <color theme="1"/>
        <rFont val="Arial"/>
        <family val="2"/>
      </rPr>
      <t>Análisis OCI:</t>
    </r>
    <r>
      <rPr>
        <sz val="8"/>
        <color theme="1"/>
        <rFont val="Arial"/>
        <family val="2"/>
      </rPr>
      <t xml:space="preserve"> No se remite reporte de avances y soportes de las áreas responsables, por lo que, en el marco de los lineamiento determinados de la Circular 04 de 2024 </t>
    </r>
    <r>
      <rPr>
        <i/>
        <sz val="8"/>
        <color theme="1"/>
        <rFont val="Arial"/>
        <family val="2"/>
      </rPr>
      <t>"Lineamientos para la formulación, modificación y seguimiento a los Planes de Mejoramiento (Institucional y por Procesos), Mapas de Riesgos (tipologías identificadas) y al Programa de Transparencia y Ética Pública - PTEP"</t>
    </r>
    <r>
      <rPr>
        <sz val="8"/>
        <color theme="1"/>
        <rFont val="Arial"/>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Arial"/>
        <family val="2"/>
      </rPr>
      <t>"Sin Iniciar"</t>
    </r>
    <r>
      <rPr>
        <sz val="8"/>
        <color theme="1"/>
        <rFont val="Arial"/>
        <family val="2"/>
      </rPr>
      <t>.</t>
    </r>
  </si>
  <si>
    <r>
      <rPr>
        <b/>
        <sz val="8"/>
        <color theme="1"/>
        <rFont val="Arial"/>
        <family val="2"/>
      </rPr>
      <t>Análisis OCI</t>
    </r>
    <r>
      <rPr>
        <sz val="8"/>
        <color theme="1"/>
        <rFont val="Arial"/>
        <family val="2"/>
      </rPr>
      <t>: Sin reporte por parte del área de contratación. En atención a la fecha programada para terminar la acción, se califica como "</t>
    </r>
    <r>
      <rPr>
        <b/>
        <sz val="8"/>
        <color theme="1"/>
        <rFont val="Arial"/>
        <family val="2"/>
      </rPr>
      <t>Sin Iniciar</t>
    </r>
    <r>
      <rPr>
        <sz val="8"/>
        <color theme="1"/>
        <rFont val="Arial"/>
        <family val="2"/>
      </rPr>
      <t>"</t>
    </r>
  </si>
  <si>
    <r>
      <rPr>
        <b/>
        <sz val="8"/>
        <color theme="1"/>
        <rFont val="Arial"/>
        <family val="2"/>
      </rPr>
      <t>Reporte Contratacione</t>
    </r>
    <r>
      <rPr>
        <sz val="8"/>
        <color theme="1"/>
        <rFont val="Arial"/>
        <family val="2"/>
      </rPr>
      <t xml:space="preserve">s acuerdo con el nuevo modelo de negocio del canal en el que las transmisiones hacen parte integral, no es posible admitir invitaciones a trasmitir. Los acuerdos de colaboración se establecieron para formalizar la necesaria reciprocidad en la celebración de los mismos.
</t>
    </r>
    <r>
      <rPr>
        <b/>
        <sz val="8"/>
        <color theme="1"/>
        <rFont val="Arial"/>
        <family val="2"/>
      </rPr>
      <t xml:space="preserve">Análisis OCI: </t>
    </r>
    <r>
      <rPr>
        <sz val="8"/>
        <color theme="1"/>
        <rFont val="Arial"/>
        <family val="2"/>
      </rPr>
      <t xml:space="preserve">Si bien el manual de contratación elimino la invitaciones a transmitir como una modalidad de contratación, estableció lineamientos nuevos para la forma de contratar las transmisiones que adelante canal capital. Por lo tanto se recomienda adelantar las mesas de trabajo pertinentes para que todas las áreas misionales estén enteradas de los cambios surtidos. 
Debido al cambio efectuado en el manual de contratación. esta acción se considera con calificación </t>
    </r>
    <r>
      <rPr>
        <b/>
        <sz val="8"/>
        <color theme="1"/>
        <rFont val="Arial"/>
        <family val="2"/>
      </rPr>
      <t xml:space="preserve">"Terminada" </t>
    </r>
    <r>
      <rPr>
        <sz val="8"/>
        <color theme="1"/>
        <rFont val="Arial"/>
        <family val="2"/>
      </rPr>
      <t>pero con estado "</t>
    </r>
    <r>
      <rPr>
        <b/>
        <sz val="8"/>
        <color theme="1"/>
        <rFont val="Arial"/>
        <family val="2"/>
      </rPr>
      <t xml:space="preserve">abierto" </t>
    </r>
    <r>
      <rPr>
        <sz val="8"/>
        <color theme="1"/>
        <rFont val="Arial"/>
        <family val="2"/>
      </rPr>
      <t xml:space="preserve">hasta que se aporte en el próximo seguimiento soporte de dicha mesa de trabajo con las áreas encargadas de adelantar los acuerdos de colaboración. </t>
    </r>
  </si>
  <si>
    <r>
      <rPr>
        <b/>
        <sz val="8"/>
        <color theme="1"/>
        <rFont val="Arial"/>
        <family val="2"/>
      </rPr>
      <t xml:space="preserve">Reporte Contratación: </t>
    </r>
    <r>
      <rPr>
        <sz val="8"/>
        <color theme="1"/>
        <rFont val="Arial"/>
        <family val="2"/>
      </rPr>
      <t xml:space="preserve">De acuerdo con el nuevo modelo de negocio del canal en el que las transmisiones hacen parte integral, no es posible admitir invitaciones a trasmitir. Los acuerdos de colaboración se establecieron para formalizar la necesaria reciprocidad en la celebración de los mismos.
</t>
    </r>
    <r>
      <rPr>
        <b/>
        <sz val="8"/>
        <color theme="1"/>
        <rFont val="Arial"/>
        <family val="2"/>
      </rPr>
      <t xml:space="preserve">Análisis OCI: </t>
    </r>
    <r>
      <rPr>
        <sz val="8"/>
        <color theme="1"/>
        <rFont val="Arial"/>
        <family val="2"/>
      </rPr>
      <t xml:space="preserve">Se evidencia cumplimiento de la acción propuesta puesto que se adelantaron tres capacitaciones sobre el nuevo manual de contratación. Se califica como </t>
    </r>
    <r>
      <rPr>
        <b/>
        <sz val="8"/>
        <color theme="1"/>
        <rFont val="Arial"/>
        <family val="2"/>
      </rPr>
      <t>"Terminada"</t>
    </r>
  </si>
  <si>
    <r>
      <rPr>
        <sz val="8"/>
        <rFont val="Arial"/>
        <family val="2"/>
      </rPr>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r>
  </si>
  <si>
    <r>
      <t xml:space="preserve">Reporte T. Humano: </t>
    </r>
    <r>
      <rPr>
        <sz val="8"/>
        <color theme="1"/>
        <rFont val="Arial"/>
        <family val="2"/>
      </rPr>
      <t xml:space="preserve">El área Jurídica aun no ha socializado  los lineamientos necesarios para poder acogerlos e implementarlos según el debido proceso.
</t>
    </r>
    <r>
      <rPr>
        <b/>
        <sz val="8"/>
        <color theme="1"/>
        <rFont val="Arial"/>
        <family val="2"/>
      </rPr>
      <t xml:space="preserve">Análisis OCI: </t>
    </r>
    <r>
      <rPr>
        <sz val="8"/>
        <color theme="1"/>
        <rFont val="Arial"/>
        <family val="2"/>
      </rPr>
      <t xml:space="preserve">Teniendo en cuenta el reporte del área no se cuentan con avances de ejecución de lo formulado, por lo que teniendo en cuenta la fecha de terminación se califica la acción como </t>
    </r>
    <r>
      <rPr>
        <b/>
        <sz val="8"/>
        <color theme="1"/>
        <rFont val="Arial"/>
        <family val="2"/>
      </rPr>
      <t>"Sin Iniciar"</t>
    </r>
    <r>
      <rPr>
        <sz val="8"/>
        <color theme="1"/>
        <rFont val="Arial"/>
        <family val="2"/>
      </rPr>
      <t xml:space="preserve">, y, se recomienda al área adelantar la coordinación del desarrollo de lo programado en el plan de mejoramiento. </t>
    </r>
  </si>
  <si>
    <r>
      <rPr>
        <b/>
        <sz val="8"/>
        <color theme="1"/>
        <rFont val="Arial"/>
        <family val="2"/>
      </rPr>
      <t xml:space="preserve">Reporte T. Humano: </t>
    </r>
    <r>
      <rPr>
        <sz val="8"/>
        <color theme="1"/>
        <rFont val="Arial"/>
        <family val="2"/>
      </rPr>
      <t xml:space="preserve">En las modificaciones realizadas al manual de funciones, se ha realizado en consenso con la secretaría general y con previo concepto favorable por parte de DASCD. Y para los trabajadores oficiales se realizaron ajustes determinados por la Secretaría General y solicitudes por parte la Subdirección Administrativa. En consenso con la Oficina Jurídica.
</t>
    </r>
    <r>
      <rPr>
        <b/>
        <sz val="8"/>
        <color theme="1"/>
        <rFont val="Arial"/>
        <family val="2"/>
      </rPr>
      <t xml:space="preserve">Análisis OCI: </t>
    </r>
    <r>
      <rPr>
        <sz val="8"/>
        <color theme="1"/>
        <rFont val="Arial"/>
        <family val="2"/>
      </rPr>
      <t xml:space="preserve">Se adelanta la evaluación de los soportes remitidos por el área, observando la entrega de soportes con fechas previas al inicio de ejecución de la actividad, por lo que solo se tienen en cuenta los documentos entregados con fecha de septiembre de 2024, dentro de estos, se observa la Resolución 128 de 2024 y su socialización vía correo electrónico, en la que se incluye la metodología utilizada para la construcción del acto administrativo. Teniendo en cuenta lo indicado, así como la fecha de terminación, se califica la acción </t>
    </r>
    <r>
      <rPr>
        <b/>
        <sz val="8"/>
        <color theme="1"/>
        <rFont val="Arial"/>
        <family val="2"/>
      </rPr>
      <t xml:space="preserve">"En Proceso" </t>
    </r>
    <r>
      <rPr>
        <sz val="8"/>
        <color theme="1"/>
        <rFont val="Arial"/>
        <family val="2"/>
      </rPr>
      <t>con el fin de verificar la continuidad de implementación de los parámetros definidos en la acción formulada.</t>
    </r>
  </si>
  <si>
    <r>
      <rPr>
        <sz val="8"/>
        <rFont val="Arial"/>
        <family val="2"/>
      </rPr>
      <t>Debilidad en la actividad administrativa y gestión contractual del área evaluada debido a que se encontraron oportunidades de mejora en los siguientes ítems:
a. Determinación de la supervisión contractual al tener objetos y obligaciones contractuales por fuera de las funciones esenciales del cargo del supervisor.
b. Conformación de los expedientes contractuales y de la gestión documental de las carpetas contractuales de las alianzas.
c. En la falta de publicación de los pagos contractuales en SECOP.</t>
    </r>
  </si>
  <si>
    <r>
      <rPr>
        <sz val="8"/>
        <rFont val="Arial"/>
        <family val="2"/>
      </rPr>
      <t>Número de transferencias de conocimiento/número de  transferencias programadas
Ordenes de pago cargadas/ Ordenes de pago emitidas del sistema
Mesa de trabajo/1</t>
    </r>
  </si>
  <si>
    <r>
      <t xml:space="preserve">Reporte Sub. Financiera: </t>
    </r>
    <r>
      <rPr>
        <sz val="8"/>
        <color theme="1"/>
        <rFont val="Arial"/>
        <family val="2"/>
      </rPr>
      <t xml:space="preserve">De acuerdo al reporte emitido por la Contratista Martha Suárez realizó entrega de Secop II con información cargada hasta el 31 de julio de 2024.  A la fecha la información correspondiente a el cargue de las órdenes pago en el Secop II con la marcación de pagado se encuentra hasta el día 30 de noviembre, el mes de diciembre esta en proceso. Se adjunta procedimiento de Estados Financieros actualizado. 
</t>
    </r>
    <r>
      <rPr>
        <b/>
        <sz val="8"/>
        <color theme="1"/>
        <rFont val="Arial"/>
        <family val="2"/>
      </rPr>
      <t xml:space="preserve">Análisis OCI:  </t>
    </r>
    <r>
      <rPr>
        <sz val="8"/>
        <color theme="1"/>
        <rFont val="Arial"/>
        <family val="2"/>
      </rPr>
      <t xml:space="preserve">Teniendo en cuenta el reporte efectuado por la Subdirección Financiera, así como las fechas de ejecución, se califica la acción </t>
    </r>
    <r>
      <rPr>
        <b/>
        <sz val="8"/>
        <color theme="1"/>
        <rFont val="Arial"/>
        <family val="2"/>
      </rPr>
      <t xml:space="preserve">"En Proceso". </t>
    </r>
    <r>
      <rPr>
        <sz val="8"/>
        <color theme="1"/>
        <rFont val="Arial"/>
        <family val="2"/>
      </rPr>
      <t xml:space="preserve">Se recomienda a las demás áreas revisar las demás acciones y reportar los soportes de cumplimiento ya que a la fecha se encuentran sin iniciar. </t>
    </r>
  </si>
  <si>
    <r>
      <t xml:space="preserve">Reporte Sub. Financiera: </t>
    </r>
    <r>
      <rPr>
        <sz val="8"/>
        <color theme="1"/>
        <rFont val="Arial"/>
        <family val="2"/>
      </rPr>
      <t xml:space="preserve">De acuerdo al reporte emitido por la Contratista Martha Suárez realizó entrega de Secop II con información cargada hasta el 31 de julio de 2024.  A la fecha la información correspondiente a el cargue de las órdenes pago en el Secop II con la marcación de pagado se encuentra hasta el día 30 de noviembre, el mes de diciembre esta en proceso. Se adjunta procedimiento de Estados Financieros actualizado. 
</t>
    </r>
    <r>
      <rPr>
        <b/>
        <sz val="8"/>
        <color theme="1"/>
        <rFont val="Arial"/>
        <family val="2"/>
      </rPr>
      <t xml:space="preserve">Análisis OCI:  </t>
    </r>
    <r>
      <rPr>
        <sz val="8"/>
        <color theme="1"/>
        <rFont val="Arial"/>
        <family val="2"/>
      </rPr>
      <t xml:space="preserve">Teniendo en cuenta la acción programada de Realizar una mesa de trabajo con los ordenadores del gasto y los supervisores de los contratos suscritos con la entidad, con el fin de revisar la posibilidad de dar entrega del proceso de aprobación en SECOP II y que los soportes adjuntos no dan cuenta de esa mesa, se verificó y  evidenció en la actualización del procedimiento Estados financieros en su versión 16 del 18/12/2024, que se incluyó la actividad 31 que corresponde a aprobar, adjuntar la orden de pago y marcar como pagadas las cuentas por parte de la subdirección Financiera dentro del mes de giro. Por lo anterior y de acuerdo con el plazo fijado para la acción, se califica como </t>
    </r>
    <r>
      <rPr>
        <b/>
        <sz val="8"/>
        <color theme="1"/>
        <rFont val="Arial"/>
        <family val="2"/>
      </rPr>
      <t>"Terminada extemporánea"</t>
    </r>
    <r>
      <rPr>
        <sz val="8"/>
        <color theme="1"/>
        <rFont val="Arial"/>
        <family val="2"/>
      </rPr>
      <t>.  Se recomienda cerrar.</t>
    </r>
  </si>
  <si>
    <r>
      <t xml:space="preserve">Reporte G. Documental: </t>
    </r>
    <r>
      <rPr>
        <sz val="8"/>
        <color theme="1"/>
        <rFont val="Arial"/>
        <family val="2"/>
      </rPr>
      <t xml:space="preserve">Frente a está acción se adelantó la siguientes acciones: 1. Se realizó la verificación del cumplimiento de las obligaciones de las OPS del grupo de Gestión Documental durante es último cuatrimestre del 2024. 360_2024 JEMY PATRICIA ESPINOSA ORJUELA - 387_2024_JUAN SEBASTIAN URQUIJO ESPINOSA - 390_2024_ROCIO OLIVARES - 400_2024_LEIDY CAROLINA CUBILLOS RIVAS - 513_2024_MARIA ANGELICA ESGUERRA VARGAS - 517_2024 DANIELA MEDINA ORTIZ - 530_2024 JOSE LUIS AREVALO BELTRAN.
</t>
    </r>
    <r>
      <rPr>
        <b/>
        <sz val="8"/>
        <color theme="1"/>
        <rFont val="Arial"/>
        <family val="2"/>
      </rPr>
      <t xml:space="preserve">Análisis OCI: </t>
    </r>
    <r>
      <rPr>
        <sz val="8"/>
        <color theme="1"/>
        <rFont val="Arial"/>
        <family val="2"/>
      </rPr>
      <t xml:space="preserve">Se adelanta la verificación de los expedientes en la página de SECOP II respecto a los expedientes relacionados por el área, observando que la mayoría de los pagos enviados a la entidad se encuentran con estado </t>
    </r>
    <r>
      <rPr>
        <b/>
        <sz val="8"/>
        <color theme="1"/>
        <rFont val="Arial"/>
        <family val="2"/>
      </rPr>
      <t>"PAGADO"</t>
    </r>
    <r>
      <rPr>
        <sz val="8"/>
        <color theme="1"/>
        <rFont val="Arial"/>
        <family val="2"/>
      </rPr>
      <t xml:space="preserve">, así como la relación del enlace en el que se consolida el repositorio de ejecución de las obligaciones. Teniendo en cuenta lo evidenciado, así como la fecha de terminación de las acciones se califica como </t>
    </r>
    <r>
      <rPr>
        <b/>
        <sz val="8"/>
        <color theme="1"/>
        <rFont val="Arial"/>
        <family val="2"/>
      </rPr>
      <t>"En Proceso"</t>
    </r>
    <r>
      <rPr>
        <sz val="8"/>
        <color theme="1"/>
        <rFont val="Arial"/>
        <family val="2"/>
      </rPr>
      <t xml:space="preserve">. </t>
    </r>
  </si>
  <si>
    <r>
      <rPr>
        <b/>
        <sz val="8"/>
        <color theme="1"/>
        <rFont val="Arial"/>
        <family val="2"/>
      </rPr>
      <t xml:space="preserve">Reporte G. Documental: </t>
    </r>
    <r>
      <rPr>
        <sz val="8"/>
        <color theme="1"/>
        <rFont val="Arial"/>
        <family val="2"/>
      </rPr>
      <t xml:space="preserve">De manera mensual se realiza seguimiento al cumplimiento de las obligaciones contractuales de las OPS para el desarrollo de las actividades de Gestión Documental del archivo central del Canal. El informe cuenta con la revisión de la profesional contratista líder de gestión documental y la revisión y firma del Supervisor (Subdirector Administrativo). Los informes de actividades reposan en SECOP II en el expediente de cada contrato. Se adjunta la relación de contratos para el archivo central y los links en los que se pueden consultar los informes de actividades correspondientes al periodo enero a marzo de 2025: 138_2025 JEMY PATRICIA ESPINOSA ORJUELA - 261-2025 CINDY DAYANA PERTUZ - 233_2025_AGNELICA CASTIBLANCO - 012_ 2025 LEIDY CAROLINA CUBILLOS RIVAS - 142_2025_MARIA ANGELICA ESGUERRA VARGAS - 232_2025 SANTIAGO CHAVEZ - 168_2025 JOSE LUIS AREVALO BELTRAN.
</t>
    </r>
    <r>
      <rPr>
        <b/>
        <sz val="8"/>
        <color theme="1"/>
        <rFont val="Arial"/>
        <family val="2"/>
      </rPr>
      <t xml:space="preserve">Análisis OCI: </t>
    </r>
    <r>
      <rPr>
        <sz val="8"/>
        <color theme="1"/>
        <rFont val="Arial"/>
        <family val="2"/>
      </rPr>
      <t xml:space="preserve">Revisado el soporte remitido se observa la relación de los contratos del área de Gestión Documental; sin embargo, los enlaces de publicación de los informes </t>
    </r>
    <r>
      <rPr>
        <b/>
        <sz val="8"/>
        <color theme="1"/>
        <rFont val="Arial"/>
        <family val="2"/>
      </rPr>
      <t>no son para consulta</t>
    </r>
    <r>
      <rPr>
        <sz val="8"/>
        <color theme="1"/>
        <rFont val="Arial"/>
        <family val="2"/>
      </rPr>
      <t xml:space="preserve">, por lo que se adelanta la verificación en el expediente del área de Contratación, sobre el cual se observa el primer informe de ejecución de actividades, en los cuales se relaciona un enlace de evidencias que </t>
    </r>
    <r>
      <rPr>
        <b/>
        <sz val="8"/>
        <color theme="1"/>
        <rFont val="Arial"/>
        <family val="2"/>
      </rPr>
      <t>no es consultable</t>
    </r>
    <r>
      <rPr>
        <sz val="8"/>
        <color theme="1"/>
        <rFont val="Arial"/>
        <family val="2"/>
      </rPr>
      <t xml:space="preserve">. Teniendo en cuenta que se ha dado continuidad a la revisión y aprobación de los informes de actividades de los contratistas vinculados al área, se califica la acción como </t>
    </r>
    <r>
      <rPr>
        <b/>
        <sz val="8"/>
        <color theme="1"/>
        <rFont val="Arial"/>
        <family val="2"/>
      </rPr>
      <t>"Terminada"</t>
    </r>
    <r>
      <rPr>
        <sz val="8"/>
        <color theme="1"/>
        <rFont val="Arial"/>
        <family val="2"/>
      </rPr>
      <t xml:space="preserve"> y se recomienda al área que se realice la verificación de los enlaces y demás soportes que permitan guardar trazabilidad de la ejecución de las actividades. </t>
    </r>
  </si>
  <si>
    <r>
      <t xml:space="preserve">Reporte G. Documental: </t>
    </r>
    <r>
      <rPr>
        <sz val="8"/>
        <color theme="1"/>
        <rFont val="Arial"/>
        <family val="2"/>
      </rPr>
      <t xml:space="preserve">Frente a está acción se adelantó la siguientes acciones: 1. Se actualizó el Manual de Gestión Documental en donde se integró los lineamientos para el uso y almacenamiento de documentos digitales y/o electrónicos en canal capital, por lo anterior, se solicita la eliminación de los siguientes documentos  AGRI-GD-GU-001, guía de lineamientos para el uso y almacenamiento de documentos digitales y/o electrónicos en canal capital AGRI-GD-GU-002 y el manual para la organización y almacenamiento de documentos digitales y/o electrónicos AGRI-GD-MN-001.
</t>
    </r>
    <r>
      <rPr>
        <b/>
        <sz val="8"/>
        <color theme="1"/>
        <rFont val="Arial"/>
        <family val="2"/>
      </rPr>
      <t xml:space="preserve">Análisis OCI: </t>
    </r>
    <r>
      <rPr>
        <sz val="8"/>
        <color theme="1"/>
        <rFont val="Arial"/>
        <family val="2"/>
      </rPr>
      <t xml:space="preserve">Se observa que se adelanta la actualización del Manual de gestión documental con fecha del 20 de diciembre de 2024 con la respectiva publicación en la intranet; sin embargo, las guías mencionadas continúan publicadas en la intranet, por lo que se hace necesario que el área remita los soportes respectivos sobre la actualización o eliminación de estas con el fin de dar cierre a la acción formulada. Teniendo en cuenta lo anterior, así como la fecha de cierre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</si>
  <si>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Se realizará la eliminación de los documentos AGRI-GD-GU-001, guía de lineamientos para el uso y almacenamiento de documentos digitales y/o electrónicos en canal capital AGRI-GD-GU-002 y el manual para la organización y almacenamiento de documentos digitales y/o electrónicos AGRI-GD-MN-001.</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Dado que a la fecha las guías mencionadas por el área [teniendo en cuenta lo formulado] permanecen publicadas en la Intranet, y que no se remiten soportes de avances adicionales, se mantiene la calificación </t>
    </r>
    <r>
      <rPr>
        <b/>
        <sz val="8"/>
        <color theme="1"/>
        <rFont val="Arial"/>
        <family val="2"/>
      </rPr>
      <t>"En Proceso"</t>
    </r>
    <r>
      <rPr>
        <sz val="8"/>
        <color theme="1"/>
        <rFont val="Arial"/>
        <family val="2"/>
      </rPr>
      <t xml:space="preserve"> y se recomienda al área revisar las fechas de ejecución y proceder con el desarrollo de lo pendiente. </t>
    </r>
  </si>
  <si>
    <r>
      <t xml:space="preserve">Reporte G. Documental: </t>
    </r>
    <r>
      <rPr>
        <sz val="8"/>
        <color theme="1"/>
        <rFont val="Arial"/>
        <family val="2"/>
      </rPr>
      <t xml:space="preserve">Frente a la actividad programada se realizó la siguiente actividad: 1. Se elaboró la programación de las transferencias secundarias a través de las actividades establecidas en el convenio firmado entre el Archivo de Bogotá y Canal Capital. 
</t>
    </r>
    <r>
      <rPr>
        <b/>
        <sz val="8"/>
        <color theme="1"/>
        <rFont val="Arial"/>
        <family val="2"/>
      </rPr>
      <t xml:space="preserve">Análisis OCI: </t>
    </r>
    <r>
      <rPr>
        <sz val="8"/>
        <color theme="1"/>
        <rFont val="Arial"/>
        <family val="2"/>
      </rPr>
      <t xml:space="preserve">Se adelanta la remisión del Memorando 789 del 19 de septiembre de 2024 "Solicitud Trámite Contractual – Convenio Interadministrativo Secretaría General de la Alcaldía Mayor De Bogotá D.C.- Dirección Distrital De Archivo De Bogotá" en el que se comunica la necesidad de efectuar la suscripción de un convenio para revisión y entrega del archivo almacenado en el Archivo de Bogotá. Dentro de este, se integra el cronograma de ejecución en el cual se programan dos (2) transferencias para las vigencias 2026 y 2028 respectivamente. Teniendo en cuenta lo previo, hace falta la presentación de lo formulado para aprobación al Comité Institucional de Gestión y Desempeño, de conformidad con lo formulado. Dado lo mencionado se califica la acción </t>
    </r>
    <r>
      <rPr>
        <b/>
        <sz val="8"/>
        <color theme="1"/>
        <rFont val="Arial"/>
        <family val="2"/>
      </rPr>
      <t>"En Proceso"</t>
    </r>
    <r>
      <rPr>
        <sz val="8"/>
        <color theme="1"/>
        <rFont val="Arial"/>
        <family val="2"/>
      </rPr>
      <t>.</t>
    </r>
  </si>
  <si>
    <r>
      <t xml:space="preserve">Reporte G. Documental: </t>
    </r>
    <r>
      <rPr>
        <sz val="8"/>
        <color theme="1"/>
        <rFont val="Arial"/>
        <family val="2"/>
      </rPr>
      <t xml:space="preserve">De acuerdo a la observación del seguimiento realizado por la OCI, “hace falta la presentación de lo formulado para aprobación al Comité Institucional de Gestión y Desempeño, de conformidad con lo formulado” Se presentará la programación de las transferencias secundarias en el siguiente CIGD
</t>
    </r>
    <r>
      <rPr>
        <b/>
        <sz val="8"/>
        <color theme="1"/>
        <rFont val="Arial"/>
        <family val="2"/>
      </rPr>
      <t xml:space="preserve">Análisis OCI: </t>
    </r>
    <r>
      <rPr>
        <sz val="8"/>
        <color theme="1"/>
        <rFont val="Arial"/>
        <family val="2"/>
      </rPr>
      <t xml:space="preserve">Teniendo en cuenta lo indicado por parte del área, y dado que a la fecha de seguimiento, al igual que las fechas de ejecución programadas no se presentan avances adicionales de desarrollo de la actividad, se mantiene la calificación </t>
    </r>
    <r>
      <rPr>
        <b/>
        <sz val="8"/>
        <color theme="1"/>
        <rFont val="Arial"/>
        <family val="2"/>
      </rPr>
      <t>"En Proceso".</t>
    </r>
  </si>
  <si>
    <r>
      <t xml:space="preserve">Análisis OCI: </t>
    </r>
    <r>
      <rPr>
        <sz val="8"/>
        <color theme="1"/>
        <rFont val="Arial"/>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se califica la acción como </t>
    </r>
    <r>
      <rPr>
        <b/>
        <sz val="8"/>
        <color theme="1"/>
        <rFont val="Arial"/>
        <family val="2"/>
      </rPr>
      <t>"Sin Iniciar"</t>
    </r>
    <r>
      <rPr>
        <sz val="8"/>
        <color theme="1"/>
        <rFont val="Arial"/>
        <family val="2"/>
      </rPr>
      <t xml:space="preserve">. </t>
    </r>
  </si>
  <si>
    <r>
      <t>Planeación:</t>
    </r>
    <r>
      <rPr>
        <sz val="8"/>
        <color theme="1"/>
        <rFont val="Arial"/>
        <family val="2"/>
      </rPr>
      <t xml:space="preserve"> Hoja de vida del indicador de Gestión Documental.</t>
    </r>
  </si>
  <si>
    <r>
      <t xml:space="preserve">Reporte G. Documental: </t>
    </r>
    <r>
      <rPr>
        <sz val="8"/>
        <color theme="1"/>
        <rFont val="Arial"/>
        <family val="2"/>
      </rPr>
      <t>Frente a la actividad programada se realizó la siguiente actividad: 1. Se formulo el Plan de trabajo para la organización de los depósitos de Archivo</t>
    </r>
    <r>
      <rPr>
        <b/>
        <sz val="8"/>
        <color theme="1"/>
        <rFont val="Arial"/>
        <family val="2"/>
      </rPr>
      <t xml:space="preserve">. 
Análisis OCI: </t>
    </r>
    <r>
      <rPr>
        <sz val="8"/>
        <color theme="1"/>
        <rFont val="Arial"/>
        <family val="2"/>
      </rPr>
      <t xml:space="preserve">Se efectuó la consolidación de un cronograma de intervención de los depósitos de archivo central tanto de la Calle 69 como de la Calle 26 de Capital con las actividades requeridas con inicio en febrero de 2025; sin embargo, se adelantará verificación de ejecución de lo programado durante la vigencia 2025, por lo que la acción se califica como </t>
    </r>
    <r>
      <rPr>
        <b/>
        <sz val="8"/>
        <color theme="1"/>
        <rFont val="Arial"/>
        <family val="2"/>
      </rPr>
      <t>"Terminada"</t>
    </r>
    <r>
      <rPr>
        <sz val="8"/>
        <color theme="1"/>
        <rFont val="Arial"/>
        <family val="2"/>
      </rPr>
      <t xml:space="preserve"> con estado </t>
    </r>
    <r>
      <rPr>
        <b/>
        <sz val="8"/>
        <color theme="1"/>
        <rFont val="Arial"/>
        <family val="2"/>
      </rPr>
      <t xml:space="preserve">"Abierta. </t>
    </r>
  </si>
  <si>
    <r>
      <t xml:space="preserve">Reporte G. Documental: </t>
    </r>
    <r>
      <rPr>
        <sz val="8"/>
        <color theme="1"/>
        <rFont val="Arial"/>
        <family val="2"/>
      </rPr>
      <t xml:space="preserve">Teniendo en cuenta la fecha de terminación (31/12/2024) y el cumplimiento de la actividad propuesta que era formular el Plan de trabajo para la organización de los depósitos de Archivo ya se dio cumplimiento a cabalidad y dado que en la acción y/o actividad no se contempla el seguimiento, se solicita respetuosamente el cierre de la acción.  También se debe tener en cuenta que la ejecución del plan de trabajo propuesto es responsabilidad del área y ya no corresponde a la acción de mejora formulada, porque si así fuera el plan de mejoramiento se haría indefinido en el tiempo. Por supuesto sin perjuicio de que la Oficina de Control Interno en otra auditoría o revisión que considere pueda realizar verificaciones a la gestión del área durante la presente vigencia.
</t>
    </r>
    <r>
      <rPr>
        <b/>
        <sz val="8"/>
        <color theme="1"/>
        <rFont val="Arial"/>
        <family val="2"/>
      </rPr>
      <t xml:space="preserve">Análisis OCI: </t>
    </r>
    <r>
      <rPr>
        <sz val="8"/>
        <color theme="1"/>
        <rFont val="Arial"/>
        <family val="2"/>
      </rPr>
      <t xml:space="preserve">Teniendo en cuenta que la actividad pendiente se centraba en la verificación del seguimiento de las actividades formuladas en el plan de trabajo, y, que el área responsable no adelantó la remisión de los soportes mencionados, así como que no se otorgó el acceso respectivo al equipo de la Oficina de Control Interno, no es posible efectuar la evaluación de cierre efectivo de las actividades. Por lo anterior, se mantiene la calificación </t>
    </r>
    <r>
      <rPr>
        <b/>
        <sz val="8"/>
        <color theme="1"/>
        <rFont val="Arial"/>
        <family val="2"/>
      </rPr>
      <t>"Terminada"</t>
    </r>
    <r>
      <rPr>
        <sz val="8"/>
        <color theme="1"/>
        <rFont val="Arial"/>
        <family val="2"/>
      </rPr>
      <t xml:space="preserve"> de la acción; sin embargo, se deja la advertencia de </t>
    </r>
    <r>
      <rPr>
        <b/>
        <sz val="8"/>
        <color theme="1"/>
        <rFont val="Arial"/>
        <family val="2"/>
      </rPr>
      <t xml:space="preserve">no entrega de información solicitada por parte del área responsable que permita verificar la efectividad de lo formulado. </t>
    </r>
  </si>
  <si>
    <r>
      <t>Reporte G. Documental: F</t>
    </r>
    <r>
      <rPr>
        <sz val="8"/>
        <color theme="1"/>
        <rFont val="Arial"/>
        <family val="2"/>
      </rPr>
      <t xml:space="preserve">rente a la actividad programada se realizó la siguiente actividad: 1. Se realizó la actualización del formato de Cuadro de Clasificación Documental 
</t>
    </r>
    <r>
      <rPr>
        <b/>
        <sz val="8"/>
        <color theme="1"/>
        <rFont val="Arial"/>
        <family val="2"/>
      </rPr>
      <t xml:space="preserve">Análisis OCI: </t>
    </r>
    <r>
      <rPr>
        <sz val="8"/>
        <color theme="1"/>
        <rFont val="Arial"/>
        <family val="2"/>
      </rPr>
      <t xml:space="preserve">Se adelanta la remisión de los soportes por parte del área de Gestión documental donde se observa la actualización del formato de cuadro de clasificación documental el 15 de octubre de 2024; sin embargo, lo reportado no es coherente con lo formulado en el plan de mejoramiento por procesos, por lo que se reconoce el avance obtenido, pero se recomienda al área adelantar la actualización de los cuadros de clasificación de conformidad con lo programado. Dado lo mencionado,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</si>
  <si>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Se adelanta el proceso de actualización de las TRD, proceso mediante el cual se debe realizar la actualización de los cuadros de clasificación documental, se remite las actas de reunión que evidencia las sesiones de trabajo con las áreas. 
</t>
    </r>
    <r>
      <rPr>
        <b/>
        <sz val="8"/>
        <color theme="1"/>
        <rFont val="Arial"/>
        <family val="2"/>
      </rPr>
      <t xml:space="preserve">Análisis OCI: </t>
    </r>
    <r>
      <rPr>
        <sz val="8"/>
        <color theme="1"/>
        <rFont val="Arial"/>
        <family val="2"/>
      </rPr>
      <t xml:space="preserve">Teniendo en cuenta lo indicado por el área, y, que se adelantaron ocho (8) reuniones sobre actualización de TRD, a la fecha no se ha dado ejecución de lo formulado, por lo que la acción mantiene su calificación </t>
    </r>
    <r>
      <rPr>
        <b/>
        <sz val="8"/>
        <color theme="1"/>
        <rFont val="Arial"/>
        <family val="2"/>
      </rPr>
      <t>"En Proceso"</t>
    </r>
    <r>
      <rPr>
        <sz val="8"/>
        <color theme="1"/>
        <rFont val="Arial"/>
        <family val="2"/>
      </rPr>
      <t xml:space="preserve"> y se recomienda al área entregar el reporte y soportes que den cuenta de la actividad formulada </t>
    </r>
    <r>
      <rPr>
        <b/>
        <i/>
        <sz val="8"/>
        <color theme="1"/>
        <rFont val="Arial"/>
        <family val="2"/>
      </rPr>
      <t>"Actualizar los cuadros de clasificación documental CCD, de acuerdo al cronograma establecido."</t>
    </r>
    <r>
      <rPr>
        <sz val="8"/>
        <color theme="1"/>
        <rFont val="Arial"/>
        <family val="2"/>
      </rPr>
      <t xml:space="preserve">. </t>
    </r>
  </si>
  <si>
    <r>
      <t xml:space="preserve">Reporte G. Documental: </t>
    </r>
    <r>
      <rPr>
        <sz val="8"/>
        <color theme="1"/>
        <rFont val="Arial"/>
        <family val="2"/>
      </rPr>
      <t xml:space="preserve">Teniendo en cuenta la fecha de inicio de está acción aún no se han documentado actividades.
</t>
    </r>
    <r>
      <rPr>
        <b/>
        <sz val="8"/>
        <color theme="1"/>
        <rFont val="Arial"/>
        <family val="2"/>
      </rPr>
      <t xml:space="preserve">Análisis OCI: </t>
    </r>
    <r>
      <rPr>
        <sz val="8"/>
        <color theme="1"/>
        <rFont val="Arial"/>
        <family val="2"/>
      </rPr>
      <t xml:space="preserve">Teniendo en cuenta el reporte adelantado por el área, así como las fechas de ejecución se califica la acción </t>
    </r>
    <r>
      <rPr>
        <b/>
        <sz val="8"/>
        <color theme="1"/>
        <rFont val="Arial"/>
        <family val="2"/>
      </rPr>
      <t>"Sin Iniciar"</t>
    </r>
    <r>
      <rPr>
        <sz val="8"/>
        <color theme="1"/>
        <rFont val="Arial"/>
        <family val="2"/>
      </rPr>
      <t xml:space="preserve">, y, se recomienda efectuar autoevaluaciones periódicas de las actividades pendientes con el fin de dar cabal cumplimiento a lo programado. </t>
    </r>
  </si>
  <si>
    <r>
      <t xml:space="preserve">Reporte G. Documental: </t>
    </r>
    <r>
      <rPr>
        <sz val="8"/>
        <color theme="1"/>
        <rFont val="Arial"/>
        <family val="2"/>
      </rPr>
      <t xml:space="preserve">Se realizó un comparativo del modelo frente al ERP del Canal.
</t>
    </r>
    <r>
      <rPr>
        <b/>
        <sz val="8"/>
        <color theme="1"/>
        <rFont val="Arial"/>
        <family val="2"/>
      </rPr>
      <t xml:space="preserve">Análisis OCI: </t>
    </r>
    <r>
      <rPr>
        <sz val="8"/>
        <color theme="1"/>
        <rFont val="Arial"/>
        <family val="2"/>
      </rPr>
      <t xml:space="preserve">Se observa la reunión sostenida entre los miembros del equipo de Gestión Documental sobre el MOREQ del 13 de noviembre de 2024; sin embargo, esta no detalla los resultados que den cuenta si la versión BETA del ERP cumple o no con lo establecido en el Modelo de Requisitos para Implementación de Documentos Electrónicos, de conformidad con lo formulado. Por lo anterior, se recomienda al área registrar lo correspondiente de manera que se pueda proceder al cierre de esta. Teniendo en cuenta lo indicado, así como las fechas de ejecución se califica la acción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</si>
  <si>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Teniendo en cuenta que el área no adelantó reporte de avances ni soportes de ejecución de lo formulado, así como la fecha de terminación formulada para las acciones, se califica como </t>
    </r>
    <r>
      <rPr>
        <b/>
        <sz val="8"/>
        <color theme="1"/>
        <rFont val="Arial"/>
        <family val="2"/>
      </rPr>
      <t>"Sin Iniciar"</t>
    </r>
    <r>
      <rPr>
        <sz val="8"/>
        <color theme="1"/>
        <rFont val="Arial"/>
        <family val="2"/>
      </rPr>
      <t xml:space="preserve"> y se recomienda al área tener en cuenta lo programado para dar cabal cumplimiento. </t>
    </r>
  </si>
  <si>
    <r>
      <rPr>
        <b/>
        <sz val="8"/>
        <color theme="1"/>
        <rFont val="Arial"/>
        <family val="2"/>
      </rPr>
      <t>Reporte Sistemas:</t>
    </r>
    <r>
      <rPr>
        <sz val="8"/>
        <color theme="1"/>
        <rFont val="Arial"/>
        <family val="2"/>
      </rPr>
      <t xml:space="preserve"> No se realizaron actividades relacionadas a corte 30 de abril de 2025
</t>
    </r>
    <r>
      <rPr>
        <b/>
        <sz val="8"/>
        <color theme="1"/>
        <rFont val="Arial"/>
        <family val="2"/>
      </rPr>
      <t>Análisis OCI:</t>
    </r>
    <r>
      <rPr>
        <sz val="8"/>
        <color theme="1"/>
        <rFont val="Arial"/>
        <family val="2"/>
      </rPr>
      <t xml:space="preserve">  No se reportan avances ni soportes. Teniendo en cuenta lo anterior se califica como</t>
    </r>
    <r>
      <rPr>
        <b/>
        <sz val="8"/>
        <color theme="1"/>
        <rFont val="Arial"/>
        <family val="2"/>
      </rPr>
      <t xml:space="preserve"> "Sin iniciar".</t>
    </r>
  </si>
  <si>
    <r>
      <t xml:space="preserve">Reporte G. Documental: </t>
    </r>
    <r>
      <rPr>
        <sz val="8"/>
        <color theme="1"/>
        <rFont val="Arial"/>
        <family val="2"/>
      </rPr>
      <t xml:space="preserve">Frente a la actividad programada se realizó la siguiente actividad: 1. Se formuló el cronograma de seguimiento a la Política de Gestión Documental. 
</t>
    </r>
    <r>
      <rPr>
        <b/>
        <sz val="8"/>
        <color theme="1"/>
        <rFont val="Arial"/>
        <family val="2"/>
      </rPr>
      <t xml:space="preserve">Análisis OCI: </t>
    </r>
    <r>
      <rPr>
        <sz val="8"/>
        <color theme="1"/>
        <rFont val="Arial"/>
        <family val="2"/>
      </rPr>
      <t xml:space="preserve">Se adelanta la verificación del soporte remitido por el área de Gestión Documental en el que se observa la consolidación del cronograma de seguimiento a la Política de Gestión Documental; sin embargo, se recomienda al área colocar la vigencia para la cual aplica el documento construido. De igual manera, se encuentra pendiente el seguimiento a las actividades formuladas a lo largo de la vigencia, por lo que se califica la acción </t>
    </r>
    <r>
      <rPr>
        <b/>
        <sz val="8"/>
        <color theme="1"/>
        <rFont val="Arial"/>
        <family val="2"/>
      </rPr>
      <t>"Terminada"</t>
    </r>
    <r>
      <rPr>
        <sz val="8"/>
        <color theme="1"/>
        <rFont val="Arial"/>
        <family val="2"/>
      </rPr>
      <t xml:space="preserve"> y, se recomienda al área adelantar las actividades pendientes, con el fin de proceder al cierre de estas. </t>
    </r>
  </si>
  <si>
    <r>
      <t xml:space="preserve">Reporte G. Documental: </t>
    </r>
    <r>
      <rPr>
        <sz val="8"/>
        <color theme="1"/>
        <rFont val="Arial"/>
        <family val="2"/>
      </rPr>
      <t>Teniendo en cuenta la fecha de terminación (31/12/2024) y el cumplimiento de la actividad propuesta que era Formular un plan de trabajo para hacer seguimiento a la implementación de la política de Gestión Documental. ya se dio cumplimiento a cabalidad y dado que en la acción y/o actividad no se contempla el seguimiento, se solicita respetuosamente el cierre de la acción. También se debe tener en cuenta que la ejecución del plan de trabajo propuesto es responsabilidad del área y ya no corresponde a la acción de mejora formulada, porque si así fuera el plan de mejoramiento se haría indefinido en el tiempo. Por supuesto sin perjuicio de que la Oficina de Control Interno en otra auditoría o revisión que considere pueda realizar verificaciones a la gestión del área durante la presente vigencia.</t>
    </r>
    <r>
      <rPr>
        <b/>
        <sz val="8"/>
        <color theme="1"/>
        <rFont val="Arial"/>
        <family val="2"/>
      </rPr>
      <t xml:space="preserve"> 
Análisis OCI:</t>
    </r>
    <r>
      <rPr>
        <sz val="8"/>
        <color theme="1"/>
        <rFont val="Arial"/>
        <family val="2"/>
      </rPr>
      <t xml:space="preserve"> Teniendo en cuenta que la actividad pendiente se centraba en la verificación del seguimiento de las actividades formuladas en el plan de trabajo, y, que el área responsable no adelantó la remisión de los soportes mencionados, así como que no se otorgó el acceso respectivo al equipo de la Oficina de Control Interno, no es posible efectuar la evaluación de cierre efectivo de las actividades. Por lo anterior, se mantiene la calificación</t>
    </r>
    <r>
      <rPr>
        <b/>
        <sz val="8"/>
        <color theme="1"/>
        <rFont val="Arial"/>
        <family val="2"/>
      </rPr>
      <t xml:space="preserve"> "Terminada" </t>
    </r>
    <r>
      <rPr>
        <sz val="8"/>
        <color theme="1"/>
        <rFont val="Arial"/>
        <family val="2"/>
      </rPr>
      <t>de la acción; sin embargo,</t>
    </r>
    <r>
      <rPr>
        <b/>
        <sz val="8"/>
        <color theme="1"/>
        <rFont val="Arial"/>
        <family val="2"/>
      </rPr>
      <t xml:space="preserve"> se deja la advertencia de no entrega de información solicitada por parte del área responsable que permita verificar la efectividad de lo formulado.</t>
    </r>
  </si>
  <si>
    <r>
      <t xml:space="preserve">Reporte G. Documental: </t>
    </r>
    <r>
      <rPr>
        <sz val="8"/>
        <color theme="1"/>
        <rFont val="Arial"/>
        <family val="2"/>
      </rPr>
      <t xml:space="preserve">Frente a la actividad programada se realizó la siguiente actividad: 1. Se presento ante las directivas el estado actual y el equipo que se requiere para continuar.
</t>
    </r>
    <r>
      <rPr>
        <b/>
        <sz val="8"/>
        <color theme="1"/>
        <rFont val="Arial"/>
        <family val="2"/>
      </rPr>
      <t xml:space="preserve">Análisis OCI: </t>
    </r>
    <r>
      <rPr>
        <sz val="8"/>
        <color theme="1"/>
        <rFont val="Arial"/>
        <family val="2"/>
      </rPr>
      <t xml:space="preserve">Se presenta por parte del área una presentación de noviembre de 2024; sin embargo, no se remiten soportes que den cuenta del proceso de actualización de las Tablas de Retención Documental, así como tampoco la presentación al Comité Institucional de Gestión y Desempeño de Capital. Por lo anterior, se recomienda al área efectuar la autoevaluación de lo formulado y adelantar la ejecución de lo pendiente con el fin de dar cabal cumplimiento a lo programado en el plan de mejoramiento. Con lo indicado,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</si>
  <si>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Se adelantó la contratación de los perfiles especializados para adelantar la actualización de las TRD.
</t>
    </r>
    <r>
      <rPr>
        <b/>
        <sz val="8"/>
        <color theme="1"/>
        <rFont val="Arial"/>
        <family val="2"/>
      </rPr>
      <t xml:space="preserve">Análisis OCI: </t>
    </r>
    <r>
      <rPr>
        <sz val="8"/>
        <color theme="1"/>
        <rFont val="Arial"/>
        <family val="2"/>
      </rPr>
      <t xml:space="preserve">Si bien se relacionan los dos (2) contratos de las personas vinculadas para actualización de las Tablas de Retención Documental, no se observan soportes que den cuenta de la ejecución de </t>
    </r>
    <r>
      <rPr>
        <b/>
        <sz val="8"/>
        <color theme="1"/>
        <rFont val="Arial"/>
        <family val="2"/>
      </rPr>
      <t xml:space="preserve">"Adelantar el proceso de actualización de las Tablas de Retención Documental y presentar para aprobación del CIGD", </t>
    </r>
    <r>
      <rPr>
        <sz val="8"/>
        <color theme="1"/>
        <rFont val="Arial"/>
        <family val="2"/>
      </rPr>
      <t xml:space="preserve">se mantiene la calificación del seguimiento anterior como </t>
    </r>
    <r>
      <rPr>
        <b/>
        <sz val="8"/>
        <color theme="1"/>
        <rFont val="Arial"/>
        <family val="2"/>
      </rPr>
      <t>"En Proceso"</t>
    </r>
    <r>
      <rPr>
        <sz val="8"/>
        <color theme="1"/>
        <rFont val="Arial"/>
        <family val="2"/>
      </rPr>
      <t xml:space="preserve"> y se recomienda al área remitir los soportes y avances relacionados con la ejecución de lo formulado. </t>
    </r>
  </si>
  <si>
    <r>
      <t xml:space="preserve">Reporte G. Documental: </t>
    </r>
    <r>
      <rPr>
        <sz val="8"/>
        <color theme="1"/>
        <rFont val="Arial"/>
        <family val="2"/>
      </rPr>
      <t xml:space="preserve">Esta acción se dará cumplimiento una vez realice el nuevo contrato del Custodio. 
</t>
    </r>
    <r>
      <rPr>
        <b/>
        <sz val="8"/>
        <color theme="1"/>
        <rFont val="Arial"/>
        <family val="2"/>
      </rPr>
      <t xml:space="preserve">Análisis OCI: </t>
    </r>
    <r>
      <rPr>
        <sz val="8"/>
        <color theme="1"/>
        <rFont val="Arial"/>
        <family val="2"/>
      </rPr>
      <t xml:space="preserve">Dado lo indicado por el área, a la fecha no se cuenta con avances ni soportes de ejecución de la actividad por lo que esta continúa calificada </t>
    </r>
    <r>
      <rPr>
        <b/>
        <sz val="8"/>
        <color theme="1"/>
        <rFont val="Arial"/>
        <family val="2"/>
      </rPr>
      <t>"Sin Iniciar"</t>
    </r>
    <r>
      <rPr>
        <sz val="8"/>
        <color theme="1"/>
        <rFont val="Arial"/>
        <family val="2"/>
      </rPr>
      <t xml:space="preserve">. </t>
    </r>
  </si>
  <si>
    <r>
      <t xml:space="preserve">Análisis OCI: </t>
    </r>
    <r>
      <rPr>
        <sz val="8"/>
        <color theme="1"/>
        <rFont val="Arial"/>
        <family val="2"/>
      </rPr>
      <t xml:space="preserve">Teniendo en cuenta que para el presente seguimiento no se adelantó reporte de avances ni soportes, y, que teniendo en cuenta que la fecha de ejecución se programó para 31 de agosto de 2025, se califica la acción como </t>
    </r>
    <r>
      <rPr>
        <b/>
        <sz val="8"/>
        <color theme="1"/>
        <rFont val="Arial"/>
        <family val="2"/>
      </rPr>
      <t>"Sin Iniciar"</t>
    </r>
    <r>
      <rPr>
        <sz val="8"/>
        <color theme="1"/>
        <rFont val="Arial"/>
        <family val="2"/>
      </rPr>
      <t xml:space="preserve">. Se recomienda al responsable que se adelante la ejecución y reporte correspondiente en los seguimientos posteriores con el fin de dar cabal cumplimiento a lo formulado. </t>
    </r>
  </si>
  <si>
    <r>
      <t xml:space="preserve">Reporte G. Documental: </t>
    </r>
    <r>
      <rPr>
        <sz val="8"/>
        <color theme="1"/>
        <rFont val="Arial"/>
        <family val="2"/>
      </rPr>
      <t xml:space="preserve">Esta actividad no están dentro del plan de mejoramiento que se venía reportando.
</t>
    </r>
    <r>
      <rPr>
        <b/>
        <sz val="8"/>
        <color theme="1"/>
        <rFont val="Arial"/>
        <family val="2"/>
      </rPr>
      <t xml:space="preserve">Análisis OCI: </t>
    </r>
    <r>
      <rPr>
        <sz val="8"/>
        <color theme="1"/>
        <rFont val="Arial"/>
        <family val="2"/>
      </rPr>
      <t xml:space="preserve">Teniendo en cuenta lo indicado por el área, se indica que producto de la actividad de depuración que se adelantó sobre el Plan de Mejoramiento se realizó el traslado de la actividad de la Subdirección Administrativa al área de Gestión Documental (Por competencia), lo anterior, fue debidamente socializado con las áreas responsables del 11 de marzo de 2025 al 29 de abril de 2025, sobre lo cual no fueron remitidos comentarios. Teniendo en cuenta lo anterior, se recomienda al área coordinar la revisión y ejecución de lo pendiente con los responsables y remitir los avances y soportes que correspondan en el próximo seguimiento. Dado lo mencionado se mantiene la calificación del seguimiento anterior como </t>
    </r>
    <r>
      <rPr>
        <b/>
        <sz val="8"/>
        <color theme="1"/>
        <rFont val="Arial"/>
        <family val="2"/>
      </rPr>
      <t>"Sin Iniciar"</t>
    </r>
    <r>
      <rPr>
        <sz val="8"/>
        <color theme="1"/>
        <rFont val="Arial"/>
        <family val="2"/>
      </rPr>
      <t xml:space="preserve">. </t>
    </r>
  </si>
  <si>
    <r>
      <t xml:space="preserve">Reporte G. Documental: </t>
    </r>
    <r>
      <rPr>
        <sz val="8"/>
        <color theme="1"/>
        <rFont val="Arial"/>
        <family val="2"/>
      </rPr>
      <t xml:space="preserve">Se realizó la solicitud a Gestión Humana para la capacitación en el manejo de los EPP
Se participó en la capacitación de EPP. 
</t>
    </r>
    <r>
      <rPr>
        <b/>
        <sz val="8"/>
        <color theme="1"/>
        <rFont val="Arial"/>
        <family val="2"/>
      </rPr>
      <t xml:space="preserve">Análisis OCI: </t>
    </r>
    <r>
      <rPr>
        <sz val="8"/>
        <color theme="1"/>
        <rFont val="Arial"/>
        <family val="2"/>
      </rPr>
      <t xml:space="preserve">Se adelanta la remisión de soportes de solicitud y ejecución de la jornada de capacitación del 15 de abril de 2025 en la cual participaron tres (3) colaboradores del área de Gestión Documental; sin embargo, dado que se formularon dos (2) jornadas, se recomienda al área que en la actividad faltante se registre la asistencia de la totalidad del equipo del área de Gestión Documental. Teniendo en cuenta lo indicado,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</si>
  <si>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Se realizan sensibilizaciones a los funcionarios abordando los todos los temas relacionado con los procesos y procedimientos de Gestión Documental en los cuales está implícita la seguridad de la información.
</t>
    </r>
    <r>
      <rPr>
        <b/>
        <sz val="8"/>
        <color theme="1"/>
        <rFont val="Arial"/>
        <family val="2"/>
      </rPr>
      <t xml:space="preserve">Análisis OCI: </t>
    </r>
    <r>
      <rPr>
        <sz val="8"/>
        <color theme="1"/>
        <rFont val="Arial"/>
        <family val="2"/>
      </rPr>
      <t xml:space="preserve">Se remite un listad del 15 de octubre de 2024 el cual no indica a qué jornada pertenece, así mismo, el 2 de diciembre de 2024 se adelantó una reunión sobre intervención entre una colaboradora de Gestión Documental y el área de Contratación; sin embargo, los soportes entregados </t>
    </r>
    <r>
      <rPr>
        <b/>
        <sz val="8"/>
        <color theme="1"/>
        <rFont val="Arial"/>
        <family val="2"/>
      </rPr>
      <t>no</t>
    </r>
    <r>
      <rPr>
        <sz val="8"/>
        <color theme="1"/>
        <rFont val="Arial"/>
        <family val="2"/>
      </rPr>
      <t xml:space="preserve"> permiten evidenciar la coordinación e incorporación del área de Sistemas, de conformidad con lo indicado en la acción, así como tampoco se remiten los soportes de conformidad con lo mencionado en la Circular Interna 04 de 2024. Dado lo anterior, se califica la acción como </t>
    </r>
    <r>
      <rPr>
        <b/>
        <sz val="8"/>
        <color theme="1"/>
        <rFont val="Arial"/>
        <family val="2"/>
      </rPr>
      <t>"Incumplida"</t>
    </r>
    <r>
      <rPr>
        <sz val="8"/>
        <color theme="1"/>
        <rFont val="Arial"/>
        <family val="2"/>
      </rPr>
      <t xml:space="preserve"> y se recomienda al área adelantar lo formulado y remitir los soportes correspondientes durante el segunda corte de seguimiento al Plan de Mejoramiento. </t>
    </r>
  </si>
  <si>
    <r>
      <t xml:space="preserve">Reporte G. Documental: </t>
    </r>
    <r>
      <rPr>
        <sz val="8"/>
        <color theme="1"/>
        <rFont val="Arial"/>
        <family val="2"/>
      </rPr>
      <t xml:space="preserve">Frente a la actividad programada se realizó la siguientes actividad: 1. Se adelantaron sesiones de pruebas de los módulos del ERP.
</t>
    </r>
    <r>
      <rPr>
        <b/>
        <sz val="8"/>
        <color theme="1"/>
        <rFont val="Arial"/>
        <family val="2"/>
      </rPr>
      <t xml:space="preserve">Análisis OCI: </t>
    </r>
    <r>
      <rPr>
        <sz val="8"/>
        <color theme="1"/>
        <rFont val="Arial"/>
        <family val="2"/>
      </rPr>
      <t xml:space="preserve">Se procede a la revisión del soporte entregado por el área, dentro de lo cual se observa un acta de reunión con fecha del 27 de noviembre de 2024 respecto al avance de la construcción del ERP; sin embargo, a la fecha no se cuenta con la construcción del cronograma de implementación formulado en el plan de mejoramiento. Teniendo en cuenta lo anterior, así como la fecha de terminación se calificó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</si>
  <si>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Se adelantan sesiones de revisión y ajustes en el ERP.
</t>
    </r>
    <r>
      <rPr>
        <b/>
        <sz val="8"/>
        <color theme="1"/>
        <rFont val="Arial"/>
        <family val="2"/>
      </rPr>
      <t xml:space="preserve">Análisis OCI: </t>
    </r>
    <r>
      <rPr>
        <sz val="8"/>
        <color theme="1"/>
        <rFont val="Arial"/>
        <family val="2"/>
      </rPr>
      <t xml:space="preserve">Se remiten como soportes dos (2) actas del 25 de marzo de 2025 y 27 de marzo de 2025 en las cuales se desarrollan requerimientos del Módulo "Gestor Documental"; sin embargo, estas </t>
    </r>
    <r>
      <rPr>
        <b/>
        <sz val="8"/>
        <color theme="1"/>
        <rFont val="Arial"/>
        <family val="2"/>
      </rPr>
      <t xml:space="preserve">no </t>
    </r>
    <r>
      <rPr>
        <sz val="8"/>
        <color theme="1"/>
        <rFont val="Arial"/>
        <family val="2"/>
      </rPr>
      <t xml:space="preserve">evidencian que se haya concluido el diseño, así como tampoco se ha presentado al CIGD y no se remite el cronograma de trabajo formulado. Por lo anterior, se recomienda al área remitir los soportes que den cuenta del cumplimiento de lo programado en el Plan de Mejoramiento. Teniendo en cuenta lo anterior, así como las fechas de terminación se califica la acción </t>
    </r>
    <r>
      <rPr>
        <b/>
        <sz val="8"/>
        <color theme="1"/>
        <rFont val="Arial"/>
        <family val="2"/>
      </rPr>
      <t>"En Proceso"</t>
    </r>
    <r>
      <rPr>
        <sz val="8"/>
        <color theme="1"/>
        <rFont val="Arial"/>
        <family val="2"/>
      </rPr>
      <t xml:space="preserve">. </t>
    </r>
  </si>
  <si>
    <r>
      <t xml:space="preserve">Reporte G. Documental: </t>
    </r>
    <r>
      <rPr>
        <sz val="8"/>
        <color theme="1"/>
        <rFont val="Arial"/>
        <family val="2"/>
      </rPr>
      <t xml:space="preserve">Frente a la actividad programada se realizó la siguientes actividad: 1. Se adelantó la revisión y verificación del reporte 2023 del FURAG, frente a las actividades adelantadas durante el 2024. 2. Se realizó la inclusión de actividades dentro del  Plan de Fortalecimiento Institucional 2025. 
</t>
    </r>
    <r>
      <rPr>
        <b/>
        <sz val="8"/>
        <color theme="1"/>
        <rFont val="Arial"/>
        <family val="2"/>
      </rPr>
      <t xml:space="preserve">Análisis OCI: </t>
    </r>
    <r>
      <rPr>
        <sz val="8"/>
        <color theme="1"/>
        <rFont val="Arial"/>
        <family val="2"/>
      </rPr>
      <t xml:space="preserve">Se adelanta la revisión de los soportes entregados por parte del área de Gestión Documental, dentro de los cuales se encuentra la revisión del reporte adelantado en el FURAG para la evaluación de la vigencia 2023 requerida en 2024 con los comentarios sobre debilidades y avances obtenidos; de igual manera, teniendo en cuenta las debilidades encontradas, así como lo remitido por parte del área de Planeación se efectuó la formulación de acciones en el Plan de Fortalecimiento Institucional que permitan robustecer la gestión del área. Teniendo en cuenta lo anterior, se califica la acción como </t>
    </r>
    <r>
      <rPr>
        <b/>
        <sz val="8"/>
        <color theme="1"/>
        <rFont val="Arial"/>
        <family val="2"/>
      </rPr>
      <t>"Terminada"</t>
    </r>
    <r>
      <rPr>
        <sz val="8"/>
        <color theme="1"/>
        <rFont val="Arial"/>
        <family val="2"/>
      </rPr>
      <t xml:space="preserve"> con estado </t>
    </r>
    <r>
      <rPr>
        <b/>
        <sz val="8"/>
        <color theme="1"/>
        <rFont val="Arial"/>
        <family val="2"/>
      </rPr>
      <t>"Abierta"</t>
    </r>
    <r>
      <rPr>
        <sz val="8"/>
        <color theme="1"/>
        <rFont val="Arial"/>
        <family val="2"/>
      </rPr>
      <t xml:space="preserve"> de manera que se pueda verificar la ejecución de lo programado en dicho documento. </t>
    </r>
  </si>
  <si>
    <r>
      <t>Planeación:</t>
    </r>
    <r>
      <rPr>
        <sz val="8"/>
        <color theme="1"/>
        <rFont val="Arial"/>
        <family val="2"/>
      </rPr>
      <t xml:space="preserve"> Documento con las actividades de revisión adelantadas.</t>
    </r>
  </si>
  <si>
    <r>
      <rPr>
        <b/>
        <sz val="8"/>
        <color theme="1"/>
        <rFont val="Arial"/>
        <family val="2"/>
      </rPr>
      <t>Planeación:</t>
    </r>
    <r>
      <rPr>
        <sz val="8"/>
        <color theme="1"/>
        <rFont val="Arial"/>
        <family val="2"/>
      </rPr>
      <t xml:space="preserve"> Borrador del Manual Metodológico de Administración del Riesgo.</t>
    </r>
  </si>
  <si>
    <r>
      <rPr>
        <sz val="8"/>
        <rFont val="Arial"/>
        <family val="2"/>
      </rPr>
      <t>Origen Interno</t>
    </r>
  </si>
  <si>
    <r>
      <rPr>
        <sz val="8"/>
        <rFont val="Arial"/>
        <family val="2"/>
      </rPr>
      <t>Evaluación a la Gestión del Sistema de Seguridad y Salud en el Trabajo - SG- SST.</t>
    </r>
  </si>
  <si>
    <r>
      <rPr>
        <sz val="8"/>
        <rFont val="Arial"/>
        <family val="2"/>
      </rPr>
      <t>11.2.</t>
    </r>
  </si>
  <si>
    <r>
      <rPr>
        <sz val="8"/>
        <rFont val="Arial"/>
        <family val="2"/>
      </rPr>
      <t>Se identificaron debilidades en el marco de la ejecución de los requerimientos mínimos legales del Sistema de Seguridad y salud en el trabajo, respecto a la ejecución incompleta y/o inadecuada de requisitos como:
• 10. Inducción y reinducción, 16. Archivo y retención documental del Sistema de Gestión de SST, 17. Rendición de cuentas, 24. Actividades de medicina del trabajo y de prevención de la salud, 40. Ausentismo por causa médica, 44. Mediciones ambientales, 46. Aplicación de medidas de prevención y control por parte de los trabajadores, 48. Inspecciones a instalaciones, maquinaria o equipos, 49. Mantenimiento periódico de las instalaciones, equipo, máquinas y herramientas y 50. Entrega de los elementos de protección personal (EPP) y capacitación de uso adecuado.</t>
    </r>
  </si>
  <si>
    <r>
      <rPr>
        <sz val="8"/>
        <rFont val="Arial"/>
        <family val="2"/>
      </rPr>
      <t>La falta de una integración efectiva entre el Sistema de Gestión de Seguridad y Salud en el Trabajo (SST) y otra área de la entidad puede resultar en una implementación incompleta o deficiente de ciertos requisitos</t>
    </r>
  </si>
  <si>
    <r>
      <rPr>
        <sz val="8"/>
        <rFont val="Arial"/>
        <family val="2"/>
      </rPr>
      <t>(Número de actividades ejecutadas/ Número de actividades propuestas) *100</t>
    </r>
  </si>
  <si>
    <r>
      <t xml:space="preserve">Reporte T. Humano: </t>
    </r>
    <r>
      <rPr>
        <sz val="8"/>
        <color theme="1"/>
        <rFont val="Arial"/>
        <family val="2"/>
      </rPr>
      <t>Se adelantó reinducción SST para el personal de planta el día 20 de noviembre 2024. Se adelantó reunión con el equipo de gestión documental el día 2 de diciembre de 2024, para realizar el traslado  documental de los soportes de implementación del SG-SST de la vigencia 2023 al repositorio de gestión documental de acuerdo a las TRD vigentes. Se incluyeron todos los niveles de la empresa en la rendición de cuentas, se generó el memorando 1214 de 2024, incluyendo al área de recursos humanos, el Copasst, representación de los trabajadores y  representación de la entidad, con el análisis del registro de ausentismo por causa médica 2023 y 2024 identificando su clasificación. Se incluyeron las recomendaciones médicas  y se adelantaron sensibilización el 19 de noviembre de 2024 con las mismas., se hicieron pasos activas visuales y tips de ergonomía, Se adelantaron inspecciones para riesgos químicos y físicos y socializar los resultados en el COPASST, Se actualizó el procedimiento de inspecciones, incluyendo el acompañamiento a cubrimiento de eventos que permitan verificar en campo el cumplimiento del uso de epp, estado de maquinaria y/o herramientas, Se actualiza la matriz de peligros con los epp para las actividades del área técnica, producción y servicios administrativos, con la participación de los líderes de los procesos.</t>
    </r>
    <r>
      <rPr>
        <b/>
        <sz val="8"/>
        <color theme="1"/>
        <rFont val="Arial"/>
        <family val="2"/>
      </rPr>
      <t xml:space="preserve">
Análisis OCI: </t>
    </r>
    <r>
      <rPr>
        <sz val="8"/>
        <color theme="1"/>
        <rFont val="Arial"/>
        <family val="2"/>
      </rPr>
      <t xml:space="preserve">Verificada la información reportada, así como los soportes remitidos por el área se observa:
1. La reinducción programada para el 20 de noviembre de 2024, a la cual asistieron 14 de los 28 invitados, por lo que se recomienda implementar metodologías que permita dar alcance a la totalidad del personal de planta. </t>
    </r>
    <r>
      <rPr>
        <b/>
        <sz val="8"/>
        <color theme="1"/>
        <rFont val="Arial"/>
        <family val="2"/>
      </rPr>
      <t>(Cumplida)</t>
    </r>
    <r>
      <rPr>
        <sz val="8"/>
        <color theme="1"/>
        <rFont val="Arial"/>
        <family val="2"/>
      </rPr>
      <t xml:space="preserve">
2. Se observa que se adelantó la reunión con el área de Gestión Documental sobre el traslado de información del SG-SST del 2 de diciembre de 2024; sin embargo, no es posible verificar que la carpeta compartida haga parte del repositorio oficial, así como tampoco que obedezca a lo indicado en las TRD del área.
3. Se mencionan las actividades principales logradas a lo largo de la vigencia 2024, lo cual fue comunicado a la Gerencia General mediante Memorando 1214 del 23 de diciembre de 2024, sobre lo cual se recomienda incluir los objetivos de cada responsable con el fin de determinar el cumplimiento de lo requerido. </t>
    </r>
    <r>
      <rPr>
        <b/>
        <sz val="8"/>
        <color theme="1"/>
        <rFont val="Arial"/>
        <family val="2"/>
      </rPr>
      <t>(Cumplida)</t>
    </r>
    <r>
      <rPr>
        <sz val="8"/>
        <color theme="1"/>
        <rFont val="Arial"/>
        <family val="2"/>
      </rPr>
      <t xml:space="preserve">
4. Si bien se adelantaron jornadas de socialización sobre recomendaciones ergonómicas, no se observa que estas hayan sido resultado del diagnóstico de condiciones de salud, así como tampoco la inclusión en el plan de trabajo. 
5. Los reportes de ausentismo se incluyeron en el Memorando 1214 de rendición de cuentas de la vigencia 2024. </t>
    </r>
    <r>
      <rPr>
        <b/>
        <sz val="8"/>
        <color theme="1"/>
        <rFont val="Arial"/>
        <family val="2"/>
      </rPr>
      <t>(Cumplida)</t>
    </r>
    <r>
      <rPr>
        <sz val="8"/>
        <color theme="1"/>
        <rFont val="Arial"/>
        <family val="2"/>
      </rPr>
      <t xml:space="preserve">
6. Se adelantó la coordinación de inspección para riesgos químicos con la ARL Positiva en noviembre de 2024. </t>
    </r>
    <r>
      <rPr>
        <b/>
        <sz val="8"/>
        <color theme="1"/>
        <rFont val="Arial"/>
        <family val="2"/>
      </rPr>
      <t>(Cumplida)</t>
    </r>
    <r>
      <rPr>
        <sz val="8"/>
        <color theme="1"/>
        <rFont val="Arial"/>
        <family val="2"/>
      </rPr>
      <t xml:space="preserve">
7 - 8. El procedimiento no evidencia de manera clara las actividades que debe adelantarse durante en el alistamiento y montaje, así como de instalaciones, equipos y herramientas mencionadas en la acción, por lo que se recomienda detallar adecuadamente lo que deberá ejecutarse por parte de los responsables. </t>
    </r>
    <r>
      <rPr>
        <b/>
        <sz val="8"/>
        <color theme="1"/>
        <rFont val="Arial"/>
        <family val="2"/>
      </rPr>
      <t>(Cumplida)</t>
    </r>
    <r>
      <rPr>
        <sz val="8"/>
        <color theme="1"/>
        <rFont val="Arial"/>
        <family val="2"/>
      </rPr>
      <t xml:space="preserve">
9. Se observa la actualización y publicación de la matriz de peligros y valoración de riesgos en la intranet con fecha del 26 de diciembre de 2024. </t>
    </r>
    <r>
      <rPr>
        <b/>
        <sz val="8"/>
        <color theme="1"/>
        <rFont val="Arial"/>
        <family val="2"/>
      </rPr>
      <t>(Cumplida)</t>
    </r>
    <r>
      <rPr>
        <sz val="8"/>
        <color theme="1"/>
        <rFont val="Arial"/>
        <family val="2"/>
      </rPr>
      <t xml:space="preserve">
Teniendo en cuenta lo mencionado previamente, así como la fecha de terminación se califica la acción con alerta </t>
    </r>
    <r>
      <rPr>
        <b/>
        <sz val="8"/>
        <color theme="1"/>
        <rFont val="Arial"/>
        <family val="2"/>
      </rPr>
      <t>"Incumplida"</t>
    </r>
    <r>
      <rPr>
        <sz val="8"/>
        <color theme="1"/>
        <rFont val="Arial"/>
        <family val="2"/>
      </rPr>
      <t xml:space="preserve"> y, se recomienda al área adelantar las actividades pendientes con el fin de proceder al cierre de esta. </t>
    </r>
  </si>
  <si>
    <r>
      <rPr>
        <b/>
        <sz val="8"/>
        <color theme="1"/>
        <rFont val="Arial"/>
        <family val="2"/>
      </rPr>
      <t xml:space="preserve">Reporte R. Humanos: </t>
    </r>
    <r>
      <rPr>
        <sz val="8"/>
        <color theme="1"/>
        <rFont val="Arial"/>
        <family val="2"/>
      </rPr>
      <t xml:space="preserve">Se incluyeron las recomendaciones médicas  y se adelantaron sensibilización el 19 de noviembre de 2024 con las mismas., se hicieron pausas activas visuales y tips de ergonomía.
</t>
    </r>
    <r>
      <rPr>
        <b/>
        <sz val="8"/>
        <color theme="1"/>
        <rFont val="Arial"/>
        <family val="2"/>
      </rPr>
      <t xml:space="preserve">Análisis OCI: </t>
    </r>
    <r>
      <rPr>
        <sz val="8"/>
        <color theme="1"/>
        <rFont val="Arial"/>
        <family val="2"/>
      </rPr>
      <t>Los soportes presentados dan cuenta del reporte efectuado por el área. Se cumplió con la acción formulada teniendo en cuenta todos los soportes presentado. Se califica como "</t>
    </r>
    <r>
      <rPr>
        <b/>
        <sz val="8"/>
        <color theme="1"/>
        <rFont val="Arial"/>
        <family val="2"/>
      </rPr>
      <t>Terminada extemporánea"</t>
    </r>
    <r>
      <rPr>
        <sz val="8"/>
        <color theme="1"/>
        <rFont val="Arial"/>
        <family val="2"/>
      </rPr>
      <t xml:space="preserve"> </t>
    </r>
  </si>
  <si>
    <r>
      <rPr>
        <sz val="8"/>
        <rFont val="Arial"/>
        <family val="2"/>
      </rPr>
      <t>11.3.a.</t>
    </r>
  </si>
  <si>
    <r>
      <rPr>
        <sz val="8"/>
        <rFont val="Arial"/>
        <family val="2"/>
      </rPr>
      <t>Debilidades en el marco de la documentación que refleja la ejecución de los contratos suscritos, al observarse enlaces no funcionales, soportes faltantes que son indicados en el informe mensual de actividades, información incompleta, falta de publicación contractual en la plataforma SECOP II y reporte de información de obligaciones que no se encuentran en las minutas contractuales.</t>
    </r>
  </si>
  <si>
    <r>
      <rPr>
        <sz val="8"/>
        <rFont val="Arial"/>
        <family val="2"/>
      </rPr>
      <t>Falta de seguimiento y control en la ejecución de los procedimientos establecidos.</t>
    </r>
  </si>
  <si>
    <r>
      <t xml:space="preserve">Reporte T. Humano: </t>
    </r>
    <r>
      <rPr>
        <sz val="8"/>
        <color theme="1"/>
        <rFont val="Arial"/>
        <family val="2"/>
      </rPr>
      <t>El 23 de octubre de 2024 se adelantó reunión con los líderes del área técnica y servicios administrativos para establecer los parámetros que evidencien el cumplimiento de la obligación de uso de elementos de protección personal para los contratos bajo su supervisión. El 29 de noviembre se adelanta revisión de los expedientes sujetos de observación del área de recursos humanos, con el objetivo de realizar la verificación  de expedientes con las personas encargadas de ajustar los mismos. El 02 diciembre de 2024 se adelantó reunión con el área de contratación  para trasladar los expedientes ajustados al expediente final, a lo que se nos orientó a que esto debía ser mediante un memorando dirigido a la Secretaria General, razón por la cual expidió el memorando  1227 de 2024.</t>
    </r>
    <r>
      <rPr>
        <b/>
        <sz val="8"/>
        <color theme="1"/>
        <rFont val="Arial"/>
        <family val="2"/>
      </rPr>
      <t xml:space="preserve">
Análisis OCI: </t>
    </r>
    <r>
      <rPr>
        <sz val="8"/>
        <color theme="1"/>
        <rFont val="Arial"/>
        <family val="2"/>
      </rPr>
      <t>Se adelanta la evaluación del reporte de información y soportes suministrados por el área observando que:
1. Se adelantó la organización de expedientes de conformidad con lo indicado para el repositorio de ejecución de obligaciones; sin embargo, el expediente 267-2023 no cuenta con la totalidad de carpetas de soportes en comparación con lo reportado en el informe mensual, los expedientes 174-2023 y 453-2023 no cuentan con los permisos de consulta, por lo que se recomienda verificar y complementar lo pertinente, de conformidad con los compromisos adquiridos.
2. Se adelantó reunión con las áreas Técnica y Servicios Administrativos sobre "Establecer los parámetros que evidencien el cumplimiento de la obligación de uso de EPP", estableciendo los compromisos de cumplimiento de verificación de uso de EPP's al interior de las  áreas. 
3. El 29 de noviembre de 2024 se efectuó una reunión con el área jurídica para verificación de expedientes de 2023 de conformidad con lo formulado.
Teniendo en cuenta lo indicado previamente, así como la fecha de terminación se califica la acción con alert</t>
    </r>
    <r>
      <rPr>
        <b/>
        <sz val="8"/>
        <color theme="1"/>
        <rFont val="Arial"/>
        <family val="2"/>
      </rPr>
      <t>a "Incumplida"</t>
    </r>
    <r>
      <rPr>
        <sz val="8"/>
        <color theme="1"/>
        <rFont val="Arial"/>
        <family val="2"/>
      </rPr>
      <t xml:space="preserve">, y, se recomienda al área adelantar las actividades pendientes con el fin de proceder al cierre de esta. </t>
    </r>
  </si>
  <si>
    <r>
      <rPr>
        <b/>
        <sz val="8"/>
        <color theme="1"/>
        <rFont val="Arial"/>
        <family val="2"/>
      </rPr>
      <t xml:space="preserve">Reporte R. Humanos: </t>
    </r>
    <r>
      <rPr>
        <sz val="8"/>
        <color theme="1"/>
        <rFont val="Arial"/>
        <family val="2"/>
      </rPr>
      <t xml:space="preserve">Se realizó nuevamente la verificación de los expedientes 267 de 2023, garantizando que los reportes referenciados en los informes mensuales de actividades cuentan con el soporte correspondiente en la carpeta de evidencias. se dieron permisos de consulta a los expedientes contratos 174 y 453 de 2023
</t>
    </r>
    <r>
      <rPr>
        <b/>
        <sz val="8"/>
        <color theme="1"/>
        <rFont val="Arial"/>
        <family val="2"/>
      </rPr>
      <t>Análisis control interno:</t>
    </r>
    <r>
      <rPr>
        <sz val="8"/>
        <color theme="1"/>
        <rFont val="Arial"/>
        <family val="2"/>
      </rPr>
      <t xml:space="preserve"> de los sopores presentados por el área, se concluye que se dio cumplimiento a la acción formulada. Se pudo revisar los soportes contractuales de los contratos 267, 174  y  453 de 2023. Por lo anterior se califica como </t>
    </r>
    <r>
      <rPr>
        <b/>
        <sz val="8"/>
        <color theme="1"/>
        <rFont val="Arial"/>
        <family val="2"/>
      </rPr>
      <t xml:space="preserve">"Terminada extemporánea" </t>
    </r>
    <r>
      <rPr>
        <sz val="8"/>
        <color theme="1"/>
        <rFont val="Arial"/>
        <family val="2"/>
      </rPr>
      <t xml:space="preserve">quedando con estado de </t>
    </r>
    <r>
      <rPr>
        <b/>
        <sz val="8"/>
        <color theme="1"/>
        <rFont val="Arial"/>
        <family val="2"/>
      </rPr>
      <t>"cerrada"</t>
    </r>
  </si>
  <si>
    <r>
      <rPr>
        <b/>
        <sz val="8"/>
        <color theme="1"/>
        <rFont val="Arial"/>
        <family val="2"/>
      </rPr>
      <t xml:space="preserve">reporte R. Humanos: </t>
    </r>
    <r>
      <rPr>
        <sz val="8"/>
        <color theme="1"/>
        <rFont val="Arial"/>
        <family val="2"/>
      </rPr>
      <t xml:space="preserve">El 23 de octubre de 2024, se adelantó reunión con las áreas Técnica y Servicios Administrativos sobre "Establecer los parámetros que evidencien el cumplimiento de la obligación de uso de EPP", estableciendo los compromisos de cumplimiento de verificación de uso de EPP's al interior de las áreas
</t>
    </r>
    <r>
      <rPr>
        <b/>
        <sz val="8"/>
        <color theme="1"/>
        <rFont val="Arial"/>
        <family val="2"/>
      </rPr>
      <t xml:space="preserve">Análisis OCI: </t>
    </r>
    <r>
      <rPr>
        <sz val="8"/>
        <color theme="1"/>
        <rFont val="Arial"/>
        <family val="2"/>
      </rPr>
      <t>Se dio cumplimiento a la acción debido a que se adelanto la mesa de trabajo del 23 de octubre. En dicha reunión se establecieron los parámetros para el cumplimiento de la obligación de uso de elementos de protección personal. Se califica "</t>
    </r>
    <r>
      <rPr>
        <b/>
        <sz val="8"/>
        <color theme="1"/>
        <rFont val="Arial"/>
        <family val="2"/>
      </rPr>
      <t xml:space="preserve">terminada extemporánea" </t>
    </r>
    <r>
      <rPr>
        <sz val="8"/>
        <color theme="1"/>
        <rFont val="Arial"/>
        <family val="2"/>
      </rPr>
      <t xml:space="preserve">con estado de </t>
    </r>
    <r>
      <rPr>
        <b/>
        <sz val="8"/>
        <color theme="1"/>
        <rFont val="Arial"/>
        <family val="2"/>
      </rPr>
      <t>"cerrada"</t>
    </r>
  </si>
  <si>
    <r>
      <rPr>
        <b/>
        <sz val="8"/>
        <color theme="1"/>
        <rFont val="Arial"/>
        <family val="2"/>
      </rPr>
      <t xml:space="preserve">Reporte R. Humanos: </t>
    </r>
    <r>
      <rPr>
        <sz val="8"/>
        <color theme="1"/>
        <rFont val="Arial"/>
        <family val="2"/>
      </rPr>
      <t xml:space="preserve">El 02 diciembre de 2024 se adelantó reunión con el área de contratación  para trasladar los expedientes ajustados al expediente final, a lo que se nos orientó a que esto debía ser mediante un memorando dirigido a la Secretaria General, razón por la cual expidió el memorando  1227 de 2024.
</t>
    </r>
    <r>
      <rPr>
        <b/>
        <sz val="8"/>
        <color theme="1"/>
        <rFont val="Arial"/>
        <family val="2"/>
      </rPr>
      <t xml:space="preserve">Análisis OCI: </t>
    </r>
    <r>
      <rPr>
        <sz val="8"/>
        <color theme="1"/>
        <rFont val="Arial"/>
        <family val="2"/>
      </rPr>
      <t>Acción cumplida. Se califica como "</t>
    </r>
    <r>
      <rPr>
        <b/>
        <sz val="8"/>
        <color theme="1"/>
        <rFont val="Arial"/>
        <family val="2"/>
      </rPr>
      <t xml:space="preserve">Terminada extemporánea" </t>
    </r>
    <r>
      <rPr>
        <sz val="8"/>
        <color theme="1"/>
        <rFont val="Arial"/>
        <family val="2"/>
      </rPr>
      <t>con estado "</t>
    </r>
    <r>
      <rPr>
        <b/>
        <sz val="8"/>
        <color theme="1"/>
        <rFont val="Arial"/>
        <family val="2"/>
      </rPr>
      <t>cerrada"</t>
    </r>
  </si>
  <si>
    <r>
      <rPr>
        <sz val="8"/>
        <rFont val="Arial"/>
        <family val="2"/>
      </rPr>
      <t>Debilidades en la operación del sistema de gestión de seguridad y salud en el trabajo, respecto al uso adecuado de los elementos de protección personal en las áreas misionales, conductor del camión de apoyo, personal de aseo y mantenimiento (asignado y supervisado por Capital), así como de la identificación de Riesgos, peligros y Elementos de Protección Personal no identificados en la matriz de peligros, valoración de riesgos y elementos de protección personal de Capital V3.</t>
    </r>
  </si>
  <si>
    <r>
      <t xml:space="preserve">Reporte T. Humano: </t>
    </r>
    <r>
      <rPr>
        <sz val="8"/>
        <color theme="1"/>
        <rFont val="Arial"/>
        <family val="2"/>
      </rPr>
      <t xml:space="preserve">Se adelantaron reuniones los días 11 y 13 de diciembre con los líderes del área técnica, producción y servicios administrativos para actualización de peligros. ( se cargan actas y matriz actualizada). Se actualizó el manual del SGSST, estableciendo las responsabilidades específicas de los trabajadores y jefes técnicos de las unidades móviles respecto al uso de EPP. ( se carga manual actualizado). Se cargan las sensibilizaciones adelantadas sobre uso de EPP en el mes de noviembre. Se actualiza el procedimiento de inspecciones planeadas (se carga procedimiento). 
</t>
    </r>
    <r>
      <rPr>
        <b/>
        <sz val="8"/>
        <color theme="1"/>
        <rFont val="Arial"/>
        <family val="2"/>
      </rPr>
      <t xml:space="preserve">Análisis OCI: </t>
    </r>
    <r>
      <rPr>
        <sz val="8"/>
        <color theme="1"/>
        <rFont val="Arial"/>
        <family val="2"/>
      </rPr>
      <t xml:space="preserve">Revisando la información suministrada, así como los soportes remitidos se observa:
1. Se observa la actualización y publicación de la matriz de peligros y valoración de riesgos en la intranet con fecha del 26 de diciembre de 2024.
2. No se observa dentro de los soportes entregados la actualización del manual del SG-SST; sin embargo, verificada la intranet se evidencia la publicación del documento con fecha del 26 de diciembre de 2024.
3. Se observan reuniones del 11 y 13 de diciembre de 2024 con las áreas de Servicios Administrativos, Técnica y Producción en las que se consigna la revisión de la matriz de riesgos y EPP; sin embargo, no se observa que se haya adelantado la socialización del uso a los colaboradores requeridos. Por lo anterior, se recomienda que se adelante las jornada formulada.
4. El documento no evidencia de manera clara el procedimiento que debe adelantarse durante las actividades de alistamiento y montaje, así como de instalaciones, equipos y herramientas mencionadas en la acción, por lo que se recomienda detallar adecuadamente lo que deberá ejecutarse por parte de los responsables. 
Teniendo en cuenta lo indicado previamente, así como la fecha de terminación se califica la acción con alerta </t>
    </r>
    <r>
      <rPr>
        <b/>
        <sz val="8"/>
        <color theme="1"/>
        <rFont val="Arial"/>
        <family val="2"/>
      </rPr>
      <t>"Incumplida"</t>
    </r>
    <r>
      <rPr>
        <sz val="8"/>
        <color theme="1"/>
        <rFont val="Arial"/>
        <family val="2"/>
      </rPr>
      <t xml:space="preserve">, y, se recomienda al área adelantar las actividades pendientes con el fin de proceder al cierre de esta. </t>
    </r>
  </si>
  <si>
    <r>
      <rPr>
        <b/>
        <sz val="8"/>
        <color theme="1"/>
        <rFont val="Arial"/>
        <family val="2"/>
      </rPr>
      <t xml:space="preserve">Reporte R. Humanos: </t>
    </r>
    <r>
      <rPr>
        <sz val="8"/>
        <color theme="1"/>
        <rFont val="Arial"/>
        <family val="2"/>
      </rPr>
      <t xml:space="preserve">Se adelantaron reuniones los días 11 y 13 de diciembre con los líderes del área técnica, producción y servicios administrativos para actualización de peligros. ( se cargan actas y matriz actualizada)
</t>
    </r>
    <r>
      <rPr>
        <b/>
        <sz val="8"/>
        <color theme="1"/>
        <rFont val="Arial"/>
        <family val="2"/>
      </rPr>
      <t xml:space="preserve">Análisis OCI: </t>
    </r>
    <r>
      <rPr>
        <sz val="8"/>
        <color theme="1"/>
        <rFont val="Arial"/>
        <family val="2"/>
      </rPr>
      <t>Se da cuenta del cumplimiento de la acción y se evidencia que se tuvo presente lo dicho por control interno en el anterior seguimiento. Se califica como "</t>
    </r>
    <r>
      <rPr>
        <b/>
        <sz val="8"/>
        <color theme="1"/>
        <rFont val="Arial"/>
        <family val="2"/>
      </rPr>
      <t xml:space="preserve">terminada extemporánea" </t>
    </r>
    <r>
      <rPr>
        <sz val="8"/>
        <color theme="1"/>
        <rFont val="Arial"/>
        <family val="2"/>
      </rPr>
      <t>y con estado de "</t>
    </r>
    <r>
      <rPr>
        <b/>
        <sz val="8"/>
        <color theme="1"/>
        <rFont val="Arial"/>
        <family val="2"/>
      </rPr>
      <t>cerrada"</t>
    </r>
  </si>
  <si>
    <r>
      <rPr>
        <b/>
        <sz val="8"/>
        <color theme="1"/>
        <rFont val="Arial"/>
        <family val="2"/>
      </rPr>
      <t xml:space="preserve">Reporte R. Humanos: </t>
    </r>
    <r>
      <rPr>
        <sz val="8"/>
        <color theme="1"/>
        <rFont val="Arial"/>
        <family val="2"/>
      </rPr>
      <t xml:space="preserve">Se actualizó el manual del SGSST, estableciendo las responsabilidades específicas de los trabajadores y jefes técnicos de las unidades móviles respecto al uso de EPP. ( se carga manual actualizado- en la minutas de los contratos quedo la obligación de velar por el cumplimiento del uso de EPP)
</t>
    </r>
    <r>
      <rPr>
        <b/>
        <sz val="8"/>
        <color theme="1"/>
        <rFont val="Arial"/>
        <family val="2"/>
      </rPr>
      <t>Análisis OCI</t>
    </r>
    <r>
      <rPr>
        <sz val="8"/>
        <color theme="1"/>
        <rFont val="Arial"/>
        <family val="2"/>
      </rPr>
      <t xml:space="preserve">: Se da cuenta del cumplimiento de la acción y se evidencia que se tuvo presente lo dicho por control interno en el anterior seguimiento. Se califica como </t>
    </r>
    <r>
      <rPr>
        <b/>
        <sz val="8"/>
        <color theme="1"/>
        <rFont val="Arial"/>
        <family val="2"/>
      </rPr>
      <t>"Terminada extemporánea</t>
    </r>
    <r>
      <rPr>
        <sz val="8"/>
        <color theme="1"/>
        <rFont val="Arial"/>
        <family val="2"/>
      </rPr>
      <t xml:space="preserve">" y con estado de </t>
    </r>
    <r>
      <rPr>
        <b/>
        <sz val="8"/>
        <color theme="1"/>
        <rFont val="Arial"/>
        <family val="2"/>
      </rPr>
      <t>"cerrada"</t>
    </r>
  </si>
  <si>
    <r>
      <rPr>
        <b/>
        <sz val="8"/>
        <color theme="1"/>
        <rFont val="Arial"/>
        <family val="2"/>
      </rPr>
      <t xml:space="preserve">Reporte R. Humanos: </t>
    </r>
    <r>
      <rPr>
        <sz val="8"/>
        <color theme="1"/>
        <rFont val="Arial"/>
        <family val="2"/>
      </rPr>
      <t xml:space="preserve">Se adelantaron sensibilizaciones sobre el uso de EPP en la siguientes fechas 2024-11-05, 2025-01-15, 2025-03-19, 2025-04-15, 2025-04-16
</t>
    </r>
    <r>
      <rPr>
        <b/>
        <sz val="8"/>
        <color theme="1"/>
        <rFont val="Arial"/>
        <family val="2"/>
      </rPr>
      <t>Análisis OCI</t>
    </r>
    <r>
      <rPr>
        <sz val="8"/>
        <color theme="1"/>
        <rFont val="Arial"/>
        <family val="2"/>
      </rPr>
      <t>: Se da cuenta del cumplimiento de la acción y se evidencia que se tuvo presente lo dicho por control interno en el anterior seguimiento. Se califica como "</t>
    </r>
    <r>
      <rPr>
        <b/>
        <sz val="8"/>
        <color theme="1"/>
        <rFont val="Arial"/>
        <family val="2"/>
      </rPr>
      <t>Terminada extemporánea</t>
    </r>
    <r>
      <rPr>
        <sz val="8"/>
        <color theme="1"/>
        <rFont val="Arial"/>
        <family val="2"/>
      </rPr>
      <t>" y con estado de "</t>
    </r>
    <r>
      <rPr>
        <b/>
        <sz val="8"/>
        <color theme="1"/>
        <rFont val="Arial"/>
        <family val="2"/>
      </rPr>
      <t>cerrada</t>
    </r>
    <r>
      <rPr>
        <sz val="8"/>
        <color theme="1"/>
        <rFont val="Arial"/>
        <family val="2"/>
      </rPr>
      <t>"</t>
    </r>
  </si>
  <si>
    <r>
      <rPr>
        <b/>
        <sz val="8"/>
        <color theme="1"/>
        <rFont val="Arial"/>
        <family val="2"/>
      </rPr>
      <t xml:space="preserve">Reporte R. Humanos: </t>
    </r>
    <r>
      <rPr>
        <sz val="8"/>
        <color theme="1"/>
        <rFont val="Arial"/>
        <family val="2"/>
      </rPr>
      <t xml:space="preserve">Se actualiza el procedimiento de inspecciones planeadas (se carga procedimiento). se carga el plan de trabajo anual, donde se establece la periodicidad de las inspecciones así como soporte de las mismas
</t>
    </r>
    <r>
      <rPr>
        <b/>
        <sz val="8"/>
        <color theme="1"/>
        <rFont val="Arial"/>
        <family val="2"/>
      </rPr>
      <t>Análisis OCI</t>
    </r>
    <r>
      <rPr>
        <sz val="8"/>
        <color theme="1"/>
        <rFont val="Arial"/>
        <family val="2"/>
      </rPr>
      <t xml:space="preserve">: Se da cuenta del cumplimiento de la acción y se evidencia que se tuvo presente lo dicho por control interno en el anterior seguimiento. Se califica como </t>
    </r>
    <r>
      <rPr>
        <b/>
        <sz val="8"/>
        <color theme="1"/>
        <rFont val="Arial"/>
        <family val="2"/>
      </rPr>
      <t>"Terminada extemporánea</t>
    </r>
    <r>
      <rPr>
        <sz val="8"/>
        <color theme="1"/>
        <rFont val="Arial"/>
        <family val="2"/>
      </rPr>
      <t xml:space="preserve">" y con estado de </t>
    </r>
    <r>
      <rPr>
        <b/>
        <sz val="8"/>
        <color theme="1"/>
        <rFont val="Arial"/>
        <family val="2"/>
      </rPr>
      <t>"cerrada</t>
    </r>
    <r>
      <rPr>
        <sz val="8"/>
        <color theme="1"/>
        <rFont val="Arial"/>
        <family val="2"/>
      </rPr>
      <t>"</t>
    </r>
  </si>
  <si>
    <r>
      <rPr>
        <b/>
        <sz val="8"/>
        <color theme="1"/>
        <rFont val="Arial"/>
        <family val="2"/>
      </rPr>
      <t>1.</t>
    </r>
    <r>
      <rPr>
        <sz val="8"/>
        <color theme="1"/>
        <rFont val="Arial"/>
        <family val="2"/>
      </rPr>
      <t xml:space="preserve"> Debilidades en la documentación y ejecución del procedimiento de atención y respuesta a requerimientos de la ciudadanía, teniendo en cuenta que: 
c. Debilidades de ejecución de las actividades 7, 8 y 9 teniendo en cuenta lo evidenciado respecto al manejo, oportunidad y aplicación del traslado de las peticiones registradas en la entidad. 
</t>
    </r>
    <r>
      <rPr>
        <b/>
        <sz val="8"/>
        <color theme="1"/>
        <rFont val="Arial"/>
        <family val="2"/>
      </rPr>
      <t xml:space="preserve">2. </t>
    </r>
    <r>
      <rPr>
        <sz val="8"/>
        <color theme="1"/>
        <rFont val="Arial"/>
        <family val="2"/>
      </rPr>
      <t>Se puede observar que el manejo y tramite de peticiones durante el primer semestre de 2024 no cumplió con los parámetros normativos de trámite para las peticiones conforme a:
• El traslado por competencia ordenado por el artículo 21 de la Ley 1437 de 2011, modificado por el artículo 01 de la Ley 1755 de 201,5 toda vez que no se dieron los traslados correspondientes a las autoridades competentes en los radicados 1023582024, 1143002024, 1387392024, 2160392024, 2557322024, 2631552024, 2718642024, 2846252024 y 2915352024
• La respuesta de la petición con radicado 1224222024 presentada por Capital a través del oficio 307 de 13 de marzo de 2024 no dio respuesta de fondo conforme lo establecido por el artículo 13 de la Ley 1437 de 2011 y modificado por el artículo 01 de la Ley 1755 de 2015 y por la guía para la atención de derechos de petición versión 02 del Distrito Capital.</t>
    </r>
  </si>
  <si>
    <r>
      <t xml:space="preserve">Reporte At. Ciudadano: </t>
    </r>
    <r>
      <rPr>
        <sz val="8"/>
        <color theme="1"/>
        <rFont val="Arial"/>
        <family val="2"/>
      </rPr>
      <t xml:space="preserve">No se han realizado avances al respecto
</t>
    </r>
    <r>
      <rPr>
        <b/>
        <sz val="8"/>
        <color theme="1"/>
        <rFont val="Arial"/>
        <family val="2"/>
      </rPr>
      <t>Análisis OCI:</t>
    </r>
    <r>
      <rPr>
        <sz val="8"/>
        <color theme="1"/>
        <rFont val="Arial"/>
        <family val="2"/>
      </rPr>
      <t xml:space="preserve"> Se califica como </t>
    </r>
    <r>
      <rPr>
        <b/>
        <sz val="8"/>
        <color theme="1"/>
        <rFont val="Arial"/>
        <family val="2"/>
      </rPr>
      <t xml:space="preserve">"sin iniciar" </t>
    </r>
    <r>
      <rPr>
        <sz val="8"/>
        <color theme="1"/>
        <rFont val="Arial"/>
        <family val="2"/>
      </rPr>
      <t>toda vez que la fecha de culminación es el 30 de noviembre de 2025.</t>
    </r>
  </si>
  <si>
    <r>
      <rPr>
        <b/>
        <sz val="8"/>
        <color theme="1"/>
        <rFont val="Arial"/>
        <family val="2"/>
      </rPr>
      <t xml:space="preserve">Reporte At. Ciudadano: </t>
    </r>
    <r>
      <rPr>
        <sz val="8"/>
        <color theme="1"/>
        <rFont val="Arial"/>
        <family val="2"/>
      </rPr>
      <t xml:space="preserve">Al 30 de abril no se han realizado avances en esta acción.
</t>
    </r>
    <r>
      <rPr>
        <b/>
        <sz val="8"/>
        <color theme="1"/>
        <rFont val="Arial"/>
        <family val="2"/>
      </rPr>
      <t xml:space="preserve">Análisis OCI: </t>
    </r>
    <r>
      <rPr>
        <sz val="8"/>
        <color theme="1"/>
        <rFont val="Arial"/>
        <family val="2"/>
      </rPr>
      <t xml:space="preserve">Teniendo en cuenta lo reportado por el área se califica la acción </t>
    </r>
    <r>
      <rPr>
        <b/>
        <sz val="8"/>
        <color theme="1"/>
        <rFont val="Arial"/>
        <family val="2"/>
      </rPr>
      <t>"Sin Iniciar".</t>
    </r>
    <r>
      <rPr>
        <sz val="8"/>
        <color theme="1"/>
        <rFont val="Arial"/>
        <family val="2"/>
      </rPr>
      <t xml:space="preserve">
</t>
    </r>
  </si>
  <si>
    <r>
      <t xml:space="preserve">Análisis OCI: </t>
    </r>
    <r>
      <rPr>
        <sz val="8"/>
        <color theme="1"/>
        <rFont val="Arial"/>
        <family val="2"/>
      </rPr>
      <t xml:space="preserve">Teniendo en cuenta que el área no reporta avances sobre lo formulado, y, que se adelantó cargué de soportes que no guardan relación con lo formulado, se procede a tomar el reporte adelantado por parte del área de Atención al Ciudadano, evidenciando que se adelantó la presentación de la Mesa Técnica de Relacionamiento en la que se mencionan las responsabilidades de la mesa técnica, así como reuniones del 1 de octubre y 12 de noviembre, y, acta (borrador) del Comité Institucional de Gestión y Desempeño del 17 de diciembre de 2024, se califica la acción como </t>
    </r>
    <r>
      <rPr>
        <b/>
        <sz val="8"/>
        <color theme="1"/>
        <rFont val="Arial"/>
        <family val="2"/>
      </rPr>
      <t>"En Proceso"</t>
    </r>
    <r>
      <rPr>
        <sz val="8"/>
        <color theme="1"/>
        <rFont val="Arial"/>
        <family val="2"/>
      </rPr>
      <t xml:space="preserve"> y, se adelantará verificación del acto administrativo resultante, al igual que las versiones finales del acta pendiente para proceder al cierre de la acción. </t>
    </r>
  </si>
  <si>
    <r>
      <t>Planeación:</t>
    </r>
    <r>
      <rPr>
        <sz val="8"/>
        <color theme="1"/>
        <rFont val="Arial"/>
        <family val="2"/>
      </rPr>
      <t xml:space="preserve"> Acta de reunión y borrador del reglamento de la mesa técnica.</t>
    </r>
  </si>
  <si>
    <r>
      <rPr>
        <b/>
        <sz val="8"/>
        <color rgb="FF000000"/>
        <rFont val="Arial"/>
        <family val="2"/>
      </rPr>
      <t xml:space="preserve">Reporte At. Ciudadano: </t>
    </r>
    <r>
      <rPr>
        <sz val="8"/>
        <color rgb="FF000000"/>
        <rFont val="Arial"/>
        <family val="2"/>
      </rPr>
      <t xml:space="preserve">La mesa técnica se aprobó en diciembre 17.
</t>
    </r>
    <r>
      <rPr>
        <b/>
        <sz val="8"/>
        <color rgb="FF000000"/>
        <rFont val="Arial"/>
        <family val="2"/>
      </rPr>
      <t xml:space="preserve">Análisis OCI: </t>
    </r>
    <r>
      <rPr>
        <sz val="8"/>
        <color rgb="FF000000"/>
        <rFont val="Arial"/>
        <family val="2"/>
      </rPr>
      <t>Se califica como "</t>
    </r>
    <r>
      <rPr>
        <b/>
        <sz val="8"/>
        <color rgb="FF000000"/>
        <rFont val="Arial"/>
        <family val="2"/>
      </rPr>
      <t xml:space="preserve">Terminada" </t>
    </r>
    <r>
      <rPr>
        <sz val="8"/>
        <color rgb="FF000000"/>
        <rFont val="Arial"/>
        <family val="2"/>
      </rPr>
      <t>y con estado "</t>
    </r>
    <r>
      <rPr>
        <b/>
        <sz val="8"/>
        <color rgb="FF000000"/>
        <rFont val="Arial"/>
        <family val="2"/>
      </rPr>
      <t>cerrada"</t>
    </r>
  </si>
  <si>
    <r>
      <t xml:space="preserve">Análisis OCI: </t>
    </r>
    <r>
      <rPr>
        <sz val="8"/>
        <color theme="1"/>
        <rFont val="Arial"/>
        <family val="2"/>
      </rPr>
      <t xml:space="preserve">Teniendo en cuenta que el área no adelanta reporte de avances ni soportes, se toma el reporte adelantado por el área de Atención al Ciudadano, en el cual se observa la remisión de la actualización de los riesgos del proceso durante noviembre de 2024, con respuesta del área de Planeación el 25 de noviembre de 2024, en la cual se indica que se adelantará la publicación  respectiva, lo cual al corte del presente seguimiento no se ha adelantado por parte del área. Por lo anterior, y, dada la fecha de terminación se califica </t>
    </r>
    <r>
      <rPr>
        <b/>
        <sz val="8"/>
        <color theme="1"/>
        <rFont val="Arial"/>
        <family val="2"/>
      </rPr>
      <t>"En Proceso"</t>
    </r>
    <r>
      <rPr>
        <sz val="8"/>
        <color theme="1"/>
        <rFont val="Arial"/>
        <family val="2"/>
      </rPr>
      <t xml:space="preserve">. Se recomienda al área finalizar la ejecución de las actividades formuladas. </t>
    </r>
  </si>
  <si>
    <r>
      <t>Planeación:</t>
    </r>
    <r>
      <rPr>
        <sz val="8"/>
        <color theme="1"/>
        <rFont val="Arial"/>
        <family val="2"/>
      </rPr>
      <t xml:space="preserve"> Matriz de riesgos de Servicio a la Ciudadanía.</t>
    </r>
  </si>
  <si>
    <r>
      <t>Planeación:</t>
    </r>
    <r>
      <rPr>
        <sz val="8"/>
        <color theme="1"/>
        <rFont val="Arial"/>
        <family val="2"/>
      </rPr>
      <t xml:space="preserve"> Asesorías realizadas.</t>
    </r>
  </si>
  <si>
    <r>
      <t>Planeación:</t>
    </r>
    <r>
      <rPr>
        <sz val="8"/>
        <color theme="1"/>
        <rFont val="Arial"/>
        <family val="2"/>
      </rPr>
      <t xml:space="preserve"> Se anexan el documento (en construcción) de los Lineamientos para publicación de información en sede electrónica)</t>
    </r>
  </si>
  <si>
    <r>
      <rPr>
        <b/>
        <sz val="8"/>
        <color theme="1"/>
        <rFont val="Arial"/>
        <family val="2"/>
      </rPr>
      <t xml:space="preserve">Reporte Comunicaciones: </t>
    </r>
    <r>
      <rPr>
        <sz val="8"/>
        <color theme="1"/>
        <rFont val="Arial"/>
        <family val="2"/>
      </rPr>
      <t xml:space="preserve"> Acta de reunión</t>
    </r>
  </si>
  <si>
    <r>
      <t>Planeación:</t>
    </r>
    <r>
      <rPr>
        <sz val="8"/>
        <color theme="1"/>
        <rFont val="Arial"/>
        <family val="2"/>
      </rPr>
      <t xml:space="preserve"> Informe de implementación de Estrategia de Rendición de Cuentas a la Gestión 2024</t>
    </r>
  </si>
  <si>
    <r>
      <rPr>
        <b/>
        <sz val="8"/>
        <color theme="1"/>
        <rFont val="Arial"/>
        <family val="2"/>
      </rPr>
      <t xml:space="preserve">Reporte Comunicaciones: </t>
    </r>
    <r>
      <rPr>
        <sz val="8"/>
        <color theme="1"/>
        <rFont val="Arial"/>
        <family val="2"/>
      </rPr>
      <t xml:space="preserve"> Soportes de socialización de la rendición de cuentas.</t>
    </r>
  </si>
  <si>
    <r>
      <t>Planeación:</t>
    </r>
    <r>
      <rPr>
        <sz val="8"/>
        <color theme="1"/>
        <rFont val="Arial"/>
        <family val="2"/>
      </rPr>
      <t xml:space="preserve"> Cronograma.</t>
    </r>
  </si>
  <si>
    <r>
      <t>Planeación:</t>
    </r>
    <r>
      <rPr>
        <sz val="8"/>
        <color theme="1"/>
        <rFont val="Arial"/>
        <family val="2"/>
      </rPr>
      <t xml:space="preserve"> Cronograma, correo electrónico.</t>
    </r>
  </si>
  <si>
    <r>
      <t>Planeación:</t>
    </r>
    <r>
      <rPr>
        <sz val="8"/>
        <color theme="1"/>
        <rFont val="Arial"/>
        <family val="2"/>
      </rPr>
      <t xml:space="preserve"> Se Anexa el informa de análisis sobre la Rendición de Cuentas y evaluación. (Gestión 2024)</t>
    </r>
  </si>
  <si>
    <r>
      <rPr>
        <b/>
        <sz val="8"/>
        <color theme="1"/>
        <rFont val="Arial"/>
        <family val="2"/>
      </rPr>
      <t xml:space="preserve">Reporte Contratación: </t>
    </r>
    <r>
      <rPr>
        <sz val="8"/>
        <color theme="1"/>
        <rFont val="Arial"/>
        <family val="2"/>
      </rPr>
      <t xml:space="preserve">1. Se revisa el proceso de Gestión Contractual para ser ajustado a los nuevos lineamientos establecidos en el Manual de Contratación adoptado con la Resolución 35 de 2025, se inicia con la actualización de la caracterización
</t>
    </r>
    <r>
      <rPr>
        <b/>
        <sz val="8"/>
        <color theme="1"/>
        <rFont val="Arial"/>
        <family val="2"/>
      </rPr>
      <t xml:space="preserve">Análisis OCI: </t>
    </r>
    <r>
      <rPr>
        <sz val="8"/>
        <color theme="1"/>
        <rFont val="Arial"/>
        <family val="2"/>
      </rPr>
      <t xml:space="preserve">Se evidencia el trabajo adelantado por el área de contratación y el acompañamiento del área de planeación para la formulación, creación y publicación del documento de caracterización del proceso de gestión contractual.
Queda pendiente la presentación de los soporte que den cuenta del cumplimiento de esta acción. Es decir, el procedimiento de gestión contractual para las modificaciones contractuales. O en caso que no haya la necesidad de dicho proceso, soporte de la revisión y análisis que llevo a la conclusión. Por lo anterior, se califica </t>
    </r>
    <r>
      <rPr>
        <b/>
        <sz val="8"/>
        <color theme="1"/>
        <rFont val="Arial"/>
        <family val="2"/>
      </rPr>
      <t>"En Proceso"</t>
    </r>
    <r>
      <rPr>
        <sz val="8"/>
        <color theme="1"/>
        <rFont val="Arial"/>
        <family val="2"/>
      </rPr>
      <t>.</t>
    </r>
  </si>
  <si>
    <r>
      <t xml:space="preserve">Análisis OCI: </t>
    </r>
    <r>
      <rPr>
        <sz val="8"/>
        <color theme="1"/>
        <rFont val="Arial"/>
        <family val="2"/>
      </rPr>
      <t xml:space="preserve">Teniendo en cuenta que el área no efectuó reporte de avances ni soportes para el presente seguimiento, se califica la acción </t>
    </r>
    <r>
      <rPr>
        <b/>
        <sz val="8"/>
        <color theme="1"/>
        <rFont val="Arial"/>
        <family val="2"/>
      </rPr>
      <t>"Sin Iniciar"</t>
    </r>
    <r>
      <rPr>
        <sz val="8"/>
        <color theme="1"/>
        <rFont val="Arial"/>
        <family val="2"/>
      </rPr>
      <t xml:space="preserve"> y se recomienda al área revisar y efectuar la ejecución y reporte de lo formulado dentro de los plazos determinados. </t>
    </r>
  </si>
  <si>
    <r>
      <rPr>
        <b/>
        <sz val="8"/>
        <color theme="1"/>
        <rFont val="Arial"/>
        <family val="2"/>
      </rPr>
      <t xml:space="preserve">Reporte Contratación: </t>
    </r>
    <r>
      <rPr>
        <sz val="8"/>
        <color theme="1"/>
        <rFont val="Arial"/>
        <family val="2"/>
      </rPr>
      <t xml:space="preserve">De acuerdo a las indicaciones recibidas informamos que las acciones del plan de mejoramiento referente al código 8 y 3, se encuentran actualmente a cargo de Contratación, se identifica que están siendo desarrolladas y hacen parte de la Subdirección Administrativa, razón por la cual agradecemos realizar el ajuste correspondiente, eliminando estas acciones en cabeza de Contratación.
</t>
    </r>
    <r>
      <rPr>
        <b/>
        <sz val="8"/>
        <color theme="1"/>
        <rFont val="Arial"/>
        <family val="2"/>
      </rPr>
      <t xml:space="preserve">Análisis OCI: </t>
    </r>
    <r>
      <rPr>
        <sz val="8"/>
        <color theme="1"/>
        <rFont val="Arial"/>
        <family val="2"/>
      </rPr>
      <t xml:space="preserve">no se presentaron soporte de lo indicado por el área de contratación. De tal manera que no es posible corroborar dichas indicaciones. Se recuerda que esta acción requiere de la colaboración armónica entre las áreas. Por lo anterior, se califica </t>
    </r>
    <r>
      <rPr>
        <b/>
        <sz val="8"/>
        <color theme="1"/>
        <rFont val="Arial"/>
        <family val="2"/>
      </rPr>
      <t>"Sin Iniciar"</t>
    </r>
    <r>
      <rPr>
        <sz val="8"/>
        <color theme="1"/>
        <rFont val="Arial"/>
        <family val="2"/>
      </rPr>
      <t xml:space="preserve">. </t>
    </r>
  </si>
  <si>
    <r>
      <t xml:space="preserve">Reporte Sub. Administrativa: </t>
    </r>
    <r>
      <rPr>
        <sz val="8"/>
        <color theme="1"/>
        <rFont val="Arial"/>
        <family val="2"/>
      </rPr>
      <t xml:space="preserve"> Se adelanta la mesa de trabajo con el área técnica y la Dirección Operativa de la entidad con el fin de socializar los nuevos criterios de documentación para ingresar bienes al Almacén del Canal mitigando riesgos de perdido o daño de los mismos.</t>
    </r>
    <r>
      <rPr>
        <b/>
        <sz val="8"/>
        <color theme="1"/>
        <rFont val="Arial"/>
        <family val="2"/>
      </rPr>
      <t xml:space="preserve">
</t>
    </r>
    <r>
      <rPr>
        <sz val="8"/>
        <color theme="1"/>
        <rFont val="Arial"/>
        <family val="2"/>
      </rPr>
      <t xml:space="preserve">
</t>
    </r>
    <r>
      <rPr>
        <b/>
        <sz val="8"/>
        <color theme="1"/>
        <rFont val="Arial"/>
        <family val="2"/>
      </rPr>
      <t>Análisis OCI:</t>
    </r>
    <r>
      <rPr>
        <sz val="8"/>
        <color theme="1"/>
        <rFont val="Arial"/>
        <family val="2"/>
      </rPr>
      <t xml:space="preserve"> Se evidencian soportes y se verificó acta de reunión con las instrucciones y compromisos de la Subdirección Administrativa y del Área Técnica. Por lo anterior y teniendo en cuenta las fechas de ejecución se califica como </t>
    </r>
    <r>
      <rPr>
        <b/>
        <sz val="8"/>
        <color theme="1"/>
        <rFont val="Arial"/>
        <family val="2"/>
      </rPr>
      <t>"Terminada".</t>
    </r>
    <r>
      <rPr>
        <sz val="8"/>
        <color theme="1"/>
        <rFont val="Arial"/>
        <family val="2"/>
      </rPr>
      <t xml:space="preserve"> Se recomienda cerrar.</t>
    </r>
  </si>
  <si>
    <r>
      <t xml:space="preserve">Análisis OCI: </t>
    </r>
    <r>
      <rPr>
        <sz val="8"/>
        <color theme="1"/>
        <rFont val="Arial"/>
        <family val="2"/>
      </rPr>
      <t xml:space="preserve">A la fecha de corte no se ha adelantado la revisión y actualización del documento formulado en la acción, por lo que se califica la acción </t>
    </r>
    <r>
      <rPr>
        <b/>
        <sz val="8"/>
        <color theme="1"/>
        <rFont val="Arial"/>
        <family val="2"/>
      </rPr>
      <t xml:space="preserve">"Sin Iniciar". </t>
    </r>
  </si>
  <si>
    <r>
      <t xml:space="preserve">Análisis OCI: </t>
    </r>
    <r>
      <rPr>
        <sz val="8"/>
        <color theme="1"/>
        <rFont val="Arial"/>
        <family val="2"/>
      </rPr>
      <t xml:space="preserve">Se realiza la jornada de presentación de resultados del Programa de Aseguramiento y Mejora de la Calidad en el marco del Comité Institucional de Coordinación de Control Interno del 30 de enero de 2025, cuya acta se encuentra en proceso de firma por parte de los asistentes. Teniendo en cuenta lo anterior, se califica la acción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</si>
  <si>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Dado que no se han efectuado las revisiones y actualización del contenido respecto a la socialización de los resultados del Programa de Aseguramiento y Mejora de la Calidad, se califica la acción </t>
    </r>
    <r>
      <rPr>
        <b/>
        <sz val="8"/>
        <color theme="1"/>
        <rFont val="Arial"/>
        <family val="2"/>
      </rPr>
      <t>"Sin Iniciar"</t>
    </r>
    <r>
      <rPr>
        <sz val="8"/>
        <color theme="1"/>
        <rFont val="Arial"/>
        <family val="2"/>
      </rPr>
      <t xml:space="preserve">. </t>
    </r>
  </si>
  <si>
    <r>
      <t xml:space="preserve">Reporte Planeación: </t>
    </r>
    <r>
      <rPr>
        <sz val="8"/>
        <color theme="1"/>
        <rFont val="Arial"/>
        <family val="2"/>
      </rPr>
      <t>Se actualizaron los riesgos de Sistemas, incorporando las sugerencias de control interno para armonizar la matriz de riesgos del área con la de gestión, usando factores y variables de la seguridad digital y la privacidad de la información. desde Gestión ambiental</t>
    </r>
    <r>
      <rPr>
        <b/>
        <sz val="8"/>
        <color theme="1"/>
        <rFont val="Arial"/>
        <family val="2"/>
      </rPr>
      <t xml:space="preserve">
Análisis OCI: </t>
    </r>
    <r>
      <rPr>
        <sz val="8"/>
        <color theme="1"/>
        <rFont val="Arial"/>
        <family val="2"/>
      </rPr>
      <t xml:space="preserve">Si bien se indica que la matriz del área de Sistemas está actualizada, las acciones del plan de tratamiento de riesgos  tienen fecha inicial: 01/09/2023 y Fecha de finalización: 31/08/2024, por lo que no es consistente el reporte y la evidencia presentada. 
Adicionalmente, no se evidencia que se hayan identificado riesgos relacionados con los activos fuera de las instalaciones de Capital que pueden contener información sensible de la entidad. Teniendo en cuenta lo anterior, se califica la acción con alerta </t>
    </r>
    <r>
      <rPr>
        <b/>
        <sz val="8"/>
        <color theme="1"/>
        <rFont val="Arial"/>
        <family val="2"/>
      </rPr>
      <t>"Incumplida"</t>
    </r>
    <r>
      <rPr>
        <sz val="8"/>
        <color theme="1"/>
        <rFont val="Arial"/>
        <family val="2"/>
      </rPr>
      <t xml:space="preserve">. </t>
    </r>
  </si>
  <si>
    <r>
      <rPr>
        <b/>
        <sz val="8"/>
        <color theme="1"/>
        <rFont val="Arial"/>
        <family val="2"/>
      </rPr>
      <t>Reporte Sub. Financiera:</t>
    </r>
    <r>
      <rPr>
        <sz val="8"/>
        <color theme="1"/>
        <rFont val="Arial"/>
        <family val="2"/>
      </rPr>
      <t xml:space="preserve"> Los memorandos corresponden a Kreston los cuales en su momento eran los Revisores Fiscales de Canal Capital. Sin embargo, los actuales Revisores Fiscales no dejan documentados las acciones de mejora a través de memorando. Por lo anterior se solicita el cierre de la acción.</t>
    </r>
    <r>
      <rPr>
        <b/>
        <sz val="8"/>
        <color theme="1"/>
        <rFont val="Arial"/>
        <family val="2"/>
      </rPr>
      <t xml:space="preserve">
Análisis OCI:</t>
    </r>
    <r>
      <rPr>
        <sz val="8"/>
        <color theme="1"/>
        <rFont val="Arial"/>
        <family val="2"/>
      </rPr>
      <t xml:space="preserve">  Nuevamente no se presenta avance para este cuatrimestre y de acuerdo con el análisis y recomendaciones de toda la vigencia 2024, en la que se evidenció según Matriz de observaciones de la Revisoría fiscal que existían 22, pendientes de subsanar, correspondientes a las vigencias 2022 y 2023 se solicitó a la Subdirección Financiera revisar y emprender las acciones a realizar de manera prioritaria. Sin embargo, no se evidencia cumplimiento del compromiso, en aplicación de la Circular 04 de 2024 para reformular las acciones (04/12/2024) y según reporte solicitan cerrar. Se califica como </t>
    </r>
    <r>
      <rPr>
        <b/>
        <sz val="8"/>
        <color theme="1"/>
        <rFont val="Arial"/>
        <family val="2"/>
      </rPr>
      <t>"Incumplida". 
Teniendo en cuenta que la acción finalizaba en 2022 se adelantará el análisis por parte de la Oficina de Control Interno para la terminación de esta por Inefectividad.</t>
    </r>
  </si>
  <si>
    <r>
      <t>Reporte Planeación:</t>
    </r>
    <r>
      <rPr>
        <sz val="8"/>
        <color theme="1"/>
        <rFont val="Arial"/>
        <family val="2"/>
      </rPr>
      <t xml:space="preserve"> Planeación apoyará la mejora del sistema de gestión para los controles antisoborno, basados en las recomendaciones del asesor contratado para el cumplimiento, y cuya supervisión la Gerencia asignó al jefe de la Oficina de Control Interno Disciplinario. </t>
    </r>
    <r>
      <rPr>
        <b/>
        <sz val="8"/>
        <color theme="1"/>
        <rFont val="Arial"/>
        <family val="2"/>
      </rPr>
      <t xml:space="preserve">
Análisis OCI: </t>
    </r>
    <r>
      <rPr>
        <sz val="8"/>
        <color theme="1"/>
        <rFont val="Arial"/>
        <family val="2"/>
      </rPr>
      <t>No se remiten soportes adicionales que permitan evidenciar el cumplimiento de la actividad formulada "Una mesa de trabajo realizada con las áreas correspondientes para definir los recursos con los cuales se implementará el SGAS"</t>
    </r>
    <r>
      <rPr>
        <b/>
        <sz val="8"/>
        <color theme="1"/>
        <rFont val="Arial"/>
        <family val="2"/>
      </rPr>
      <t xml:space="preserve">, </t>
    </r>
    <r>
      <rPr>
        <sz val="8"/>
        <color theme="1"/>
        <rFont val="Arial"/>
        <family val="2"/>
      </rPr>
      <t xml:space="preserve">por lo tanto, la actividad se califica como </t>
    </r>
    <r>
      <rPr>
        <b/>
        <sz val="8"/>
        <color theme="1"/>
        <rFont val="Arial"/>
        <family val="2"/>
      </rPr>
      <t>"Incumplida".
Teniendo en cuenta que la acción se venció en diciembre de 2023, la Oficina de Control Interno evaluará el cierre por Inefectividad.</t>
    </r>
  </si>
  <si>
    <r>
      <t>Reporte Planeación</t>
    </r>
    <r>
      <rPr>
        <sz val="8"/>
        <color theme="1"/>
        <rFont val="Arial"/>
        <family val="2"/>
      </rPr>
      <t xml:space="preserve">: Se anexa el Informe de Rendición de cuentas 2024 publicado en pag web con un capítulo sobre avances en Gestión documental, también se viene tratando en el  Comité de gestión y desempeño, lo que se evidencia en actas disponibles de las últimas 2 sesiones. </t>
    </r>
    <r>
      <rPr>
        <b/>
        <sz val="8"/>
        <color theme="1"/>
        <rFont val="Arial"/>
        <family val="2"/>
      </rPr>
      <t xml:space="preserve">
Análisis OCI: </t>
    </r>
    <r>
      <rPr>
        <sz val="8"/>
        <color theme="1"/>
        <rFont val="Arial"/>
        <family val="2"/>
      </rPr>
      <t xml:space="preserve">Se evidencia que en el informe de rendición de cuentas de la vigencia 2024 se incluyó un capítulo relacionado con los avances en la gestión documental de Capital, por lo tanto, la actividad se califica como </t>
    </r>
    <r>
      <rPr>
        <b/>
        <sz val="8"/>
        <color theme="1"/>
        <rFont val="Arial"/>
        <family val="2"/>
      </rPr>
      <t xml:space="preserve">"Terminada Extemporánea".
</t>
    </r>
    <r>
      <rPr>
        <sz val="8"/>
        <color theme="1"/>
        <rFont val="Arial"/>
        <family val="2"/>
      </rPr>
      <t>Se recomienda continuar presentando la información en los CIGD y en los informes de gestión que realice la entidad.</t>
    </r>
  </si>
  <si>
    <r>
      <rPr>
        <b/>
        <sz val="8"/>
        <color theme="1"/>
        <rFont val="Arial"/>
        <family val="2"/>
      </rPr>
      <t>Reporte Sistemas:</t>
    </r>
    <r>
      <rPr>
        <sz val="8"/>
        <color theme="1"/>
        <rFont val="Arial"/>
        <family val="2"/>
      </rPr>
      <t xml:space="preserve"> Gestión 2024: Se realiza el autodiagnóstico en el instrumento del MSPI a corte junio 2024 y fue remitido a la oficina de control interno. Gestión 2025: Se realiza el autodiagnóstico en el instrumento del MSPI a corte diciembre 2025 a fin de ser presentado en el CIGD.
</t>
    </r>
    <r>
      <rPr>
        <b/>
        <sz val="8"/>
        <color theme="1"/>
        <rFont val="Arial"/>
        <family val="2"/>
      </rPr>
      <t>Análisis OCI:</t>
    </r>
    <r>
      <rPr>
        <sz val="8"/>
        <color theme="1"/>
        <rFont val="Arial"/>
        <family val="2"/>
      </rPr>
      <t xml:space="preserve">  De acuerdo con el compromiso de aplicación de la Circular 04 de 2024 para reformular las acciones (04/12/2024), se solicitó la ampliación de las fechas de ejecución por lo que se califica </t>
    </r>
    <r>
      <rPr>
        <b/>
        <sz val="8"/>
        <color theme="1"/>
        <rFont val="Arial"/>
        <family val="2"/>
      </rPr>
      <t>"En Proceso"</t>
    </r>
    <r>
      <rPr>
        <sz val="8"/>
        <color theme="1"/>
        <rFont val="Arial"/>
        <family val="2"/>
      </rPr>
      <t xml:space="preserve"> y se recomienda al área la finalización del cumplimiento de lo formulado. </t>
    </r>
  </si>
  <si>
    <r>
      <t>Reporte Planeación</t>
    </r>
    <r>
      <rPr>
        <sz val="8"/>
        <color theme="1"/>
        <rFont val="Arial"/>
        <family val="2"/>
      </rPr>
      <t xml:space="preserve">: La Hoja de Ruta del PETIC fue presentada en CIGD el 13/05/2025, se aplazó su aprobación para ajustar algunos apartes y asignar de responsabilidades de primera y segunda línea, previo a su publicación como Plan Estratégico de TIC. </t>
    </r>
    <r>
      <rPr>
        <b/>
        <sz val="8"/>
        <color theme="1"/>
        <rFont val="Arial"/>
        <family val="2"/>
      </rPr>
      <t xml:space="preserve">
Análisis OCI: </t>
    </r>
    <r>
      <rPr>
        <sz val="8"/>
        <color theme="1"/>
        <rFont val="Arial"/>
        <family val="2"/>
      </rPr>
      <t xml:space="preserve">Se evidencia que en el PETIC fue presentado ante el CIGD para su revisión y aprobación y en el comité se decidió que el plan requería ajustes. Con corte al 30/04/2025 el plan no ha sido aprobado, por lo tanto, la actividad se califica como </t>
    </r>
    <r>
      <rPr>
        <b/>
        <sz val="8"/>
        <color theme="1"/>
        <rFont val="Arial"/>
        <family val="2"/>
      </rPr>
      <t>"Incumplida".</t>
    </r>
  </si>
  <si>
    <r>
      <t>Reporte Planeación</t>
    </r>
    <r>
      <rPr>
        <sz val="8"/>
        <color theme="1"/>
        <rFont val="Arial"/>
        <family val="2"/>
      </rPr>
      <t xml:space="preserve">: Se adjunta correo de convocatoria enviado para aprobación del PETIC 2025 y 2028, se espera su aprobación en mayo 22 en comité asincrónico, después de algunos ajustes solicitados en sesión previa de comité de GD.  </t>
    </r>
    <r>
      <rPr>
        <b/>
        <sz val="8"/>
        <color theme="1"/>
        <rFont val="Arial"/>
        <family val="2"/>
      </rPr>
      <t xml:space="preserve">
Análisis OCI: </t>
    </r>
    <r>
      <rPr>
        <sz val="8"/>
        <color theme="1"/>
        <rFont val="Arial"/>
        <family val="2"/>
      </rPr>
      <t>Se evidencia que se realizaron ajustes al PETIC, de conformidad con lo indicado que el CIGD, sin embargo con corte al 30/04/2025 el plan ajustado no ha sido aprobado por el CIGD, por lo tanto, la actividad se califica como</t>
    </r>
    <r>
      <rPr>
        <b/>
        <sz val="8"/>
        <color theme="1"/>
        <rFont val="Arial"/>
        <family val="2"/>
      </rPr>
      <t xml:space="preserve"> "Incumplida"</t>
    </r>
    <r>
      <rPr>
        <sz val="8"/>
        <color theme="1"/>
        <rFont val="Arial"/>
        <family val="2"/>
      </rPr>
      <t>.</t>
    </r>
  </si>
  <si>
    <r>
      <t>Reporte Planeación</t>
    </r>
    <r>
      <rPr>
        <sz val="8"/>
        <color theme="1"/>
        <rFont val="Arial"/>
        <family val="2"/>
      </rPr>
      <t>: Se presenta para aprobación al Comité de Gestión y desempeño el esquema de defensa y responsables para la implementación y el seguimiento al PETIC institucional, lo cual quedará asentado posteriormente en los correspondientes documentos del sistema de gestión.</t>
    </r>
    <r>
      <rPr>
        <b/>
        <sz val="8"/>
        <color theme="1"/>
        <rFont val="Arial"/>
        <family val="2"/>
      </rPr>
      <t xml:space="preserve">
Análisis OCI: </t>
    </r>
    <r>
      <rPr>
        <sz val="8"/>
        <color theme="1"/>
        <rFont val="Arial"/>
        <family val="2"/>
      </rPr>
      <t xml:space="preserve">Se evidencia que se propusieron las responsabilidades por líneas de defensa para hacer seguimiento a la ejecución del PETIC, sin embargo, con corte al 30/04/2025 el plan ajustado no ha sido aprobado por el CIGD, por lo tanto, la actividad se califica como </t>
    </r>
    <r>
      <rPr>
        <b/>
        <sz val="8"/>
        <color theme="1"/>
        <rFont val="Arial"/>
        <family val="2"/>
      </rPr>
      <t>"Incumplida".</t>
    </r>
  </si>
  <si>
    <r>
      <t>Reporte Planeación</t>
    </r>
    <r>
      <rPr>
        <sz val="8"/>
        <color theme="1"/>
        <rFont val="Arial"/>
        <family val="2"/>
      </rPr>
      <t>: La política de transparencia aprobada el 13 de mayo, contempla su plan de implementación, a través del PTEP y PFI, con sus respectivos repositorios de evidencia, instrumentos actualmente en revisión por la entidad mediante otras acciones de mejora para establecer los controles antisoborno y SARLAFT.</t>
    </r>
    <r>
      <rPr>
        <b/>
        <sz val="8"/>
        <color theme="1"/>
        <rFont val="Arial"/>
        <family val="2"/>
      </rPr>
      <t xml:space="preserve">
Análisis OCI: </t>
    </r>
    <r>
      <rPr>
        <sz val="8"/>
        <color theme="1"/>
        <rFont val="Arial"/>
        <family val="2"/>
      </rPr>
      <t>No se remiten soportes que permitan evidenciar  cuál en el plan de implementación de la política</t>
    </r>
    <r>
      <rPr>
        <b/>
        <sz val="8"/>
        <color theme="1"/>
        <rFont val="Arial"/>
        <family val="2"/>
      </rPr>
      <t xml:space="preserve">.
</t>
    </r>
    <r>
      <rPr>
        <sz val="8"/>
        <color theme="1"/>
        <rFont val="Arial"/>
        <family val="2"/>
      </rPr>
      <t xml:space="preserve">
En la política integral de transparencia Versión 5, en la página 21 se estableció que "Para asegurar su efectiva implementación, se ha </t>
    </r>
    <r>
      <rPr>
        <b/>
        <sz val="8"/>
        <color theme="1"/>
        <rFont val="Arial"/>
        <family val="2"/>
      </rPr>
      <t>diseñado un plan</t>
    </r>
    <r>
      <rPr>
        <sz val="8"/>
        <color theme="1"/>
        <rFont val="Arial"/>
        <family val="2"/>
      </rPr>
      <t xml:space="preserve"> que integra los diversos programas, estrategias y acciones desarrolladas por la entidad, orientados al cumplimiento de los objetivos de la política. Este plan contempla la definición de responsabilidades para cada una de las áreas involucradas", sin embargo, el plan no se remitió como evidencia para que pudiera ser revisado y evaluado en el presente seguimiento, por lo tanto, la actividad se evalúa como </t>
    </r>
    <r>
      <rPr>
        <b/>
        <sz val="8"/>
        <color theme="1"/>
        <rFont val="Arial"/>
        <family val="2"/>
      </rPr>
      <t xml:space="preserve">"En proceso".
 </t>
    </r>
  </si>
  <si>
    <r>
      <t>Reporte Planeación</t>
    </r>
    <r>
      <rPr>
        <sz val="8"/>
        <color theme="1"/>
        <rFont val="Arial"/>
        <family val="2"/>
      </rPr>
      <t>: Se anexa la Política actualizada y aprobada, se contempla su plan de seguimiento con los instrumentos de planeación que defina los roles, actividades y responsabilidades.</t>
    </r>
    <r>
      <rPr>
        <b/>
        <sz val="8"/>
        <color theme="1"/>
        <rFont val="Arial"/>
        <family val="2"/>
      </rPr>
      <t xml:space="preserve">
Análisis OCI: </t>
    </r>
    <r>
      <rPr>
        <sz val="8"/>
        <color theme="1"/>
        <rFont val="Arial"/>
        <family val="2"/>
      </rPr>
      <t>No se remiten soportes que permitan evidenciar  cuál en el plan de implementación de la política</t>
    </r>
    <r>
      <rPr>
        <b/>
        <sz val="8"/>
        <color theme="1"/>
        <rFont val="Arial"/>
        <family val="2"/>
      </rPr>
      <t xml:space="preserve">.
</t>
    </r>
    <r>
      <rPr>
        <sz val="8"/>
        <color theme="1"/>
        <rFont val="Arial"/>
        <family val="2"/>
      </rPr>
      <t xml:space="preserve">
En la política integral de transparencia Versión 5, si bien no se definió un capítulo de roles y responsabilidades a los largo del documento, se establecen diferentes responsables de conformidad con los diferentes temas abordados en el documento. Por lo tanto, la actividad se califica como </t>
    </r>
    <r>
      <rPr>
        <b/>
        <sz val="8"/>
        <color theme="1"/>
        <rFont val="Arial"/>
        <family val="2"/>
      </rPr>
      <t xml:space="preserve">"Terminada".
 </t>
    </r>
  </si>
  <si>
    <r>
      <t xml:space="preserve">Reporte Planeación: </t>
    </r>
    <r>
      <rPr>
        <sz val="8"/>
        <color theme="1"/>
        <rFont val="Arial"/>
        <family val="2"/>
      </rPr>
      <t>Planeación apoyará la mejora del sistema de gestión para los controles antisoborno SARLAFT, basados en las recomendaciones del asesor contratado para el cumplimiento, y cuya supervisión la Gerencia asignó al jefe de la Oficina de Control Interno Disciplinario.</t>
    </r>
    <r>
      <rPr>
        <b/>
        <sz val="8"/>
        <color theme="1"/>
        <rFont val="Arial"/>
        <family val="2"/>
      </rPr>
      <t xml:space="preserve">
Análisis OCI: </t>
    </r>
    <r>
      <rPr>
        <sz val="8"/>
        <color theme="1"/>
        <rFont val="Arial"/>
        <family val="2"/>
      </rPr>
      <t>No se remiten soportes que permitan evidenciar  la identificación de riesgos de LA/FT en Capital.</t>
    </r>
    <r>
      <rPr>
        <b/>
        <sz val="8"/>
        <color theme="1"/>
        <rFont val="Arial"/>
        <family val="2"/>
      </rPr>
      <t xml:space="preserve">
</t>
    </r>
    <r>
      <rPr>
        <sz val="8"/>
        <color theme="1"/>
        <rFont val="Arial"/>
        <family val="2"/>
      </rPr>
      <t xml:space="preserve">
El área de Planeación debe tener en cuenta que en su rol de segunda línea definida en la política de administración de riesgos vigente, debe "Acompañar, orientar y sensibilizar a los líderes de proceso y responsables de primera línea en la identificación, análisis y valoración del riesgo, así como a la identificación de clientes en lo atinente a LA/FT</t>
    </r>
    <r>
      <rPr>
        <b/>
        <sz val="8"/>
        <color theme="1"/>
        <rFont val="Arial"/>
        <family val="2"/>
      </rPr>
      <t xml:space="preserve">. </t>
    </r>
    <r>
      <rPr>
        <sz val="8"/>
        <color theme="1"/>
        <rFont val="Arial"/>
        <family val="2"/>
      </rPr>
      <t>Por lo tanto, la actividad se califica como</t>
    </r>
    <r>
      <rPr>
        <b/>
        <sz val="8"/>
        <color theme="1"/>
        <rFont val="Arial"/>
        <family val="2"/>
      </rPr>
      <t xml:space="preserve"> "Sin Iniciar".</t>
    </r>
  </si>
  <si>
    <r>
      <t xml:space="preserve">Reporte Planeación: </t>
    </r>
    <r>
      <rPr>
        <sz val="8"/>
        <color theme="1"/>
        <rFont val="Arial"/>
        <family val="2"/>
      </rPr>
      <t>Planeación apoyará la mejora del sistema de gestión para los controles antisoborno SARLAFT, basados en las recomendaciones del asesor contratado para el cumplimiento, y cuya supervisión la Gerencia asignó al jefe de la Oficina de Control Interno Disciplinario.</t>
    </r>
    <r>
      <rPr>
        <b/>
        <sz val="8"/>
        <color theme="1"/>
        <rFont val="Arial"/>
        <family val="2"/>
      </rPr>
      <t xml:space="preserve">
Análisis OCI: </t>
    </r>
    <r>
      <rPr>
        <sz val="8"/>
        <color theme="1"/>
        <rFont val="Arial"/>
        <family val="2"/>
      </rPr>
      <t>Teniendo en cuenta que no se han identificado los riesgos de LA/FT en Capital, no se han adelantado ejercicio de monitoreo.</t>
    </r>
    <r>
      <rPr>
        <b/>
        <sz val="8"/>
        <color theme="1"/>
        <rFont val="Arial"/>
        <family val="2"/>
      </rPr>
      <t xml:space="preserve"> </t>
    </r>
    <r>
      <rPr>
        <sz val="8"/>
        <color theme="1"/>
        <rFont val="Arial"/>
        <family val="2"/>
      </rPr>
      <t>Por lo tanto, la actividad se califica como</t>
    </r>
    <r>
      <rPr>
        <b/>
        <sz val="8"/>
        <color theme="1"/>
        <rFont val="Arial"/>
        <family val="2"/>
      </rPr>
      <t xml:space="preserve"> "Sin Iniciar".</t>
    </r>
  </si>
  <si>
    <r>
      <t xml:space="preserve">Reporte Planeación: </t>
    </r>
    <r>
      <rPr>
        <sz val="8"/>
        <color theme="1"/>
        <rFont val="Arial"/>
        <family val="2"/>
      </rPr>
      <t>Planeación apoyará la mejora del sistema de gestión para los controles antisoborno SARLAFT, basados en las recomendaciones del asesor contratado para el cumplimiento, y cuya supervisión la Gerencia asignó al jefe de la Oficina de Control Interno Disciplinario.</t>
    </r>
    <r>
      <rPr>
        <b/>
        <sz val="8"/>
        <color theme="1"/>
        <rFont val="Arial"/>
        <family val="2"/>
      </rPr>
      <t xml:space="preserve">
Análisis OCI: </t>
    </r>
    <r>
      <rPr>
        <sz val="8"/>
        <color theme="1"/>
        <rFont val="Arial"/>
        <family val="2"/>
      </rPr>
      <t xml:space="preserve">Teniendo en cuenta el ejercicio de depuración adelantado, se efectuará el traslado correspondiente; sin embargo, para el presente seguimiento se califica la acción como </t>
    </r>
    <r>
      <rPr>
        <b/>
        <sz val="8"/>
        <color theme="1"/>
        <rFont val="Arial"/>
        <family val="2"/>
      </rPr>
      <t xml:space="preserve">"Sin Iniciar" </t>
    </r>
    <r>
      <rPr>
        <sz val="8"/>
        <color theme="1"/>
        <rFont val="Arial"/>
        <family val="2"/>
      </rPr>
      <t xml:space="preserve">al no contar con reporte de avances ni soportes relacionados. </t>
    </r>
  </si>
  <si>
    <r>
      <rPr>
        <b/>
        <sz val="8"/>
        <color theme="1"/>
        <rFont val="Arial"/>
        <family val="2"/>
      </rPr>
      <t xml:space="preserve">Reporte R. Humanos: </t>
    </r>
    <r>
      <rPr>
        <sz val="8"/>
        <color theme="1"/>
        <rFont val="Arial"/>
        <family val="2"/>
      </rPr>
      <t xml:space="preserve">Se realizó el proyecto de matriz, es una tarea que debe ser revisada en conjunto con otras áreas.
</t>
    </r>
    <r>
      <rPr>
        <b/>
        <sz val="8"/>
        <color theme="1"/>
        <rFont val="Arial"/>
        <family val="2"/>
      </rPr>
      <t xml:space="preserve">Análisis OCI: </t>
    </r>
    <r>
      <rPr>
        <sz val="8"/>
        <color theme="1"/>
        <rFont val="Arial"/>
        <family val="2"/>
      </rPr>
      <t xml:space="preserve"> Se evidencia el trabajo adelantado por el área con la presentación de una matriz en borrador. No obstante, se recuerda que la acción tiene como producto una matriz de cargos debidamente formulada. 
Por lo anterior y teniendo presente la fecha en que culminaba la acción, se califica con alerta de "</t>
    </r>
    <r>
      <rPr>
        <b/>
        <sz val="8"/>
        <color theme="1"/>
        <rFont val="Arial"/>
        <family val="2"/>
      </rPr>
      <t>Incumplida"</t>
    </r>
  </si>
  <si>
    <r>
      <t>Reporte Planeación</t>
    </r>
    <r>
      <rPr>
        <sz val="8"/>
        <color theme="1"/>
        <rFont val="Arial"/>
        <family val="2"/>
      </rPr>
      <t>: Se anexa la Política actualizada y aprobada el 13 de mayo, esta desarrolla su implementación mediante el PTEP y el PFI. Su seguimiento se viene realizando en los Comités Institucionales de Control Interno y los Comités de Gestión y Desempeño</t>
    </r>
    <r>
      <rPr>
        <b/>
        <sz val="8"/>
        <color theme="1"/>
        <rFont val="Arial"/>
        <family val="2"/>
      </rPr>
      <t xml:space="preserve">
Análisis OCI: </t>
    </r>
    <r>
      <rPr>
        <sz val="8"/>
        <color theme="1"/>
        <rFont val="Arial"/>
        <family val="2"/>
      </rPr>
      <t>En la página 21 de documento se definió: "La política será difundida a través de los canales de comunicación interna disponibles en la entidad y estará accesible en el sitio web oficial www.canalcapital.gov.co. Además, se informará periódicamente a todos los niveles de la organización sobre los avances en su implementación, fomentando así una cultura organizacional basada en la transparencia y la rendición de cuentas"</t>
    </r>
    <r>
      <rPr>
        <b/>
        <sz val="8"/>
        <color theme="1"/>
        <rFont val="Arial"/>
        <family val="2"/>
      </rPr>
      <t xml:space="preserve">
</t>
    </r>
    <r>
      <rPr>
        <sz val="8"/>
        <color theme="1"/>
        <rFont val="Arial"/>
        <family val="2"/>
      </rPr>
      <t xml:space="preserve">
De conformidad con lo estipulado los avances en la implementación se remitirán periódicamente a todos los colaboradores de la entidad. Por lo tanto, la actividad se califica como </t>
    </r>
    <r>
      <rPr>
        <b/>
        <sz val="8"/>
        <color theme="1"/>
        <rFont val="Arial"/>
        <family val="2"/>
      </rPr>
      <t xml:space="preserve">"Terminada".
 </t>
    </r>
  </si>
  <si>
    <r>
      <t>Reporte Planeación</t>
    </r>
    <r>
      <rPr>
        <sz val="8"/>
        <color theme="1"/>
        <rFont val="Arial"/>
        <family val="2"/>
      </rPr>
      <t>: Se envió comunicación a Secretaría General y Oficina Jurídica sobre la importancia de ajustar el procedimiento. Ambas oficinas lo están analizando.</t>
    </r>
    <r>
      <rPr>
        <b/>
        <sz val="8"/>
        <color theme="1"/>
        <rFont val="Arial"/>
        <family val="2"/>
      </rPr>
      <t xml:space="preserve">
Análisis OCI: </t>
    </r>
    <r>
      <rPr>
        <sz val="8"/>
        <color theme="1"/>
        <rFont val="Arial"/>
        <family val="2"/>
      </rPr>
      <t xml:space="preserve">De conformidad con el correo remitido como soporte, se solicitó por parte del área de Planeación avanzar en la ejecución de la actividad, sin embargo, con corte al 30/04/2025 no hay una respuesta frente a cuál será el lineamiento a seguir o establecer en la entidad. Por lo tanto, la actividad se califica como </t>
    </r>
    <r>
      <rPr>
        <b/>
        <sz val="8"/>
        <color theme="1"/>
        <rFont val="Arial"/>
        <family val="2"/>
      </rPr>
      <t xml:space="preserve">"Incumplida".
 </t>
    </r>
  </si>
  <si>
    <r>
      <rPr>
        <b/>
        <sz val="8"/>
        <color theme="1"/>
        <rFont val="Arial"/>
        <family val="2"/>
      </rPr>
      <t xml:space="preserve">Reporte contratación: </t>
    </r>
    <r>
      <rPr>
        <sz val="8"/>
        <color theme="1"/>
        <rFont val="Arial"/>
        <family val="2"/>
      </rPr>
      <t xml:space="preserve">1.Socializando los lineamientos establecidos para la organización de los expedientes
2.Seguimiento a la organización de los expedientes de contratación por parte del equipo de Gestión Documental 
3.Seguimiento de contratos 2024 ordenados 
4.Contratación de apoyo para archivo contractual
</t>
    </r>
    <r>
      <rPr>
        <b/>
        <sz val="8"/>
        <color theme="1"/>
        <rFont val="Arial"/>
        <family val="2"/>
      </rPr>
      <t>Análisis control interno:</t>
    </r>
    <r>
      <rPr>
        <sz val="8"/>
        <color theme="1"/>
        <rFont val="Arial"/>
        <family val="2"/>
      </rPr>
      <t xml:space="preserve"> Se evidencia el seguimiento programado en la acción de mejora durante 2024. Se recomienda continuar con esta gestión posterior al reporte del plan de mejoramiento. Se califica como </t>
    </r>
    <r>
      <rPr>
        <b/>
        <sz val="8"/>
        <color theme="1"/>
        <rFont val="Arial"/>
        <family val="2"/>
      </rPr>
      <t>"Terminada extemporánea"</t>
    </r>
  </si>
  <si>
    <r>
      <t>Reporte Planeación</t>
    </r>
    <r>
      <rPr>
        <sz val="8"/>
        <color theme="1"/>
        <rFont val="Arial"/>
        <family val="2"/>
      </rPr>
      <t>: Se anexa las respuestas a la evaluación de la Rendición de cuentas en donde se incluye pregunta sobre lenguaje claro.</t>
    </r>
    <r>
      <rPr>
        <b/>
        <sz val="8"/>
        <color theme="1"/>
        <rFont val="Arial"/>
        <family val="2"/>
      </rPr>
      <t xml:space="preserve">
Análisis OCI: </t>
    </r>
    <r>
      <rPr>
        <sz val="8"/>
        <color theme="1"/>
        <rFont val="Arial"/>
        <family val="2"/>
      </rPr>
      <t>Se pudo evidenciar que en la encuesta de satisfacción de la rendición de cuentas de la vigencia 2024, se incluyó una pregunta relacionada con la satisfacción del lenguaje utilizado durante la jornada, por lo tanto se califica la actividad  como</t>
    </r>
    <r>
      <rPr>
        <b/>
        <sz val="8"/>
        <color theme="1"/>
        <rFont val="Arial"/>
        <family val="2"/>
      </rPr>
      <t xml:space="preserve"> "Terminada Extemporánea".</t>
    </r>
  </si>
  <si>
    <r>
      <t>Reporte Planeación</t>
    </r>
    <r>
      <rPr>
        <sz val="8"/>
        <color theme="1"/>
        <rFont val="Arial"/>
        <family val="2"/>
      </rPr>
      <t>: Se incluye acta de reunión con el equipo EUREKA para revisar los alcances de la inclusión y actualización de caracterización de NNA en el documento de la Caracterización de usuarios</t>
    </r>
    <r>
      <rPr>
        <b/>
        <sz val="8"/>
        <color theme="1"/>
        <rFont val="Arial"/>
        <family val="2"/>
      </rPr>
      <t xml:space="preserve">
Análisis OCI: </t>
    </r>
    <r>
      <rPr>
        <sz val="8"/>
        <color theme="1"/>
        <rFont val="Arial"/>
        <family val="2"/>
      </rPr>
      <t>Se evidencia que se realizó una reunión el día 8/01/2025 entre el equipo de Eureka y el área de Planeación para incluir en la herramienta de recolección de información de usuario de Capital a los niños, niñas y adolescentes, sin embargo, con corte al 30/04/2025 la estrategia de caracterización de usuarios de Capital no ha sido actualizada, por lo tanto, se califica la actividad  como</t>
    </r>
    <r>
      <rPr>
        <b/>
        <sz val="8"/>
        <color theme="1"/>
        <rFont val="Arial"/>
        <family val="2"/>
      </rPr>
      <t xml:space="preserve"> "Incumplida".</t>
    </r>
  </si>
  <si>
    <r>
      <t>Reporte Planeación</t>
    </r>
    <r>
      <rPr>
        <sz val="8"/>
        <color theme="1"/>
        <rFont val="Arial"/>
        <family val="2"/>
      </rPr>
      <t>: Se incluye acta de reunión con el equipo EUREKA para revisar los alcances de la inclusión y actualización de caracterización de NNA en el documento de la Caracterización de usuarios</t>
    </r>
    <r>
      <rPr>
        <b/>
        <sz val="8"/>
        <color theme="1"/>
        <rFont val="Arial"/>
        <family val="2"/>
      </rPr>
      <t xml:space="preserve">
Análisis OCI: </t>
    </r>
    <r>
      <rPr>
        <sz val="8"/>
        <color theme="1"/>
        <rFont val="Arial"/>
        <family val="2"/>
      </rPr>
      <t>Se evidencia que se incluyó en la Estrategia de Rendición de Cuentas de la vigencia 2024 la realización de capacitación a los grupos de valor interno, y la capacitación en rendición de cuentas, se llevo a cabo por la Veeduría Distrital el 23 de abril de 2025,  por lo tanto, se califica la actividad  como</t>
    </r>
    <r>
      <rPr>
        <b/>
        <sz val="8"/>
        <color theme="1"/>
        <rFont val="Arial"/>
        <family val="2"/>
      </rPr>
      <t xml:space="preserve"> "Terminada Extemporánea".</t>
    </r>
  </si>
  <si>
    <r>
      <t xml:space="preserve">Reporte Sub. Financiera: </t>
    </r>
    <r>
      <rPr>
        <sz val="8"/>
        <color theme="1"/>
        <rFont val="Arial"/>
        <family val="2"/>
      </rPr>
      <t>Procedimiento actualizado, el cual queda con Versión 16: Se actualiza el procedimiento en las actividad 8, 14, 19, 20, 21, 22, se incluyó punto de control contable en la actividad 14, se incluyó punto de control de la actividad 21, se actualizan los productos de salida en la actividades 14, 19 y 21.</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la acción programada de incluir en la actualización del procedimiento AGFF-CO-PD001 un punto de control para el envió de manera  trimestral vía correo electrónico de la solicitud de avances a los compromisos adquiridos en las deliberaciones del Comité Técnico de Sostenibilidad Contable, no se evidencia en la actualización del procedimiento en su versión 16 del 18/12/2024. Sin embargo, se revisó la Resolución 158 de 2024 "Por la cual se dictan disposiciones sobre la conformación y funcionamiento del Comité Técnico de Sostenibilidad Contable y de Cartera de Canal Capital", en la que se incluyó como función del secretario del Comité el seguimiento a la ejecución y el cumplimiento de los compromisos acordados, en el numeral 6 del artículo 6. Por lo anterior y de acuerdo con el plazo fijado para la acción, se califica como </t>
    </r>
    <r>
      <rPr>
        <b/>
        <sz val="8"/>
        <color theme="1"/>
        <rFont val="Arial"/>
        <family val="2"/>
      </rPr>
      <t xml:space="preserve">"Terminada extemporánea".  </t>
    </r>
    <r>
      <rPr>
        <sz val="8"/>
        <color theme="1"/>
        <rFont val="Arial"/>
        <family val="2"/>
      </rPr>
      <t>Se recomienda</t>
    </r>
    <r>
      <rPr>
        <b/>
        <sz val="8"/>
        <color theme="1"/>
        <rFont val="Arial"/>
        <family val="2"/>
      </rPr>
      <t xml:space="preserve"> cerrar.</t>
    </r>
  </si>
  <si>
    <r>
      <rPr>
        <b/>
        <sz val="8"/>
        <color theme="1"/>
        <rFont val="Arial"/>
        <family val="2"/>
      </rPr>
      <t xml:space="preserve">Reporte Comunicaciones: </t>
    </r>
    <r>
      <rPr>
        <sz val="8"/>
        <color theme="1"/>
        <rFont val="Arial"/>
        <family val="2"/>
      </rPr>
      <t xml:space="preserve">Comunicaciones liderará la construcción de este Manual de Comunicaciones, en lo correspondiente a las Comunicaciones Internas y Externas y el equipo Digital se encargará del capítulo en el que se precisarán las políticas editoriales para sitios web y redes sociales, así como los lineamientos generales que deben cumplir las áreas para cargar sus documentos en la sede electrónica.
</t>
    </r>
    <r>
      <rPr>
        <b/>
        <sz val="8"/>
        <color theme="1"/>
        <rFont val="Arial"/>
        <family val="2"/>
      </rPr>
      <t xml:space="preserve">
Análisis OCI:</t>
    </r>
    <r>
      <rPr>
        <sz val="8"/>
        <color theme="1"/>
        <rFont val="Arial"/>
        <family val="2"/>
      </rPr>
      <t xml:space="preserve"> De conformidad con lo indicado la acción se evalúa</t>
    </r>
    <r>
      <rPr>
        <b/>
        <sz val="8"/>
        <color theme="1"/>
        <rFont val="Arial"/>
        <family val="2"/>
      </rPr>
      <t xml:space="preserve"> "Sin Iniciar"</t>
    </r>
    <r>
      <rPr>
        <sz val="8"/>
        <color theme="1"/>
        <rFont val="Arial"/>
        <family val="2"/>
      </rPr>
      <t xml:space="preserve"> y se alerta que la fecha de finalización es el 30/06/2025.</t>
    </r>
  </si>
  <si>
    <r>
      <t xml:space="preserve">Reporte Comunicaciones: </t>
    </r>
    <r>
      <rPr>
        <sz val="8"/>
        <color theme="1"/>
        <rFont val="Arial"/>
        <family val="2"/>
      </rPr>
      <t xml:space="preserve">El Manual de Marcas se actualizó en 2024, consolidando cambio estratégico y su impacto en el modelo de negocio y procesos. Aplica a productos del canal y colaboraciones específicas. Se solicita cerrar la acción de mejora. </t>
    </r>
    <r>
      <rPr>
        <b/>
        <sz val="8"/>
        <color theme="1"/>
        <rFont val="Arial"/>
        <family val="2"/>
      </rPr>
      <t xml:space="preserve">
Análisis OCI: </t>
    </r>
    <r>
      <rPr>
        <sz val="8"/>
        <color theme="1"/>
        <rFont val="Arial"/>
        <family val="2"/>
      </rPr>
      <t xml:space="preserve">Se evidencia que el 07/11/2024 se creo un nuevo  Manual de Marca de Capital V1, cumpliendo con la acción propuesta. Teniendo en cuenta la anterior la acción se califica como </t>
    </r>
    <r>
      <rPr>
        <b/>
        <sz val="8"/>
        <color theme="1"/>
        <rFont val="Arial"/>
        <family val="2"/>
      </rPr>
      <t>"Terminada".</t>
    </r>
  </si>
  <si>
    <r>
      <t xml:space="preserve">Reporte Comunicaciones: </t>
    </r>
    <r>
      <rPr>
        <sz val="8"/>
        <color theme="1"/>
        <rFont val="Arial"/>
        <family val="2"/>
      </rPr>
      <t>Comunicaciones liderará la construcción del Manual de Comunicaciones de Capital, en relación con las Comunicaciones Externas e Internas, esto último incluye la redacción para los distintos medios incluida la Intranet. El equipo Digital se encargará del capítulo en el que se precisarán las políticas editoriales para sitios web y redes sociales, así como los lineamientos generales que deben cumplir las áreas para cargar sus documentos en la sede electrónica.</t>
    </r>
    <r>
      <rPr>
        <b/>
        <sz val="8"/>
        <color theme="1"/>
        <rFont val="Arial"/>
        <family val="2"/>
      </rPr>
      <t xml:space="preserve">
Análisis OCI: </t>
    </r>
    <r>
      <rPr>
        <sz val="8"/>
        <color theme="1"/>
        <rFont val="Arial"/>
        <family val="2"/>
      </rPr>
      <t xml:space="preserve">De conformidad con lo indicado la acción se califica </t>
    </r>
    <r>
      <rPr>
        <b/>
        <sz val="8"/>
        <color theme="1"/>
        <rFont val="Arial"/>
        <family val="2"/>
      </rPr>
      <t>"Sin Iniciar"</t>
    </r>
    <r>
      <rPr>
        <sz val="8"/>
        <color theme="1"/>
        <rFont val="Arial"/>
        <family val="2"/>
      </rPr>
      <t xml:space="preserve"> y se alerta que la fecha de finalización es el 30/06/2025. </t>
    </r>
  </si>
  <si>
    <r>
      <t xml:space="preserve">Reporte Comunicaciones: </t>
    </r>
    <r>
      <rPr>
        <sz val="8"/>
        <color theme="1"/>
        <rFont val="Arial"/>
        <family val="2"/>
      </rPr>
      <t>A partir del modelo de gestión del Canal se adelantó la actualización del Manual de Contratación eliminando la figura de Alianzas y PE e incluyendo la figura de Acuerdo de colaboración que señala las condiciones para este tipo de acciones. Por lo tanto se solicita el cierre de la acción.</t>
    </r>
    <r>
      <rPr>
        <b/>
        <sz val="8"/>
        <color theme="1"/>
        <rFont val="Arial"/>
        <family val="2"/>
      </rPr>
      <t xml:space="preserve">
Análisis OCI: </t>
    </r>
    <r>
      <rPr>
        <sz val="8"/>
        <color theme="1"/>
        <rFont val="Arial"/>
        <family val="2"/>
      </rPr>
      <t xml:space="preserve">Se evidencia que en el Manual de Contratación V13 del 18/03/2025, se incluyó un título "PROCEDIMIENTO PARA LA ELABORACIÓN Y SUSCRIPCIÓN DE ACUERDOS DE COLABORACIÓN", por lo tanto, se sustituye con esta acción la creación de un procedimiento adicional de Alianzas, teniendo en cuenta lo anterior, se califica la acción como </t>
    </r>
    <r>
      <rPr>
        <b/>
        <sz val="8"/>
        <color theme="1"/>
        <rFont val="Arial"/>
        <family val="2"/>
      </rPr>
      <t>"Terminada".</t>
    </r>
  </si>
  <si>
    <r>
      <t>Reporte Planeación</t>
    </r>
    <r>
      <rPr>
        <sz val="8"/>
        <color theme="1"/>
        <rFont val="Arial"/>
        <family val="2"/>
      </rPr>
      <t>: En el  segundo semestre 2024 se hizo la redefinición de indicadores y se consolidaron 2 indicadores asociados al proceso de Comunicaciones en la versión 3 del PAI 2024.</t>
    </r>
    <r>
      <rPr>
        <b/>
        <sz val="8"/>
        <color theme="1"/>
        <rFont val="Arial"/>
        <family val="2"/>
      </rPr>
      <t xml:space="preserve">
Análisis OCI: </t>
    </r>
    <r>
      <rPr>
        <sz val="8"/>
        <color theme="1"/>
        <rFont val="Arial"/>
        <family val="2"/>
      </rPr>
      <t xml:space="preserve">Se evidencia se actualizaron los indicadores del proceso de Comunicaciones, por lo tanto, se califica la actividad como </t>
    </r>
    <r>
      <rPr>
        <b/>
        <sz val="8"/>
        <color theme="1"/>
        <rFont val="Arial"/>
        <family val="2"/>
      </rPr>
      <t>"Terminada Extemporánea".</t>
    </r>
  </si>
  <si>
    <r>
      <t xml:space="preserve">Reporte Comunicaciones: </t>
    </r>
    <r>
      <rPr>
        <sz val="8"/>
        <color theme="1"/>
        <rFont val="Arial"/>
        <family val="2"/>
      </rPr>
      <t xml:space="preserve">El Manual de Marcas se actualizó en 2024, consolidando cambio estratégico y su impacto en el modelo de negocio y procesos. Aplica a productos del canal y colaboraciones específicas. Se solicita cerrar la acción de mejora.  </t>
    </r>
    <r>
      <rPr>
        <b/>
        <sz val="8"/>
        <color theme="1"/>
        <rFont val="Arial"/>
        <family val="2"/>
      </rPr>
      <t xml:space="preserve">
Análisis OCI: </t>
    </r>
    <r>
      <rPr>
        <sz val="8"/>
        <color theme="1"/>
        <rFont val="Arial"/>
        <family val="2"/>
      </rPr>
      <t xml:space="preserve">Se evidencia que el 07/11/2024 se creo un nuevo  Manual de Marca de Capital V1, cumpliendo con la acción propuesta. Teniendo en cuenta la anterior la acción se evalúa como </t>
    </r>
    <r>
      <rPr>
        <b/>
        <sz val="8"/>
        <color theme="1"/>
        <rFont val="Arial"/>
        <family val="2"/>
      </rPr>
      <t>"Terminada".</t>
    </r>
  </si>
  <si>
    <r>
      <t xml:space="preserve">Reporte Comunicaciones: </t>
    </r>
    <r>
      <rPr>
        <sz val="8"/>
        <color theme="1"/>
        <rFont val="Arial"/>
        <family val="2"/>
      </rPr>
      <t xml:space="preserve">Se revisará el contenido del Manual de Crisis y se procederá a realizar mesas técnicas con las áreas .
</t>
    </r>
    <r>
      <rPr>
        <b/>
        <sz val="8"/>
        <color theme="1"/>
        <rFont val="Arial"/>
        <family val="2"/>
      </rPr>
      <t xml:space="preserve">Análisis OCI: </t>
    </r>
    <r>
      <rPr>
        <sz val="8"/>
        <color theme="1"/>
        <rFont val="Arial"/>
        <family val="2"/>
      </rPr>
      <t>De conformidad con lo indicado la acción se evalúa</t>
    </r>
    <r>
      <rPr>
        <b/>
        <sz val="8"/>
        <color theme="1"/>
        <rFont val="Arial"/>
        <family val="2"/>
      </rPr>
      <t xml:space="preserve"> "En proceso" </t>
    </r>
    <r>
      <rPr>
        <sz val="8"/>
        <color theme="1"/>
        <rFont val="Arial"/>
        <family val="2"/>
      </rPr>
      <t>manteniendo la misma calificación del cuatrimestre anterior.</t>
    </r>
  </si>
  <si>
    <r>
      <t>Reporte Comunicaciones: P</t>
    </r>
    <r>
      <rPr>
        <sz val="8"/>
        <color theme="1"/>
        <rFont val="Arial"/>
        <family val="2"/>
      </rPr>
      <t xml:space="preserve">endiente
</t>
    </r>
    <r>
      <rPr>
        <b/>
        <sz val="8"/>
        <color theme="1"/>
        <rFont val="Arial"/>
        <family val="2"/>
      </rPr>
      <t xml:space="preserve">Análisis OCI: </t>
    </r>
    <r>
      <rPr>
        <sz val="8"/>
        <color theme="1"/>
        <rFont val="Arial"/>
        <family val="2"/>
      </rPr>
      <t xml:space="preserve">De conformidad con lo indicado la acción se califica </t>
    </r>
    <r>
      <rPr>
        <b/>
        <sz val="8"/>
        <color theme="1"/>
        <rFont val="Arial"/>
        <family val="2"/>
      </rPr>
      <t>"Sin Iniciar"</t>
    </r>
    <r>
      <rPr>
        <sz val="8"/>
        <color theme="1"/>
        <rFont val="Arial"/>
        <family val="2"/>
      </rPr>
      <t xml:space="preserve"> y se alerta que la fecha de finalización es el 30/06/2025. </t>
    </r>
  </si>
  <si>
    <r>
      <t xml:space="preserve">Reporte Comunicaciones: </t>
    </r>
    <r>
      <rPr>
        <sz val="8"/>
        <color theme="1"/>
        <rFont val="Arial"/>
        <family val="2"/>
      </rPr>
      <t xml:space="preserve">Los nuevos indicadores de metas y objetivos estratégicos fueron establecidos junto con el área de Planeación y se incluyeron en el archivo correspondiente.
</t>
    </r>
    <r>
      <rPr>
        <b/>
        <sz val="8"/>
        <color theme="1"/>
        <rFont val="Arial"/>
        <family val="2"/>
      </rPr>
      <t xml:space="preserve">Análisis OCI: </t>
    </r>
    <r>
      <rPr>
        <sz val="8"/>
        <color theme="1"/>
        <rFont val="Arial"/>
        <family val="2"/>
      </rPr>
      <t xml:space="preserve">Se evidencia que se actualizaron los indicadores del proceso. Por lo tanto, la acción se califica como  </t>
    </r>
    <r>
      <rPr>
        <b/>
        <sz val="8"/>
        <color theme="1"/>
        <rFont val="Arial"/>
        <family val="2"/>
      </rPr>
      <t>"Terminada".</t>
    </r>
  </si>
  <si>
    <r>
      <t xml:space="preserve">Análisis OCI: </t>
    </r>
    <r>
      <rPr>
        <sz val="8"/>
        <color theme="1"/>
        <rFont val="Arial"/>
        <family val="2"/>
      </rPr>
      <t>el área no presento reporte ni soportes que dieran cuenta de la ejecución de la acción. Por lo anterior y teniendo en cuenta la fecha de cumplimiento, se califica con alerta de "</t>
    </r>
    <r>
      <rPr>
        <b/>
        <sz val="8"/>
        <color theme="1"/>
        <rFont val="Arial"/>
        <family val="2"/>
      </rPr>
      <t>Incumplida"</t>
    </r>
    <r>
      <rPr>
        <sz val="8"/>
        <color theme="1"/>
        <rFont val="Arial"/>
        <family val="2"/>
      </rPr>
      <t xml:space="preserve"> </t>
    </r>
  </si>
  <si>
    <r>
      <rPr>
        <b/>
        <sz val="8"/>
        <color theme="1"/>
        <rFont val="Arial"/>
        <family val="2"/>
      </rPr>
      <t xml:space="preserve">Reporte Gerencia: </t>
    </r>
    <r>
      <rPr>
        <sz val="8"/>
        <color theme="1"/>
        <rFont val="Arial"/>
        <family val="2"/>
      </rPr>
      <t xml:space="preserve">A partir del modelo de gestión del Canal se adelantó la actualización del Manual de Contratación eliminando la figura de Alianzas y PE e incluyendo la figura de Acuerdo de colaboración que señala las condiciones para este tipo de acciones. Por lo tanto se solicita el cierre de la acción.
</t>
    </r>
    <r>
      <rPr>
        <b/>
        <sz val="8"/>
        <color theme="1"/>
        <rFont val="Arial"/>
        <family val="2"/>
      </rPr>
      <t xml:space="preserve">Análisis OCI: </t>
    </r>
    <r>
      <rPr>
        <sz val="8"/>
        <color theme="1"/>
        <rFont val="Arial"/>
        <family val="2"/>
      </rPr>
      <t xml:space="preserve">De conformidad con lo reportado y la actualización realizada al Manual de Contratación  a su versión 13 del 18/03/2025, se puede evidenciar que en el Manual de incluyó un artículo relacionado con el PROCEDIMIENTO PARA LA ELABORACIÓN Y SUSCRIPCIÓN DE ACUERDOS DE COLABORACIÓN, por lo tanto, en el lineamiento se registraron las características y condiciones que den tener las alianzas que suscriba Capital, teniendo en cuenta lo anterior, la acción se califica como </t>
    </r>
    <r>
      <rPr>
        <b/>
        <sz val="8"/>
        <color theme="1"/>
        <rFont val="Arial"/>
        <family val="2"/>
      </rPr>
      <t>"Terminada".</t>
    </r>
  </si>
  <si>
    <r>
      <rPr>
        <b/>
        <sz val="8"/>
        <color theme="1"/>
        <rFont val="Arial"/>
        <family val="2"/>
      </rPr>
      <t xml:space="preserve">Reporte R. Humanos: </t>
    </r>
    <r>
      <rPr>
        <sz val="8"/>
        <color theme="1"/>
        <rFont val="Arial"/>
        <family val="2"/>
      </rPr>
      <t xml:space="preserve">En reunión con el equipo de Control interno el 14 de marzo de 2025, se consulto el procedimiento para cambiar la acción o efecto eliminarla, dado que la Oficina Jurídica argumentó que no va a sacar el documento mencionado.
</t>
    </r>
    <r>
      <rPr>
        <b/>
        <sz val="8"/>
        <color theme="1"/>
        <rFont val="Arial"/>
        <family val="2"/>
      </rPr>
      <t xml:space="preserve">Análisis OCI: </t>
    </r>
    <r>
      <rPr>
        <sz val="8"/>
        <color theme="1"/>
        <rFont val="Arial"/>
        <family val="2"/>
      </rPr>
      <t xml:space="preserve">Por la particularidad que reporta el área y en atención al seguimiento que ha venido realizando la oficina de control interno, particularmente en la reunión del 14 de marzo, se avisa que esta acción quedara con la calificación </t>
    </r>
    <r>
      <rPr>
        <b/>
        <sz val="8"/>
        <color theme="1"/>
        <rFont val="Arial"/>
        <family val="2"/>
      </rPr>
      <t>"Sin Iniciar"</t>
    </r>
    <r>
      <rPr>
        <sz val="8"/>
        <color theme="1"/>
        <rFont val="Arial"/>
        <family val="2"/>
      </rPr>
      <t xml:space="preserve"> y se efectuará la mesa de trabajo pendiente con el fin de que se efectúen las actividades pendientes.  </t>
    </r>
  </si>
  <si>
    <r>
      <t>Reporte Planeación</t>
    </r>
    <r>
      <rPr>
        <sz val="8"/>
        <color theme="1"/>
        <rFont val="Arial"/>
        <family val="2"/>
      </rPr>
      <t>: Desde 2024 se inició el proceso de redefinición de indicadores del Plan de Acción Institucional. Se consolidaron en la versión 3 del PAI 2024 y en 2025 se ajustaron nuevamente en la versión 1 del PAI. 
Anexos: PAI 2024 V3 y PAI 2025 V1, Hoja de vida del indicador</t>
    </r>
    <r>
      <rPr>
        <b/>
        <sz val="8"/>
        <color theme="1"/>
        <rFont val="Arial"/>
        <family val="2"/>
      </rPr>
      <t xml:space="preserve">
Análisis OCI: </t>
    </r>
    <r>
      <rPr>
        <sz val="8"/>
        <color theme="1"/>
        <rFont val="Arial"/>
        <family val="2"/>
      </rPr>
      <t xml:space="preserve">Se evidencia se actualizaron los indicadores del proceso de Gestión Documental, por lo tanto, se califica la actividad como </t>
    </r>
    <r>
      <rPr>
        <b/>
        <sz val="8"/>
        <color theme="1"/>
        <rFont val="Arial"/>
        <family val="2"/>
      </rPr>
      <t>"Terminada".</t>
    </r>
  </si>
  <si>
    <r>
      <t>Reporte Planeación</t>
    </r>
    <r>
      <rPr>
        <sz val="8"/>
        <color theme="1"/>
        <rFont val="Arial"/>
        <family val="2"/>
      </rPr>
      <t xml:space="preserve">: Se adjunta el Manual actualizado. </t>
    </r>
    <r>
      <rPr>
        <b/>
        <sz val="8"/>
        <color theme="1"/>
        <rFont val="Arial"/>
        <family val="2"/>
      </rPr>
      <t xml:space="preserve">
Análisis OCI: </t>
    </r>
    <r>
      <rPr>
        <sz val="8"/>
        <color theme="1"/>
        <rFont val="Arial"/>
        <family val="2"/>
      </rPr>
      <t xml:space="preserve">Se evidencia que el MANUAL PARA EL CONTROL DE DOCUMENTOS INSTITUCIONALES, fue actualizado a la versión 7 en el documento se incluyó un capítulo de RESPONSABILIDAD SOBRE LOS CAMBIOS, DISTRIBUCIÓN Y CONTROL DE COPIAS DE LOS DOCUMENTOS, sin embargo, no se remitió soporte "socializar a través de correo electrónico para su aplicación" por lo tanto, se evalúa la actividad como </t>
    </r>
    <r>
      <rPr>
        <b/>
        <sz val="8"/>
        <color theme="1"/>
        <rFont val="Arial"/>
        <family val="2"/>
      </rPr>
      <t>"En Proceso".</t>
    </r>
  </si>
  <si>
    <r>
      <t>Reporte Planeación</t>
    </r>
    <r>
      <rPr>
        <sz val="8"/>
        <color theme="1"/>
        <rFont val="Arial"/>
        <family val="2"/>
      </rPr>
      <t>: La información que reportaron desde Gestión Documental para el indicador ajustado en la Versión 3 del PAI 2024 y para 2025 fue revisado por Planeación.  Anexos: Foto de las carpetas con los documentos soporte del indicador y enlace de acceso a la misma</t>
    </r>
    <r>
      <rPr>
        <b/>
        <sz val="8"/>
        <color theme="1"/>
        <rFont val="Arial"/>
        <family val="2"/>
      </rPr>
      <t xml:space="preserve">
Análisis OCI: </t>
    </r>
    <r>
      <rPr>
        <sz val="8"/>
        <color theme="1"/>
        <rFont val="Arial"/>
        <family val="2"/>
      </rPr>
      <t xml:space="preserve">De conformidad con el documento remitido el área de Planeación verificó los soportes que evidenciaban el cumplimiento de las acciones que soportan el cumplimiento del indicador de gestión Documental del II semestre de 2024, indicando que los soportes están "Acorde con lo reportado en la Hoja de vida del indicador 2.4.2" por lo tanto, se evalúa la actividad como </t>
    </r>
    <r>
      <rPr>
        <b/>
        <sz val="8"/>
        <color theme="1"/>
        <rFont val="Arial"/>
        <family val="2"/>
      </rPr>
      <t>"En Proceso",</t>
    </r>
    <r>
      <rPr>
        <sz val="8"/>
        <color theme="1"/>
        <rFont val="Arial"/>
        <family val="2"/>
      </rPr>
      <t xml:space="preserve"> teniendo en cuenta que se propuso como fecha de finalización el 31/06/2026 y se realizarán otros seguimientos a los indicadores durante la vigencia 2025.</t>
    </r>
  </si>
  <si>
    <r>
      <t>Reporte Planeación</t>
    </r>
    <r>
      <rPr>
        <sz val="8"/>
        <color theme="1"/>
        <rFont val="Arial"/>
        <family val="2"/>
      </rPr>
      <t>: El documento del Plan de Manejo de Riesgos está en revisión, con ajustes en la redacción de acciones e inclusión de información complementaria. Está pendiente la revisión con el equipo para validar cambios y proceder con su publicación final.</t>
    </r>
    <r>
      <rPr>
        <b/>
        <sz val="8"/>
        <color theme="1"/>
        <rFont val="Arial"/>
        <family val="2"/>
      </rPr>
      <t xml:space="preserve">
Análisis OCI: </t>
    </r>
    <r>
      <rPr>
        <sz val="8"/>
        <color theme="1"/>
        <rFont val="Arial"/>
        <family val="2"/>
      </rPr>
      <t xml:space="preserve">Se remite el borrador del  Manual Metodológico de Administración del Riesgo, el cual se encuentra en proceso de actualización.  Teniendo en cuenta lo anterior, se evalúa </t>
    </r>
    <r>
      <rPr>
        <b/>
        <sz val="8"/>
        <color theme="1"/>
        <rFont val="Arial"/>
        <family val="2"/>
      </rPr>
      <t>"En Proceso"</t>
    </r>
    <r>
      <rPr>
        <sz val="8"/>
        <color theme="1"/>
        <rFont val="Arial"/>
        <family val="2"/>
      </rPr>
      <t>.</t>
    </r>
  </si>
  <si>
    <r>
      <t>Reporte Planeación</t>
    </r>
    <r>
      <rPr>
        <sz val="8"/>
        <color theme="1"/>
        <rFont val="Arial"/>
        <family val="2"/>
      </rPr>
      <t>: Se encuentra en revisión con Talento Humano y Control Interno la programación de las capacitaciones sobre gestión del riesgo y ruta de atención a riesgos materializados. Actualmente, se están coordinando fechas y logística para su realización.</t>
    </r>
    <r>
      <rPr>
        <b/>
        <sz val="8"/>
        <color theme="1"/>
        <rFont val="Arial"/>
        <family val="2"/>
      </rPr>
      <t xml:space="preserve">
Análisis OCI: </t>
    </r>
    <r>
      <rPr>
        <sz val="8"/>
        <color theme="1"/>
        <rFont val="Arial"/>
        <family val="2"/>
      </rPr>
      <t xml:space="preserve">Se remite correo electrónico con la solicitud a TH de coordinar una capacitación en el tema de Gestión del Riesgo.  Teniendo en cuenta lo anterior, se evalúa </t>
    </r>
    <r>
      <rPr>
        <b/>
        <sz val="8"/>
        <color theme="1"/>
        <rFont val="Arial"/>
        <family val="2"/>
      </rPr>
      <t>"En Proceso"</t>
    </r>
    <r>
      <rPr>
        <sz val="8"/>
        <color theme="1"/>
        <rFont val="Arial"/>
        <family val="2"/>
      </rPr>
      <t>.</t>
    </r>
  </si>
  <si>
    <r>
      <rPr>
        <b/>
        <sz val="8"/>
        <color theme="1"/>
        <rFont val="Arial"/>
        <family val="2"/>
      </rPr>
      <t xml:space="preserve">Reporte R. Humanos: </t>
    </r>
    <r>
      <rPr>
        <sz val="8"/>
        <color theme="1"/>
        <rFont val="Arial"/>
        <family val="2"/>
      </rPr>
      <t xml:space="preserve">Se adelantó reunión con el equipo de gestión documental el día 2 de diciembre de 2024, para realizar el traslado documental de los soportes de implementación del SG-SST de la vigencia 2023 al repositorio de gestión documental de acuerdo a las TRD vigentes.
</t>
    </r>
    <r>
      <rPr>
        <b/>
        <sz val="8"/>
        <color theme="1"/>
        <rFont val="Arial"/>
        <family val="2"/>
      </rPr>
      <t xml:space="preserve">Análisis OCI: </t>
    </r>
    <r>
      <rPr>
        <sz val="8"/>
        <color theme="1"/>
        <rFont val="Arial"/>
        <family val="2"/>
      </rPr>
      <t xml:space="preserve">Se evidencia en los documentos reportados que el área adelanto el traslado documental esperado en la acción formulada de acuerdo a los lineamientos de gestión documental y en compañía del área de gestión documental de la entidad. Se califica entonces como </t>
    </r>
    <r>
      <rPr>
        <b/>
        <sz val="8"/>
        <color theme="1"/>
        <rFont val="Arial"/>
        <family val="2"/>
      </rPr>
      <t>"Terminada Extemporánea"</t>
    </r>
  </si>
  <si>
    <r>
      <rPr>
        <b/>
        <sz val="8"/>
        <color theme="1"/>
        <rFont val="Arial"/>
        <family val="2"/>
      </rPr>
      <t xml:space="preserve">reporte At. Ciudadano: </t>
    </r>
    <r>
      <rPr>
        <sz val="8"/>
        <color theme="1"/>
        <rFont val="Arial"/>
        <family val="2"/>
      </rPr>
      <t xml:space="preserve">Se solicitó a Recursos Humanos la inclusión de una capacitación sobre traslado de peticiones.
</t>
    </r>
    <r>
      <rPr>
        <b/>
        <sz val="8"/>
        <color theme="1"/>
        <rFont val="Arial"/>
        <family val="2"/>
      </rPr>
      <t xml:space="preserve">Análisis OCI: </t>
    </r>
    <r>
      <rPr>
        <sz val="8"/>
        <color theme="1"/>
        <rFont val="Arial"/>
        <family val="2"/>
      </rPr>
      <t xml:space="preserve">De acuerdo al soporte presentado, el área de atención al ciudadano presento solicitud, vía correo electrónico, al área de recursos humanos para que se incluyera capacitación sobre la gestión de peticiones - traslado. Por lo anterior se califica como </t>
    </r>
    <r>
      <rPr>
        <b/>
        <sz val="8"/>
        <color theme="1"/>
        <rFont val="Arial"/>
        <family val="2"/>
      </rPr>
      <t xml:space="preserve">"Terminada" </t>
    </r>
    <r>
      <rPr>
        <sz val="8"/>
        <color theme="1"/>
        <rFont val="Arial"/>
        <family val="2"/>
      </rPr>
      <t>quedando con estado de "</t>
    </r>
    <r>
      <rPr>
        <b/>
        <sz val="8"/>
        <color theme="1"/>
        <rFont val="Arial"/>
        <family val="2"/>
      </rPr>
      <t>cerrada"</t>
    </r>
  </si>
  <si>
    <r>
      <t>Reporte Planeación</t>
    </r>
    <r>
      <rPr>
        <sz val="8"/>
        <color theme="1"/>
        <rFont val="Arial"/>
        <family val="2"/>
      </rPr>
      <t>: Se anexa Acta de primera reunión transversal de equipos para la socialización, definición de alcances, áreas y roles en el marco de la implementación del Modelo de Relacionamiento Ciudadano.</t>
    </r>
    <r>
      <rPr>
        <b/>
        <sz val="8"/>
        <color theme="1"/>
        <rFont val="Arial"/>
        <family val="2"/>
      </rPr>
      <t xml:space="preserve">
Análisis OCI: </t>
    </r>
    <r>
      <rPr>
        <sz val="8"/>
        <color theme="1"/>
        <rFont val="Arial"/>
        <family val="2"/>
      </rPr>
      <t xml:space="preserve">Se evidencia que en la sesión 4 del CIGD de la vigencia 2024, se aprobó la conformación de la de la mesa técnica del modelo de relacionamiento con la ciudadanía, del reglamento dónde se definen roles y responsabilidades  se remite un borrador, por lo cual se evalúa la actividad como </t>
    </r>
    <r>
      <rPr>
        <b/>
        <sz val="8"/>
        <color theme="1"/>
        <rFont val="Arial"/>
        <family val="2"/>
      </rPr>
      <t>"En proceso".</t>
    </r>
  </si>
  <si>
    <r>
      <rPr>
        <b/>
        <sz val="8"/>
        <color theme="1"/>
        <rFont val="Arial"/>
        <family val="2"/>
      </rPr>
      <t>Reporte Planeación</t>
    </r>
    <r>
      <rPr>
        <sz val="8"/>
        <color theme="1"/>
        <rFont val="Arial"/>
        <family val="2"/>
      </rPr>
      <t xml:space="preserve">: Se anexa Acta del CIGD (diciembre 2024) de aprobación del Modelo de Relacionamiento Ciudadano en el Canal.
</t>
    </r>
    <r>
      <rPr>
        <b/>
        <sz val="8"/>
        <color theme="1"/>
        <rFont val="Arial"/>
        <family val="2"/>
      </rPr>
      <t>Análisis OCI:</t>
    </r>
    <r>
      <rPr>
        <sz val="8"/>
        <color theme="1"/>
        <rFont val="Arial"/>
        <family val="2"/>
      </rPr>
      <t xml:space="preserve"> Se evidencia que en la sesión 4 del CIGD de la vigencia 2024, se aprobó la conformación de la de la mesa técnica del modelo de relacionamiento con la ciudadanía, por lo cual se califica la actividad como </t>
    </r>
    <r>
      <rPr>
        <b/>
        <sz val="8"/>
        <color theme="1"/>
        <rFont val="Arial"/>
        <family val="2"/>
      </rPr>
      <t>"Terminada".</t>
    </r>
  </si>
  <si>
    <r>
      <rPr>
        <b/>
        <sz val="8"/>
        <color theme="1"/>
        <rFont val="Arial"/>
        <family val="2"/>
      </rPr>
      <t>Reporte Planeación</t>
    </r>
    <r>
      <rPr>
        <sz val="8"/>
        <color theme="1"/>
        <rFont val="Arial"/>
        <family val="2"/>
      </rPr>
      <t xml:space="preserve">: Se llevó a cabo la actualización de dos (2) riesgos de gestión y dos (2) riesgos de corrupción relacionados con el proceso de Servicio al Ciudadano, en el marco del Reporte de riesgos de gestión y corrupción 2025. Se adjunta matriz de riesgos..
</t>
    </r>
    <r>
      <rPr>
        <b/>
        <sz val="8"/>
        <color theme="1"/>
        <rFont val="Arial"/>
        <family val="2"/>
      </rPr>
      <t>Análisis OCI:</t>
    </r>
    <r>
      <rPr>
        <sz val="8"/>
        <color theme="1"/>
        <rFont val="Arial"/>
        <family val="2"/>
      </rPr>
      <t xml:space="preserve"> Se evidencia que actualizó el mapa de riesgos de gestión y corrupción del proceso de Servicio al Ciudadano, sin embargo, las matrices definitivas no puede ser consultadas en la intranet de Capital, por lo cual se califica la actividad como </t>
    </r>
    <r>
      <rPr>
        <b/>
        <sz val="8"/>
        <color theme="1"/>
        <rFont val="Arial"/>
        <family val="2"/>
      </rPr>
      <t xml:space="preserve">"En proceso", </t>
    </r>
    <r>
      <rPr>
        <sz val="8"/>
        <color theme="1"/>
        <rFont val="Arial"/>
        <family val="2"/>
      </rPr>
      <t>para poder verificar los documentos finales que se publiquen para consulta.</t>
    </r>
  </si>
  <si>
    <r>
      <rPr>
        <b/>
        <sz val="8"/>
        <color theme="1"/>
        <rFont val="Arial"/>
        <family val="2"/>
      </rPr>
      <t>Reporte Planeación</t>
    </r>
    <r>
      <rPr>
        <sz val="8"/>
        <color theme="1"/>
        <rFont val="Arial"/>
        <family val="2"/>
      </rPr>
      <t xml:space="preserve">: Planeación identificó fallas en la trazabilidad de solicitudes de publicación, afectando la asesoría pertinente. Como mejora integral, se pilotea un formato centralizado (Excel) para su registro detallado, con implementación general el 26 de mayo. Se adjuntan ejemplos de asesorías puntuales.
</t>
    </r>
    <r>
      <rPr>
        <b/>
        <sz val="8"/>
        <color theme="1"/>
        <rFont val="Arial"/>
        <family val="2"/>
      </rPr>
      <t>Análisis OCI:</t>
    </r>
    <r>
      <rPr>
        <sz val="8"/>
        <color theme="1"/>
        <rFont val="Arial"/>
        <family val="2"/>
      </rPr>
      <t xml:space="preserve"> Se evidencia que se realizó una asesoría al área de TH para que actualizaran documentos a su cargo del botón de transparencia, teniendo en cuenta que se propuso realizar dos comunicaciones orientadoras y/o asesorías, la actividad se evalúa  </t>
    </r>
    <r>
      <rPr>
        <b/>
        <sz val="8"/>
        <color theme="1"/>
        <rFont val="Arial"/>
        <family val="2"/>
      </rPr>
      <t>"En proceso".</t>
    </r>
  </si>
  <si>
    <r>
      <rPr>
        <b/>
        <sz val="8"/>
        <color theme="1"/>
        <rFont val="Arial"/>
        <family val="2"/>
      </rPr>
      <t>Reporte Planeación</t>
    </r>
    <r>
      <rPr>
        <sz val="8"/>
        <color theme="1"/>
        <rFont val="Arial"/>
        <family val="2"/>
      </rPr>
      <t xml:space="preserve">: Se anexan el documento (en construcción) de los Lineamientos para publicación de información en sede electrónica), La herramienta para solicitar y administrar el trámite de ubicación de información en sede electrónica y correo de socialización y aportes al documento en construcción de lineamientos. 
</t>
    </r>
    <r>
      <rPr>
        <b/>
        <sz val="8"/>
        <color theme="1"/>
        <rFont val="Arial"/>
        <family val="2"/>
      </rPr>
      <t>Análisis OCI:</t>
    </r>
    <r>
      <rPr>
        <sz val="8"/>
        <color theme="1"/>
        <rFont val="Arial"/>
        <family val="2"/>
      </rPr>
      <t xml:space="preserve"> Se evidencia que el lineamiento dónde se definen responsables y la información a publicar, así como lo que se hará con la información relacionada con los proyectos de inversión se encuentra en proceso de actualización, por lo anterior, la actividad se evalúa  </t>
    </r>
    <r>
      <rPr>
        <b/>
        <sz val="8"/>
        <color theme="1"/>
        <rFont val="Arial"/>
        <family val="2"/>
      </rPr>
      <t>"En proceso".</t>
    </r>
  </si>
  <si>
    <r>
      <rPr>
        <b/>
        <sz val="8"/>
        <color theme="1"/>
        <rFont val="Arial"/>
        <family val="2"/>
      </rPr>
      <t>Reporte Planeación</t>
    </r>
    <r>
      <rPr>
        <sz val="8"/>
        <color theme="1"/>
        <rFont val="Arial"/>
        <family val="2"/>
      </rPr>
      <t xml:space="preserve">: Se anexa el documento en construcción y validación por las diferentes áreas 
</t>
    </r>
    <r>
      <rPr>
        <b/>
        <sz val="8"/>
        <color theme="1"/>
        <rFont val="Arial"/>
        <family val="2"/>
      </rPr>
      <t>Análisis OCI:</t>
    </r>
    <r>
      <rPr>
        <sz val="8"/>
        <color theme="1"/>
        <rFont val="Arial"/>
        <family val="2"/>
      </rPr>
      <t xml:space="preserve"> Se evidencia que el lineamiento se encuentra en proceso de actualización, por lo anterior, la actividad se califica  </t>
    </r>
    <r>
      <rPr>
        <b/>
        <sz val="8"/>
        <color theme="1"/>
        <rFont val="Arial"/>
        <family val="2"/>
      </rPr>
      <t>"En proceso".</t>
    </r>
  </si>
  <si>
    <r>
      <t xml:space="preserve">Reporte Comunicaciones: </t>
    </r>
    <r>
      <rPr>
        <sz val="8"/>
        <color theme="1"/>
        <rFont val="Arial"/>
        <family val="2"/>
      </rPr>
      <t xml:space="preserve"> Se realizó reunión con Ana María Páez del área de Planeación, el 30 de abril de 2025 a las 11:45 a. m. donde se revisó el tema.
</t>
    </r>
    <r>
      <rPr>
        <b/>
        <sz val="8"/>
        <color theme="1"/>
        <rFont val="Arial"/>
        <family val="2"/>
      </rPr>
      <t xml:space="preserve">Análisis OCI: </t>
    </r>
    <r>
      <rPr>
        <sz val="8"/>
        <color theme="1"/>
        <rFont val="Arial"/>
        <family val="2"/>
      </rPr>
      <t xml:space="preserve">Si bien se remite una acta de reunión en las áreas de Planeación y Comunicaciones, no se ha actualizado la política de participación ciudadana de la vigencia 2025, dónde de conformidad  con la actividad se incluirán las acciones a realizar por parte del área de Comunicaciones. Por lo tanto, la acción se califica como </t>
    </r>
    <r>
      <rPr>
        <b/>
        <sz val="8"/>
        <color theme="1"/>
        <rFont val="Arial"/>
        <family val="2"/>
      </rPr>
      <t>"En proceso".</t>
    </r>
  </si>
  <si>
    <r>
      <rPr>
        <b/>
        <sz val="8"/>
        <color theme="1"/>
        <rFont val="Arial"/>
        <family val="2"/>
      </rPr>
      <t>Reporte Planeación</t>
    </r>
    <r>
      <rPr>
        <sz val="8"/>
        <color theme="1"/>
        <rFont val="Arial"/>
        <family val="2"/>
      </rPr>
      <t xml:space="preserve">: Se Anexa el informa de análisis sobre la Rendición de Cuentas y evaluación. (Gestión 2024) 
</t>
    </r>
    <r>
      <rPr>
        <b/>
        <sz val="8"/>
        <color theme="1"/>
        <rFont val="Arial"/>
        <family val="2"/>
      </rPr>
      <t>Análisis OCI:</t>
    </r>
    <r>
      <rPr>
        <sz val="8"/>
        <color theme="1"/>
        <rFont val="Arial"/>
        <family val="2"/>
      </rPr>
      <t xml:space="preserve"> El informe remitido como evidencia no guarda coherencia con la actividad formulada "Revisar con el área de planeación las actividades de la política institucional de participación ciudadana para la vigencia 2025 a cargo del área de Comunicaciones e incluir información que sea relevante para la gestión de la entidad", por lo anterior, la actividad se califica  </t>
    </r>
    <r>
      <rPr>
        <b/>
        <sz val="8"/>
        <color theme="1"/>
        <rFont val="Arial"/>
        <family val="2"/>
      </rPr>
      <t>"Sin Iniciar".</t>
    </r>
  </si>
  <si>
    <r>
      <t xml:space="preserve">Reporte Comunicaciones: </t>
    </r>
    <r>
      <rPr>
        <sz val="8"/>
        <color theme="1"/>
        <rFont val="Arial"/>
        <family val="2"/>
      </rPr>
      <t xml:space="preserve"> A propósito de la publicación de contenidos informativos sobre la gestión interna de Canal Capital, en la Audiencia de Rendición de Cuentas 2024, Comunicaciones realizó una campaña interna de divulgación que tenía como objetivo invitar a consultar el resumen del Informe de Rendición de Cuentas 2024, a ser parte activa en los ejercicios de participación en los canales digitales y a seguir la Audiencia Pública de Rendición de Cuentas. Esto involucró acciones como el diseño del resumen del informe y las piezas gráficas, la publicación de una encuesta interna, nota en Intranet y all users, entre otras.
</t>
    </r>
    <r>
      <rPr>
        <b/>
        <sz val="8"/>
        <color theme="1"/>
        <rFont val="Arial"/>
        <family val="2"/>
      </rPr>
      <t xml:space="preserve">Análisis OCI: </t>
    </r>
    <r>
      <rPr>
        <sz val="8"/>
        <color theme="1"/>
        <rFont val="Arial"/>
        <family val="2"/>
      </rPr>
      <t xml:space="preserve">Si bien se remiten las comunicaciones que realizó el área para socializar los resultados de la gestión de la vigencia 2024, las acciones a realizar de la vigencia 2025 se incluirán en la política de participación ciudadana de la vigencia 2025, que aún no se ha formulado. Por lo tanto, la acción se califica como  </t>
    </r>
    <r>
      <rPr>
        <b/>
        <sz val="8"/>
        <color theme="1"/>
        <rFont val="Arial"/>
        <family val="2"/>
      </rPr>
      <t>"En proceso".</t>
    </r>
  </si>
  <si>
    <r>
      <rPr>
        <b/>
        <sz val="8"/>
        <color theme="1"/>
        <rFont val="Arial"/>
        <family val="2"/>
      </rPr>
      <t>Reporte Planeación</t>
    </r>
    <r>
      <rPr>
        <sz val="8"/>
        <color theme="1"/>
        <rFont val="Arial"/>
        <family val="2"/>
      </rPr>
      <t xml:space="preserve">: No ha iniciado para 2025
</t>
    </r>
    <r>
      <rPr>
        <b/>
        <sz val="8"/>
        <color theme="1"/>
        <rFont val="Arial"/>
        <family val="2"/>
      </rPr>
      <t>Análisis OCI:</t>
    </r>
    <r>
      <rPr>
        <sz val="8"/>
        <color theme="1"/>
        <rFont val="Arial"/>
        <family val="2"/>
      </rPr>
      <t xml:space="preserve"> De conformidad con lo reportado, la actividad se califica  </t>
    </r>
    <r>
      <rPr>
        <b/>
        <sz val="8"/>
        <color theme="1"/>
        <rFont val="Arial"/>
        <family val="2"/>
      </rPr>
      <t>"Sin Iniciar".</t>
    </r>
  </si>
  <si>
    <r>
      <rPr>
        <b/>
        <sz val="8"/>
        <color theme="1"/>
        <rFont val="Arial"/>
        <family val="2"/>
      </rPr>
      <t>Reporte Planeación:</t>
    </r>
    <r>
      <rPr>
        <sz val="8"/>
        <color theme="1"/>
        <rFont val="Arial"/>
        <family val="2"/>
      </rPr>
      <t xml:space="preserve"> En marzo y abril 2025 se publicaron contenidos informativos para la estrategia de rendición de cuentas 2024. Adicionalmente, la política de participación ciudadana está en revisión y se implementará mediante la estrategia de relacionamiento.
</t>
    </r>
    <r>
      <rPr>
        <b/>
        <sz val="8"/>
        <color theme="1"/>
        <rFont val="Arial"/>
        <family val="2"/>
      </rPr>
      <t>Análisis OCI:</t>
    </r>
    <r>
      <rPr>
        <sz val="8"/>
        <color theme="1"/>
        <rFont val="Arial"/>
        <family val="2"/>
      </rPr>
      <t xml:space="preserve"> De conformidad con lo reportado, la actividad se evalúa  </t>
    </r>
    <r>
      <rPr>
        <b/>
        <sz val="8"/>
        <color theme="1"/>
        <rFont val="Arial"/>
        <family val="2"/>
      </rPr>
      <t>"Sin Iniciar"</t>
    </r>
    <r>
      <rPr>
        <sz val="8"/>
        <color theme="1"/>
        <rFont val="Arial"/>
        <family val="2"/>
      </rPr>
      <t>. No se remiten soportes que permitan evidenciar que la Política de Participación Ciudadana esta en proceso de actualización, que es la actividad inicial para dar cumplimiento a lo propuesto.</t>
    </r>
  </si>
  <si>
    <r>
      <rPr>
        <b/>
        <sz val="8"/>
        <color theme="1"/>
        <rFont val="Arial"/>
        <family val="2"/>
      </rPr>
      <t>Reporte Planeación:</t>
    </r>
    <r>
      <rPr>
        <sz val="8"/>
        <color theme="1"/>
        <rFont val="Arial"/>
        <family val="2"/>
      </rPr>
      <t xml:space="preserve"> Se anexa cronograma de trabajo con EUREKA para construir el proceso / procedimiento con el equipo
</t>
    </r>
    <r>
      <rPr>
        <b/>
        <sz val="8"/>
        <color theme="1"/>
        <rFont val="Arial"/>
        <family val="2"/>
      </rPr>
      <t>Análisis OCI:</t>
    </r>
    <r>
      <rPr>
        <sz val="8"/>
        <color theme="1"/>
        <rFont val="Arial"/>
        <family val="2"/>
      </rPr>
      <t xml:space="preserve"> De conformidad con lo reportado, la revisión para documentar el proyecto Eureka iniciará en el mes de Mayo, teniendo en cuenta que se estableció un cronograma la actividad se evalúa</t>
    </r>
    <r>
      <rPr>
        <b/>
        <sz val="8"/>
        <color theme="1"/>
        <rFont val="Arial"/>
        <family val="2"/>
      </rPr>
      <t xml:space="preserve"> "En Proceso".</t>
    </r>
  </si>
  <si>
    <r>
      <rPr>
        <b/>
        <sz val="8"/>
        <color theme="1"/>
        <rFont val="Arial"/>
        <family val="2"/>
      </rPr>
      <t>Reporte Planeación:</t>
    </r>
    <r>
      <rPr>
        <sz val="8"/>
        <color theme="1"/>
        <rFont val="Arial"/>
        <family val="2"/>
      </rPr>
      <t xml:space="preserve"> Se Anexa el informa de análisis sobre la Rendición de Cuentas y evaluación. (Gestión 2024)
</t>
    </r>
    <r>
      <rPr>
        <b/>
        <sz val="8"/>
        <color theme="1"/>
        <rFont val="Arial"/>
        <family val="2"/>
      </rPr>
      <t>Análisis OCI:</t>
    </r>
    <r>
      <rPr>
        <sz val="8"/>
        <color theme="1"/>
        <rFont val="Arial"/>
        <family val="2"/>
      </rPr>
      <t xml:space="preserve"> De conformidad con lo reportado, este informe es el insumo para que se tomen mejoras y se incorporen en la estrategia de rendición de cuentas de la vigencia 2025, teniendo en cuenta que no se ha formulado la estrategia de rendición de la vigencia 2025,  se califica la actividad</t>
    </r>
    <r>
      <rPr>
        <b/>
        <sz val="8"/>
        <color theme="1"/>
        <rFont val="Arial"/>
        <family val="2"/>
      </rPr>
      <t xml:space="preserve"> "En Proceso".</t>
    </r>
  </si>
  <si>
    <r>
      <t xml:space="preserve">Reporte Comunicaciones: </t>
    </r>
    <r>
      <rPr>
        <sz val="8"/>
        <color theme="1"/>
        <rFont val="Arial"/>
        <family val="2"/>
      </rPr>
      <t xml:space="preserve">Para la Estrategia de Rendición de Cuentas 2025, se realizó un trabajo conjunto entre Digital y Comunicaciones, liderado por Planeación, en la que a través de la página web y las redes sociales (a cargo del equipo Digital) se incentivó la participación por parte de la ciudadanía tanto para consulta del Informe de Rendición de Cuentas Canal Capital 2024 como en la Audiencia Pública de Rendición de cuentas. Desde Comunicaciones se realizó todo el paquete gráfico de piezas y el diseño del informe de Rendición de cuentas y se realizaron contenidos de Comunicación interna.
</t>
    </r>
    <r>
      <rPr>
        <b/>
        <sz val="8"/>
        <color theme="1"/>
        <rFont val="Arial"/>
        <family val="2"/>
      </rPr>
      <t xml:space="preserve">Análisis OCI: </t>
    </r>
    <r>
      <rPr>
        <sz val="8"/>
        <color theme="1"/>
        <rFont val="Arial"/>
        <family val="2"/>
      </rPr>
      <t xml:space="preserve">Si bien se remiten las comunicaciones que realizó el área para socializar los resultados de la gestión de la vigencia 2024, la estrategia de rendición de cuentas de la vigencia 2025 no se ha formulado, por lo que las acciones a realizar por parte del área de Comunicaciones para comunicar la gestión de 2025, no se han estipulado. Por lo tanto, la acción se califica como </t>
    </r>
    <r>
      <rPr>
        <b/>
        <sz val="8"/>
        <color theme="1"/>
        <rFont val="Arial"/>
        <family val="2"/>
      </rPr>
      <t>"Incumplida".</t>
    </r>
  </si>
  <si>
    <r>
      <rPr>
        <b/>
        <sz val="8"/>
        <color rgb="FF000000"/>
        <rFont val="Arial"/>
        <family val="2"/>
      </rPr>
      <t xml:space="preserve">Reporte Contratación: </t>
    </r>
    <r>
      <rPr>
        <sz val="8"/>
        <color rgb="FF000000"/>
        <rFont val="Arial"/>
        <family val="2"/>
      </rPr>
      <t xml:space="preserve">1. Se cumple con la expedición del nuevo Manual de Contratación de la entidad
</t>
    </r>
    <r>
      <rPr>
        <b/>
        <sz val="8"/>
        <color rgb="FF000000"/>
        <rFont val="Arial"/>
        <family val="2"/>
      </rPr>
      <t xml:space="preserve">Análisis OCI: </t>
    </r>
    <r>
      <rPr>
        <sz val="8"/>
        <color rgb="FF000000"/>
        <rFont val="Arial"/>
        <family val="2"/>
      </rPr>
      <t xml:space="preserve">Se adelantó la actualización del Manual de Contratación y emisión de la Resolución 35 de 2025 “Por la cual se adopta el Manual de Contratación de Canal Capital”  del 18 de marzo de 2025. Teniendo en cuenta lo anterior se califica como </t>
    </r>
    <r>
      <rPr>
        <b/>
        <sz val="8"/>
        <color rgb="FF000000"/>
        <rFont val="Arial"/>
        <family val="2"/>
      </rPr>
      <t>"Terminada"</t>
    </r>
    <r>
      <rPr>
        <sz val="8"/>
        <color rgb="FF000000"/>
        <rFont val="Arial"/>
        <family val="2"/>
      </rPr>
      <t xml:space="preserve"> y se procede al cierre de esta.</t>
    </r>
  </si>
  <si>
    <t xml:space="preserve">ABIERTA </t>
  </si>
  <si>
    <r>
      <t xml:space="preserve">Análisis OCI: </t>
    </r>
    <r>
      <rPr>
        <sz val="8"/>
        <color theme="1"/>
        <rFont val="Arial"/>
        <family val="2"/>
      </rPr>
      <t xml:space="preserve">Teniendo en cuenta que a la fecha el área de Planeación solo efectuó la publicación del Plan de Fortalecimiento el 21 de marzo de 2025 y que no se han efectuado monitoreos, por lo que no es posible evaluar la efectividad de lo programado, se mantiene la calificación como </t>
    </r>
    <r>
      <rPr>
        <b/>
        <sz val="8"/>
        <color theme="1"/>
        <rFont val="Arial"/>
        <family val="2"/>
      </rPr>
      <t>"Terminada"</t>
    </r>
    <r>
      <rPr>
        <sz val="8"/>
        <color theme="1"/>
        <rFont val="Arial"/>
        <family val="2"/>
      </rPr>
      <t xml:space="preserve"> y se procede al </t>
    </r>
    <r>
      <rPr>
        <b/>
        <sz val="8"/>
        <color theme="1"/>
        <rFont val="Arial"/>
        <family val="2"/>
      </rPr>
      <t>cierre</t>
    </r>
    <r>
      <rPr>
        <sz val="8"/>
        <color theme="1"/>
        <rFont val="Arial"/>
        <family val="2"/>
      </rPr>
      <t xml:space="preserve"> por falta de soportes que permitan evaluar la ejecución efectiva de lo formulado. </t>
    </r>
  </si>
  <si>
    <r>
      <t xml:space="preserve">Reporte Sub. Financiera: </t>
    </r>
    <r>
      <rPr>
        <sz val="8"/>
        <color theme="1"/>
        <rFont val="Arial"/>
        <family val="2"/>
      </rPr>
      <t>Procedimiento actualizado, el cual queda con Versión 16: Se actualiza el procedimiento en las actividad 8, 14, 19, 20, 21, 22, se incluyó punto de control contable en la actividad 14, se incluyó punto de control de la actividad 21, se actualizan los productos de salida en la actividades 14, 19 y 21.</t>
    </r>
    <r>
      <rPr>
        <b/>
        <sz val="8"/>
        <color theme="1"/>
        <rFont val="Arial"/>
        <family val="2"/>
      </rPr>
      <t xml:space="preserve">
</t>
    </r>
    <r>
      <rPr>
        <sz val="8"/>
        <color theme="1"/>
        <rFont val="Arial"/>
        <family val="2"/>
      </rPr>
      <t xml:space="preserve">
</t>
    </r>
    <r>
      <rPr>
        <b/>
        <sz val="8"/>
        <color theme="1"/>
        <rFont val="Arial"/>
        <family val="2"/>
      </rPr>
      <t xml:space="preserve">Análisis OCI: </t>
    </r>
    <r>
      <rPr>
        <sz val="8"/>
        <color theme="1"/>
        <rFont val="Arial"/>
        <family val="2"/>
      </rPr>
      <t xml:space="preserve">Teniendo en cuenta la acción programada de incluir en la actualización del procedimiento AGFF-CO-PD001 un punto de control para el envió de manera  trimestral vía correo electrónico de la solicitud de avances a los compromisos adquiridos en las deliberaciones del Comité Técnico de Sostenibilidad Contable, no se evidencia en la actualización del procedimiento en su versión 16 del 18/12/2024. Sin embargo, se revisó la Resolución 158 de 2024 "Por la cual se dictan disposiciones sobre la conformación y funcionamiento del Comité Técnico de Sostenibilidad Contable y de Cartera de Canal Capital", en la que se incluyó como función del secretario del Comité el seguimiento a la ejecución y el cumplimiento de los compromisos acordados, en el numeral 6 del artículo 6. Por lo anterior y de acuerdo con el plazo fijado para la acción, se califica como </t>
    </r>
    <r>
      <rPr>
        <b/>
        <sz val="8"/>
        <color theme="1"/>
        <rFont val="Arial"/>
        <family val="2"/>
      </rPr>
      <t xml:space="preserve">"Terminada extemporánea".  </t>
    </r>
    <r>
      <rPr>
        <sz val="8"/>
        <color theme="1"/>
        <rFont val="Arial"/>
        <family val="2"/>
      </rPr>
      <t xml:space="preserve">Se recomienda </t>
    </r>
    <r>
      <rPr>
        <b/>
        <sz val="8"/>
        <color theme="1"/>
        <rFont val="Arial"/>
        <family val="2"/>
      </rPr>
      <t>cerrar.</t>
    </r>
  </si>
  <si>
    <r>
      <t>Reporte Planeación</t>
    </r>
    <r>
      <rPr>
        <sz val="8"/>
        <rFont val="Arial"/>
        <family val="2"/>
      </rPr>
      <t xml:space="preserve">: Relacionar el PTEP como mecanismo, las acciones que se miden antisoborno y evidencia donde hubo informes </t>
    </r>
    <r>
      <rPr>
        <b/>
        <sz val="8"/>
        <rFont val="Arial"/>
        <family val="2"/>
      </rPr>
      <t xml:space="preserve">
Análisis OCI: </t>
    </r>
    <r>
      <rPr>
        <sz val="8"/>
        <rFont val="Arial"/>
        <family val="2"/>
      </rPr>
      <t>No se remiten soportes que permitan evidenciar que se creo</t>
    </r>
    <r>
      <rPr>
        <b/>
        <sz val="8"/>
        <rFont val="Arial"/>
        <family val="2"/>
      </rPr>
      <t xml:space="preserve"> un mecanismo de medición de la implementación del SGAS.
</t>
    </r>
    <r>
      <rPr>
        <sz val="8"/>
        <rFont val="Arial"/>
        <family val="2"/>
      </rPr>
      <t xml:space="preserve">El PTEP remitido como evidencia </t>
    </r>
    <r>
      <rPr>
        <b/>
        <sz val="8"/>
        <rFont val="Arial"/>
        <family val="2"/>
      </rPr>
      <t>no contempla en ninguna de sus acciones</t>
    </r>
    <r>
      <rPr>
        <sz val="8"/>
        <rFont val="Arial"/>
        <family val="2"/>
      </rPr>
      <t xml:space="preserve"> hacer medición a la implementación del SGAS.
En la política integral de transparencia Versión 5, en la página 21 se estableció que "Para asegurar su efectiva implementación, se ha diseñado un plan que integra los diversos programas, estrategias y acciones desarrolladas por la entidad, orientados al cumplimiento de los objetivos de la política. Este plan contempla la definición de responsabilidades para cada una de las áreas involucradas", sin embargo, el plan no se remitió como evidencia para verificar si en alguna de las actividades se contempla realizar una medición de la implementación del SGAS, por lo tanto, la actividad se califica como </t>
    </r>
    <r>
      <rPr>
        <b/>
        <sz val="8"/>
        <rFont val="Arial"/>
        <family val="2"/>
      </rPr>
      <t xml:space="preserve">"Incumplida".
Teniendo en cuenta que la acción se venció en diciembre de 2023, la Oficina de Control Interno evaluará el cierre por Inefectividad. </t>
    </r>
  </si>
  <si>
    <r>
      <t xml:space="preserve">Reporte G. Documental: </t>
    </r>
    <r>
      <rPr>
        <sz val="8"/>
        <rFont val="Arial"/>
        <family val="2"/>
      </rPr>
      <t xml:space="preserve">Teniendo en cuenta el seguimiento realizado por la OCI, se remite nuevamente los soportes con los permisos correspondientes para su validación.
</t>
    </r>
    <r>
      <rPr>
        <b/>
        <sz val="8"/>
        <rFont val="Arial"/>
        <family val="2"/>
      </rPr>
      <t xml:space="preserve">Análisis OCI: </t>
    </r>
    <r>
      <rPr>
        <sz val="8"/>
        <rFont val="Arial"/>
        <family val="2"/>
      </rPr>
      <t xml:space="preserve">Teniendo en cuenta que el área remitió de nuevo los soportes de las capacitaciones efectuadas durante octubre de 2024, se reevaluaron los permisos y soportes de estas. Se visualizan los listados, grabaciones y soportes adicionales de evaluación; sin embargo, no fueron atendidas las observaciones de la Oficina de Control Interno, respecto al indicador formulado y dado que la acción se enfoca en instrumentos archivísticos solo se observa la capacitación del 8 de octubre de 2024, por lo anterior, se adelanta la calificación de la acción como </t>
    </r>
    <r>
      <rPr>
        <b/>
        <sz val="8"/>
        <rFont val="Arial"/>
        <family val="2"/>
      </rPr>
      <t>"Incumplida"</t>
    </r>
    <r>
      <rPr>
        <sz val="8"/>
        <rFont val="Arial"/>
        <family val="2"/>
      </rPr>
      <t xml:space="preserve"> y se recomienda al área adelantar las actividades de conformidad con lo formulado, así como analizar las recomendaciones y observaciones del equipo de la Oficina de Control Interno, de manera que se ejecute lo pendiente a cabalidad. </t>
    </r>
  </si>
  <si>
    <r>
      <rPr>
        <b/>
        <sz val="8"/>
        <color theme="1"/>
        <rFont val="Arial"/>
        <family val="2"/>
      </rPr>
      <t xml:space="preserve">Reporte contratación: </t>
    </r>
    <r>
      <rPr>
        <sz val="8"/>
        <color theme="1"/>
        <rFont val="Arial"/>
        <family val="2"/>
      </rPr>
      <t xml:space="preserve">De acuerdo a las indicaciones recibidas informamos que las acciones del plan de mejoramiento referente al código 8 y 3, se encuentran actualmente a cargo de Contratación, se identifica que están siendo desarrolladas y hacen parte de la Subdirección Administrativa, razón por la cual agradecemos realizar el ajuste correspondiente, eliminando estas acciones en cabeza de Contratación.
</t>
    </r>
    <r>
      <rPr>
        <b/>
        <sz val="8"/>
        <color theme="1"/>
        <rFont val="Arial"/>
        <family val="2"/>
      </rPr>
      <t xml:space="preserve">Análisis OCI: </t>
    </r>
    <r>
      <rPr>
        <sz val="8"/>
        <color theme="1"/>
        <rFont val="Arial"/>
        <family val="2"/>
      </rPr>
      <t xml:space="preserve">Se recuerda que de conformidad con el memorando 258 de 13 de marzo de 2025 y la respuesta con memorando 304 de 02 de abril, esta acción quedo a cargo del área de contratación. Por lo tanto se califica como </t>
    </r>
    <r>
      <rPr>
        <b/>
        <sz val="8"/>
        <color theme="1"/>
        <rFont val="Arial"/>
        <family val="2"/>
      </rPr>
      <t>"Sin iniciar</t>
    </r>
    <r>
      <rPr>
        <sz val="8"/>
        <color theme="1"/>
        <rFont val="Arial"/>
        <family val="2"/>
      </rPr>
      <t>"</t>
    </r>
    <r>
      <rPr>
        <b/>
        <sz val="8"/>
        <color theme="1"/>
        <rFont val="Arial"/>
        <family val="2"/>
      </rPr>
      <t xml:space="preserve">, </t>
    </r>
    <r>
      <rPr>
        <sz val="8"/>
        <color theme="1"/>
        <rFont val="Arial"/>
        <family val="2"/>
      </rPr>
      <t>toda vez que se encuentra de tiempo de ejecución.</t>
    </r>
  </si>
  <si>
    <r>
      <t>Reporte Planeación</t>
    </r>
    <r>
      <rPr>
        <sz val="8"/>
        <color theme="1"/>
        <rFont val="Arial"/>
        <family val="2"/>
      </rPr>
      <t>: Se agendo sesión de asesoría con el área de Producción para el 27 de mayo.</t>
    </r>
    <r>
      <rPr>
        <b/>
        <sz val="8"/>
        <color theme="1"/>
        <rFont val="Arial"/>
        <family val="2"/>
      </rPr>
      <t xml:space="preserve">
Análisis OCI: </t>
    </r>
    <r>
      <rPr>
        <sz val="8"/>
        <color theme="1"/>
        <rFont val="Arial"/>
        <family val="2"/>
      </rPr>
      <t xml:space="preserve">Con corte al 30/04/2025 la actividad se encuentra sin ejecutar, por lo tanto, se califica como </t>
    </r>
    <r>
      <rPr>
        <b/>
        <sz val="8"/>
        <color theme="1"/>
        <rFont val="Arial"/>
        <family val="2"/>
      </rPr>
      <t>"Sin Iniciar"</t>
    </r>
    <r>
      <rPr>
        <sz val="8"/>
        <color theme="1"/>
        <rFont val="Arial"/>
        <family val="2"/>
      </rPr>
      <t>.</t>
    </r>
  </si>
  <si>
    <r>
      <t>Reporte Planeación</t>
    </r>
    <r>
      <rPr>
        <sz val="8"/>
        <color theme="1"/>
        <rFont val="Arial"/>
        <family val="2"/>
      </rPr>
      <t>: Desde agosto de 2024, la Gestión Documental se incluye en la agenda del CIGD, según necesidad, destacando su relevancia en el marco del MIPG. Además de las actas previas del CIGD disponibles, se anexan evidencias de comunicaciones intercambiadas, previas al ultimo comité</t>
    </r>
    <r>
      <rPr>
        <b/>
        <sz val="8"/>
        <color theme="1"/>
        <rFont val="Arial"/>
        <family val="2"/>
      </rPr>
      <t xml:space="preserve">
Análisis OCI:  </t>
    </r>
    <r>
      <rPr>
        <sz val="8"/>
        <color theme="1"/>
        <rFont val="Arial"/>
        <family val="2"/>
      </rPr>
      <t xml:space="preserve">No se cargó en la carpeta de Drive los soportes que permitieran evidenciar el cumplimiento de lo reportado, teniendo en cuenta que no se pudo evaluar la acción se califica </t>
    </r>
    <r>
      <rPr>
        <b/>
        <sz val="8"/>
        <color theme="1"/>
        <rFont val="Arial"/>
        <family val="2"/>
      </rPr>
      <t>"Sin Iniciar".</t>
    </r>
  </si>
  <si>
    <r>
      <t>Reporte Planeación</t>
    </r>
    <r>
      <rPr>
        <sz val="8"/>
        <color theme="1"/>
        <rFont val="Arial"/>
        <family val="2"/>
      </rPr>
      <t>: Actualmente, se está diseñando una estrategia de relacionamiento para implementar la política de participación ciudadana. Para mantener la eficiencia, el plan de referencia en la acción de mejora y su seguimiento se incorporarán en los instrumentos priorizados actualmente.</t>
    </r>
    <r>
      <rPr>
        <b/>
        <sz val="8"/>
        <color theme="1"/>
        <rFont val="Arial"/>
        <family val="2"/>
      </rPr>
      <t xml:space="preserve">
Análisis OCI: </t>
    </r>
    <r>
      <rPr>
        <sz val="8"/>
        <color theme="1"/>
        <rFont val="Arial"/>
        <family val="2"/>
      </rPr>
      <t>De conformidad con reportado por el área de Planeación se está formulando la estrategia para implementación de la PIPC, sin embargo, se debe tener en cuenta que la actividad formulada esta enfocada en crear un repositorio institucional dónde se archiven los soportes que demuestren el cumplimiento de  las acciones formuladas en la PICI, por lo tanto se califica como</t>
    </r>
    <r>
      <rPr>
        <b/>
        <sz val="8"/>
        <color theme="1"/>
        <rFont val="Arial"/>
        <family val="2"/>
      </rPr>
      <t xml:space="preserve"> "En proceso".</t>
    </r>
  </si>
  <si>
    <r>
      <t xml:space="preserve">Reporte Producción: </t>
    </r>
    <r>
      <rPr>
        <sz val="8"/>
        <color theme="1"/>
        <rFont val="Arial"/>
        <family val="2"/>
      </rPr>
      <t xml:space="preserve">Se programó una mesa de trabajo en el mes de mayo para el o la Director (a) Operativo para llevar a cabo la revisión de obligaciones específicas y perfiles de los lideres de equipos para fortalecer la función de supervisión contractual de la dependencia.
</t>
    </r>
    <r>
      <rPr>
        <b/>
        <sz val="8"/>
        <color theme="1"/>
        <rFont val="Arial"/>
        <family val="2"/>
      </rPr>
      <t xml:space="preserve">Análisis OCI: </t>
    </r>
    <r>
      <rPr>
        <sz val="8"/>
        <color theme="1"/>
        <rFont val="Arial"/>
        <family val="2"/>
      </rPr>
      <t xml:space="preserve">Teniendo en cuenta el reporte del área, la mesa de trabajo se adelantará en mayo. Se recomienda al área tener en cuenta los cortes determinados para los seguimientos de avance de las acciones formuladas, dado que se reporta información fuera de este, así como información sobre acciones que no han sido ejecutadas. De conformidad con lo revisado, se mantiene la calificación y avance del seguimiento anterior </t>
    </r>
    <r>
      <rPr>
        <b/>
        <sz val="8"/>
        <color theme="1"/>
        <rFont val="Arial"/>
        <family val="2"/>
      </rPr>
      <t>"En Proceso"</t>
    </r>
    <r>
      <rPr>
        <sz val="8"/>
        <color theme="1"/>
        <rFont val="Arial"/>
        <family val="2"/>
      </rPr>
      <t>.</t>
    </r>
  </si>
  <si>
    <r>
      <rPr>
        <b/>
        <sz val="8"/>
        <color rgb="FF000000"/>
        <rFont val="Arial"/>
        <family val="2"/>
      </rPr>
      <t xml:space="preserve">Reporte At. Ciudadano: </t>
    </r>
    <r>
      <rPr>
        <sz val="8"/>
        <color rgb="FF000000"/>
        <rFont val="Arial"/>
        <family val="2"/>
      </rPr>
      <t xml:space="preserve">Se recibió respuesta por parte del operador con la propuesta, sin embargo, se está revisando desde el área de Sistemas los convenios y contratos suscritos con ETB para poder revisar la posibilidad de implementar la mejora.
</t>
    </r>
    <r>
      <rPr>
        <b/>
        <sz val="8"/>
        <color rgb="FF000000"/>
        <rFont val="Arial"/>
        <family val="2"/>
      </rPr>
      <t xml:space="preserve">Análisis control interno: </t>
    </r>
    <r>
      <rPr>
        <sz val="8"/>
        <color rgb="FF000000"/>
        <rFont val="Arial"/>
        <family val="2"/>
      </rPr>
      <t>A diferencia de la anterior acción, en esta no es posible evidenciar el cumplimiento de lo formulado. De los soportes entregados por el área, no hay constancia que se haya realizado la implementación. Se pudo consultar la propuesta técnica presentada por ETB pero no hay desarrollo adicional. En atención a lo anterior la acción se califica como "</t>
    </r>
    <r>
      <rPr>
        <b/>
        <sz val="8"/>
        <color rgb="FF000000"/>
        <rFont val="Arial"/>
        <family val="2"/>
      </rPr>
      <t>Incumplida"</t>
    </r>
  </si>
  <si>
    <r>
      <rPr>
        <b/>
        <sz val="8"/>
        <color rgb="FF000000"/>
        <rFont val="Arial"/>
        <family val="2"/>
      </rPr>
      <t xml:space="preserve">Reporte At. Ciudadano: </t>
    </r>
    <r>
      <rPr>
        <sz val="8"/>
        <color rgb="FF000000"/>
        <rFont val="Arial"/>
        <family val="2"/>
      </rPr>
      <t xml:space="preserve">Esta actividad se realizó el año pasado.
</t>
    </r>
    <r>
      <rPr>
        <b/>
        <sz val="8"/>
        <color rgb="FF000000"/>
        <rFont val="Arial"/>
        <family val="2"/>
      </rPr>
      <t xml:space="preserve">Análisis OCI: </t>
    </r>
    <r>
      <rPr>
        <sz val="8"/>
        <color rgb="FF000000"/>
        <rFont val="Arial"/>
        <family val="2"/>
      </rPr>
      <t xml:space="preserve">revisado los soportes presentados se evidencia el acta del comité de gestión y desempeño del 17 de diciembre de 2024. En el numeral 15, se desarrolla la aprobación de la conformación de la mesa técnica. Sin embargo, no se aporto para este seguimiento evidencia del acto administrativo, conforme se menciono en el anterior seguimiento. Por lo anterior se califica </t>
    </r>
    <r>
      <rPr>
        <b/>
        <sz val="8"/>
        <color rgb="FF000000"/>
        <rFont val="Arial"/>
        <family val="2"/>
      </rPr>
      <t>"Terminada"</t>
    </r>
    <r>
      <rPr>
        <sz val="8"/>
        <color rgb="FF000000"/>
        <rFont val="Arial"/>
        <family val="2"/>
      </rPr>
      <t xml:space="preserve">. </t>
    </r>
  </si>
  <si>
    <r>
      <rPr>
        <b/>
        <sz val="8"/>
        <color theme="1"/>
        <rFont val="Arial"/>
        <family val="2"/>
      </rPr>
      <t xml:space="preserve">Reporte R. Humanos: </t>
    </r>
    <r>
      <rPr>
        <sz val="8"/>
        <color theme="1"/>
        <rFont val="Arial"/>
        <family val="2"/>
      </rPr>
      <t xml:space="preserve">En la modificación realizado al manual de funciones de trabajadores oficiales, en la parte considerativa se explico la razón del cambio, y en cuanto a los controles, lo revisaron La asesora de la Secretaría, el Subdirector Administrativo y la Secretaria General, para finalmente firmarla la Gerente.
</t>
    </r>
    <r>
      <rPr>
        <b/>
        <sz val="8"/>
        <color theme="1"/>
        <rFont val="Arial"/>
        <family val="2"/>
      </rPr>
      <t xml:space="preserve">
Análisis OCI</t>
    </r>
    <r>
      <rPr>
        <sz val="8"/>
        <color theme="1"/>
        <rFont val="Arial"/>
        <family val="2"/>
      </rPr>
      <t xml:space="preserve">: Teniendo en cuenta el reporte del área y que a la fecha de corte no se adelanta la remisión de avances ni soportes, se mantiene el avance reportado en el seguimiento previo y se califica la acción con alerta </t>
    </r>
    <r>
      <rPr>
        <b/>
        <sz val="8"/>
        <color theme="1"/>
        <rFont val="Arial"/>
        <family val="2"/>
      </rPr>
      <t xml:space="preserve">"Incumplida" </t>
    </r>
    <r>
      <rPr>
        <sz val="8"/>
        <color theme="1"/>
        <rFont val="Arial"/>
        <family val="2"/>
      </rPr>
      <t>dada la fecha de terminación programada.</t>
    </r>
  </si>
  <si>
    <r>
      <rPr>
        <b/>
        <sz val="8"/>
        <color theme="1"/>
        <rFont val="Arial"/>
        <family val="2"/>
      </rPr>
      <t xml:space="preserve">Reporte contratación: </t>
    </r>
    <r>
      <rPr>
        <sz val="8"/>
        <color theme="1"/>
        <rFont val="Arial"/>
        <family val="2"/>
      </rPr>
      <t xml:space="preserve">1. Luego de la aprobación y adopción del Manual de Contratación con la Resolución 35 de 2025, se realizaron capacitaciones a las áreas del Canal, haciendo uso del nuevo Manual de Contratación, dando vital importancia a la responsabilidad de las áreas en los procesos de planeación contractual.
</t>
    </r>
    <r>
      <rPr>
        <b/>
        <sz val="8"/>
        <color theme="1"/>
        <rFont val="Arial"/>
        <family val="2"/>
      </rPr>
      <t xml:space="preserve">Análisis control interno: </t>
    </r>
    <r>
      <rPr>
        <sz val="8"/>
        <color theme="1"/>
        <rFont val="Arial"/>
        <family val="2"/>
      </rPr>
      <t xml:space="preserve">Revisado el reporte y los soportes presentados, se avisa que no fue posible corroborar el contenido de las capacitaciones reportadas. Se recuerda dar cumplimiento a lo dispuesto en la Circular 004 de 2024 sobre el reporte de planes de mejoramiento. Dado lo anterior, se califica la acción como </t>
    </r>
    <r>
      <rPr>
        <b/>
        <sz val="8"/>
        <color theme="1"/>
        <rFont val="Arial"/>
        <family val="2"/>
      </rPr>
      <t>"Terminada"</t>
    </r>
    <r>
      <rPr>
        <sz val="8"/>
        <color theme="1"/>
        <rFont val="Arial"/>
        <family val="2"/>
      </rPr>
      <t xml:space="preserve"> y se recomienda al área presentar los soportes de ejecución de las actividades de conformidad con la</t>
    </r>
    <r>
      <rPr>
        <i/>
        <sz val="8"/>
        <color theme="1"/>
        <rFont val="Arial"/>
        <family val="2"/>
      </rPr>
      <t xml:space="preserve"> Circular 4 de 2024 "Lineamientos para la formulación, modificación y seguimiento a los Planes de Mejoramiento (Institucional y por Procesos), Mapas de Riesgos (tipologías identificadas) y al Programa de Transparencia y Ética Pública - PTEP. </t>
    </r>
  </si>
  <si>
    <r>
      <t xml:space="preserve">Reporte Planeación: </t>
    </r>
    <r>
      <rPr>
        <sz val="8"/>
        <color theme="1"/>
        <rFont val="Arial"/>
        <family val="2"/>
      </rPr>
      <t>Planeación apoyará la mejora del sistema de gestión para los controles antisoborno SARLAFT, basados en las recomendaciones del asesor contratado para el cumplimiento, y cuya supervisión la Gerencia asignó al jefe de la Oficina de Control Interno Disciplinario.</t>
    </r>
    <r>
      <rPr>
        <b/>
        <sz val="8"/>
        <color theme="1"/>
        <rFont val="Arial"/>
        <family val="2"/>
      </rPr>
      <t xml:space="preserve">
Análisis OCI: </t>
    </r>
    <r>
      <rPr>
        <sz val="8"/>
        <color theme="1"/>
        <rFont val="Arial"/>
        <family val="2"/>
      </rPr>
      <t xml:space="preserve">Teniendo en cuenta el ejercicio de depuración adelantado, se efectuará el traslado correspondiente; sin embargo, para el presente seguimiento se califica la acción como </t>
    </r>
    <r>
      <rPr>
        <b/>
        <sz val="8"/>
        <color theme="1"/>
        <rFont val="Arial"/>
        <family val="2"/>
      </rPr>
      <t xml:space="preserve">"Incumplida" </t>
    </r>
    <r>
      <rPr>
        <sz val="8"/>
        <color theme="1"/>
        <rFont val="Arial"/>
        <family val="2"/>
      </rPr>
      <t xml:space="preserve">al no contar con reporte de avances ni soportes relacionados, así como la fecha de terminación proyectada. 
</t>
    </r>
    <r>
      <rPr>
        <b/>
        <sz val="8"/>
        <color theme="1"/>
        <rFont val="Arial"/>
        <family val="2"/>
      </rPr>
      <t xml:space="preserve">Se realizará análisis con el área de Control Disciplinario Interno la asignación de la acción de acuerdo con lo señalado por el área de Planeación. </t>
    </r>
  </si>
  <si>
    <r>
      <t xml:space="preserve">Reporte Sub. Financiera: </t>
    </r>
    <r>
      <rPr>
        <sz val="8"/>
        <color theme="1"/>
        <rFont val="Arial"/>
        <family val="2"/>
      </rPr>
      <t xml:space="preserve">De acuerdo al reporte emitido por la Contratista Martha Suárez realizó entrega de Secop II con información cargada hasta el 31 de julio de 2024.  A la fecha la información correspondiente a el cargue de las órdenes pago en el Secop II con la marcación de pagado se encuentra hasta el día 30 de noviembre, el mes de diciembre esta en proceso. Se adjunta procedimiento de Estados Financieros actualizado. 
</t>
    </r>
    <r>
      <rPr>
        <b/>
        <sz val="8"/>
        <color theme="1"/>
        <rFont val="Arial"/>
        <family val="2"/>
      </rPr>
      <t xml:space="preserve">Análisis OCI:  </t>
    </r>
    <r>
      <rPr>
        <sz val="8"/>
        <color theme="1"/>
        <rFont val="Arial"/>
        <family val="2"/>
      </rPr>
      <t xml:space="preserve">Teniendo en cuenta el reporte efectuado por la Subdirección Financiera y el histórico, se califica la acción </t>
    </r>
    <r>
      <rPr>
        <b/>
        <sz val="8"/>
        <color theme="1"/>
        <rFont val="Arial"/>
        <family val="2"/>
      </rPr>
      <t xml:space="preserve">"Terminada". </t>
    </r>
    <r>
      <rPr>
        <sz val="8"/>
        <color theme="1"/>
        <rFont val="Arial"/>
        <family val="2"/>
      </rPr>
      <t xml:space="preserve">Se recomienda cerrar.
</t>
    </r>
    <r>
      <rPr>
        <b/>
        <sz val="8"/>
        <color theme="1"/>
        <rFont val="Arial"/>
        <family val="2"/>
      </rPr>
      <t xml:space="preserve">Es importante que se defina internamente en la Subdirección Financiera, como área que tiene a cargo el cargo de las OP, la brecha máxima que se debe mantener para no generar un atraso significativo en la aprobación de las cuentas. </t>
    </r>
  </si>
  <si>
    <r>
      <t xml:space="preserve">Reporte G. Documental: </t>
    </r>
    <r>
      <rPr>
        <sz val="8"/>
        <color theme="1"/>
        <rFont val="Arial"/>
        <family val="2"/>
      </rPr>
      <t xml:space="preserve">Se adelanta la formulación del procedimiento de digitalización de documentos.
</t>
    </r>
    <r>
      <rPr>
        <b/>
        <sz val="8"/>
        <color theme="1"/>
        <rFont val="Arial"/>
        <family val="2"/>
      </rPr>
      <t xml:space="preserve">Análisis OCI: </t>
    </r>
    <r>
      <rPr>
        <sz val="8"/>
        <color theme="1"/>
        <rFont val="Arial"/>
        <family val="2"/>
      </rPr>
      <t xml:space="preserve">Revisado el soporte entregado se observa el borrador del documento de "DIGITALIZACIÓN DE EXPEDIENTES FÍSICOS" de conformidad con lo formulado; sin embargo, se recomienda al área verificar en el borrador del documento la identificación de actividades y productos, ya que este documento no cuenta con salidas ni entradas, que permitan articular las diferentes actividades requeridas para el proceso de digitalización. Teniendo en cuenta lo indicado, se califica la acción </t>
    </r>
    <r>
      <rPr>
        <b/>
        <sz val="8"/>
        <color theme="1"/>
        <rFont val="Arial"/>
        <family val="2"/>
      </rPr>
      <t>"En Proceso"</t>
    </r>
    <r>
      <rPr>
        <sz val="8"/>
        <color theme="1"/>
        <rFont val="Arial"/>
        <family val="2"/>
      </rPr>
      <t>.</t>
    </r>
  </si>
  <si>
    <r>
      <t xml:space="preserve">Reporte Planeación: </t>
    </r>
    <r>
      <rPr>
        <sz val="8"/>
        <color theme="1"/>
        <rFont val="Arial"/>
        <family val="2"/>
      </rPr>
      <t>Planeación apoyará la mejora del sistema de gestión para los controles antisoborno SARLAFT, basados en las recomendaciones del asesor contratado para el cumplimiento, y cuya supervisión la Gerencia asignó al jefe de la Oficina de Control Interno Disciplinario.</t>
    </r>
    <r>
      <rPr>
        <b/>
        <sz val="8"/>
        <color theme="1"/>
        <rFont val="Arial"/>
        <family val="2"/>
      </rPr>
      <t xml:space="preserve">
Análisis OCI: </t>
    </r>
    <r>
      <rPr>
        <sz val="8"/>
        <color theme="1"/>
        <rFont val="Arial"/>
        <family val="2"/>
      </rPr>
      <t xml:space="preserve">Teniendo en cuenta el ejercicio de depuración adelantado, se efectuará el traslado correspondiente; sin embargo, para el presente seguimiento se califica la acción como </t>
    </r>
    <r>
      <rPr>
        <b/>
        <sz val="8"/>
        <color theme="1"/>
        <rFont val="Arial"/>
        <family val="2"/>
      </rPr>
      <t xml:space="preserve">"Sin Iniciar" </t>
    </r>
    <r>
      <rPr>
        <sz val="8"/>
        <color theme="1"/>
        <rFont val="Arial"/>
        <family val="2"/>
      </rPr>
      <t xml:space="preserve">al no contar con reporte de avances ni soportes relacionados. 
</t>
    </r>
    <r>
      <rPr>
        <b/>
        <sz val="8"/>
        <color theme="1"/>
        <rFont val="Arial"/>
        <family val="2"/>
      </rPr>
      <t xml:space="preserve">Se realizará análisis con el área de Control Disciplinario Interno la asignación de la acción de acuerdo con lo señalado por el área de Planeación. </t>
    </r>
  </si>
  <si>
    <t xml:space="preserve">Se mantiene abierta debido a que no es posible la revisión de los soportes </t>
  </si>
  <si>
    <t>Se realizó la conformación de la mesa técnica y sui funcionamiento se verificara en la auditoría de atención al ciudadano</t>
  </si>
  <si>
    <t>Néstor Avella</t>
  </si>
  <si>
    <r>
      <rPr>
        <b/>
        <sz val="8"/>
        <color theme="1"/>
        <rFont val="Arial"/>
        <family val="2"/>
      </rPr>
      <t>Reporte S. Genera</t>
    </r>
    <r>
      <rPr>
        <sz val="8"/>
        <color theme="1"/>
        <rFont val="Arial"/>
        <family val="2"/>
      </rPr>
      <t xml:space="preserve">l: De acuerdo a las indicaciones recibidas informamos que las acciones del plan de mejoramiento referente al código 11.11, se encuentran actualmente a cargo de la Secretaría General y al revisar la matriz general, se identifica que están siendo desarrolladas y hacen parte del área de Planeación, razón por la cual agradecemos realizar el ajuste correspondiente, eliminando estas acciones en cabeza de la Secretaría General.
</t>
    </r>
    <r>
      <rPr>
        <b/>
        <sz val="8"/>
        <color theme="1"/>
        <rFont val="Arial"/>
        <family val="2"/>
      </rPr>
      <t xml:space="preserve">Análisis control interno: </t>
    </r>
    <r>
      <rPr>
        <sz val="8"/>
        <color theme="1"/>
        <rFont val="Arial"/>
        <family val="2"/>
      </rPr>
      <t xml:space="preserve">No se remitieron soportes que den cuenta de las indicaciones recibidas que menciona el área. Tampoco se obtuvo soportes de cumplimiento de la acción propuesta. Así las cosas, se califica con alerta de </t>
    </r>
    <r>
      <rPr>
        <b/>
        <sz val="8"/>
        <color theme="1"/>
        <rFont val="Arial"/>
        <family val="2"/>
      </rPr>
      <t xml:space="preserve">"Incumplida". </t>
    </r>
    <r>
      <rPr>
        <sz val="8"/>
        <color theme="1"/>
        <rFont val="Arial"/>
        <family val="2"/>
      </rPr>
      <t xml:space="preserve">Se realizará el análisis de traslado a la Oficina de Control Disciplinario Interno y en el análisis con esta dependencia se establecerá la necesidad de tiempo adicional o una posible ajuste de las acciones propuestas. </t>
    </r>
  </si>
  <si>
    <r>
      <rPr>
        <b/>
        <sz val="8"/>
        <color theme="1"/>
        <rFont val="Arial"/>
        <family val="2"/>
      </rPr>
      <t>Reporte S. Genera</t>
    </r>
    <r>
      <rPr>
        <sz val="8"/>
        <color theme="1"/>
        <rFont val="Arial"/>
        <family val="2"/>
      </rPr>
      <t xml:space="preserve">l: De acuerdo a las indicaciones recibidas informamos que las acciones del plan de mejoramiento referente al código 11.11, se encuentran actualmente a cargo de la Secretaría General y al revisar la matriz general, se identifica que están siendo desarrolladas y hacen parte del área de Planeación, razón por la cual agradecemos realizar el ajuste correspondiente, eliminando estas acciones en cabeza de la Secretaría General.
</t>
    </r>
    <r>
      <rPr>
        <b/>
        <sz val="8"/>
        <color theme="1"/>
        <rFont val="Arial"/>
        <family val="2"/>
      </rPr>
      <t xml:space="preserve">Análisis control interno: </t>
    </r>
    <r>
      <rPr>
        <sz val="8"/>
        <color theme="1"/>
        <rFont val="Arial"/>
        <family val="2"/>
      </rPr>
      <t xml:space="preserve">No se remitieron soportes que den cuenta de las indicaciones recibidas que menciona el área. Tampoco se obtuvo soportes de cumplimiento de la acción propuesta. Así las cosas, se califica con alerta de </t>
    </r>
    <r>
      <rPr>
        <b/>
        <sz val="8"/>
        <color theme="1"/>
        <rFont val="Arial"/>
        <family val="2"/>
      </rPr>
      <t xml:space="preserve">"Incumplida" </t>
    </r>
    <r>
      <rPr>
        <sz val="8"/>
        <color theme="1"/>
        <rFont val="Arial"/>
        <family val="2"/>
      </rPr>
      <t xml:space="preserve"> Se realizará el análisis de traslado a la Oficina de Control Disciplinario Interno y en el análisis con esta dependencia se establecerá la necesidad de tiempo adicional o una posible ajuste de las acciones propuestas. </t>
    </r>
  </si>
  <si>
    <r>
      <rPr>
        <b/>
        <sz val="8"/>
        <color theme="1"/>
        <rFont val="Arial"/>
        <family val="2"/>
      </rPr>
      <t xml:space="preserve">Reporte C. Disciplinario: </t>
    </r>
    <r>
      <rPr>
        <sz val="8"/>
        <color theme="1"/>
        <rFont val="Arial"/>
        <family val="2"/>
      </rPr>
      <t xml:space="preserve">El pasado 25 de abril de 2025 se lleva a cabo mesa de trabajo con la persona de planeación para realizar ajustes de la hoja de vida del indicador, se anexa correo a la espera de la firma del acta de todas las personas que intervinieron en la reunión.
</t>
    </r>
    <r>
      <rPr>
        <b/>
        <sz val="8"/>
        <color theme="1"/>
        <rFont val="Arial"/>
        <family val="2"/>
      </rPr>
      <t xml:space="preserve">Análisis OCI: </t>
    </r>
    <r>
      <rPr>
        <sz val="8"/>
        <color theme="1"/>
        <rFont val="Arial"/>
        <family val="2"/>
      </rPr>
      <t xml:space="preserve"> No se aporto el acta de la reunión con el área de planeación. Por lo tanto no fue posible validar el contenido de la reunión del 25 de abril de 2025, observando que se adelantan los ajustes por lo cual se dejó la actividad abierta en el seguimiento anterior. Dado lo indicado, se mantiene la calificación la acción como </t>
    </r>
    <r>
      <rPr>
        <b/>
        <sz val="8"/>
        <color theme="1"/>
        <rFont val="Arial"/>
        <family val="2"/>
      </rPr>
      <t>"Terminada"</t>
    </r>
    <r>
      <rPr>
        <sz val="8"/>
        <color theme="1"/>
        <rFont val="Arial"/>
        <family val="2"/>
      </rPr>
      <t xml:space="preserve"> y  se mantiene </t>
    </r>
    <r>
      <rPr>
        <b/>
        <sz val="8"/>
        <color theme="1"/>
        <rFont val="Arial"/>
        <family val="2"/>
      </rPr>
      <t xml:space="preserve">"abierta". </t>
    </r>
    <r>
      <rPr>
        <sz val="8"/>
        <color theme="1"/>
        <rFont val="Arial"/>
        <family val="2"/>
      </rPr>
      <t>Adicional que no existe otro mecanismo que le permita al equipo de la OCI verificar los ajustes realizados al indicador, teniendo encuentra el plan de acción publicado en la página web.</t>
    </r>
  </si>
  <si>
    <t xml:space="preserve">No se cuenta son soportes idóneos para adelantar el cierre de la acción. </t>
  </si>
  <si>
    <r>
      <rPr>
        <b/>
        <sz val="8"/>
        <color theme="1"/>
        <rFont val="Arial"/>
        <family val="2"/>
      </rPr>
      <t xml:space="preserve">Reporte contratación: </t>
    </r>
    <r>
      <rPr>
        <sz val="8"/>
        <color theme="1"/>
        <rFont val="Arial"/>
        <family val="2"/>
      </rPr>
      <t xml:space="preserve">1. Correspondiente a los contratos del 2019 entregados al equipo de Gestión Documental 
2. Establecido para la Organización de las vigencias 2020, 2021,2022 y 2023.
</t>
    </r>
    <r>
      <rPr>
        <b/>
        <sz val="8"/>
        <color theme="1"/>
        <rFont val="Arial"/>
        <family val="2"/>
      </rPr>
      <t>Análisis control interno</t>
    </r>
    <r>
      <rPr>
        <sz val="8"/>
        <color theme="1"/>
        <rFont val="Arial"/>
        <family val="2"/>
      </rPr>
      <t xml:space="preserve"> Se evidencia el seguimiento programado en la acción de mejora durante 2024. Se recomienda continuar con esta gestión posterior al reporte del plan de mejoramiento. Se califica como </t>
    </r>
    <r>
      <rPr>
        <b/>
        <sz val="8"/>
        <color theme="1"/>
        <rFont val="Arial"/>
        <family val="2"/>
      </rPr>
      <t>"Terminada extemporánea"</t>
    </r>
  </si>
  <si>
    <r>
      <t>Reporte Planeación</t>
    </r>
    <r>
      <rPr>
        <sz val="8"/>
        <color theme="1"/>
        <rFont val="Arial"/>
        <family val="2"/>
      </rPr>
      <t>: No se ha iniciado, se solicita ampliar la fecha hasta agosto 31.</t>
    </r>
    <r>
      <rPr>
        <b/>
        <sz val="8"/>
        <color theme="1"/>
        <rFont val="Arial"/>
        <family val="2"/>
      </rPr>
      <t xml:space="preserve">
Análisis OCI: </t>
    </r>
    <r>
      <rPr>
        <sz val="8"/>
        <color theme="1"/>
        <rFont val="Arial"/>
        <family val="2"/>
      </rPr>
      <t xml:space="preserve">De conformidad con los resultados del ejercicio de depuración de actividades del Plan de Mejoramiento por Procesos, así como de las mesas de trabajo adelantadas, la acción fue ampliada hasta el 15 de julio de 2025, teniendo en cuenta los plazos establecidos en la </t>
    </r>
    <r>
      <rPr>
        <i/>
        <sz val="8"/>
        <color theme="1"/>
        <rFont val="Arial"/>
        <family val="2"/>
      </rPr>
      <t xml:space="preserve">Circular 4 de 2024 "Lineamientos para la formulación, modificación y seguimiento a los Planes de Mejoramiento (Institucional y por Procesos), Mapas de Riesgos (tipologías identificadas) y al Programa de Transparencia y Ética Pública - PTEP. </t>
    </r>
    <r>
      <rPr>
        <sz val="8"/>
        <color theme="1"/>
        <rFont val="Arial"/>
        <family val="2"/>
      </rPr>
      <t xml:space="preserve">Por lo anterior, se recomienda al área efectuar las actividades dentro de los plazos ya establecidos. Dado lo indicado, se califica la acción </t>
    </r>
    <r>
      <rPr>
        <b/>
        <sz val="8"/>
        <color theme="1"/>
        <rFont val="Arial"/>
        <family val="2"/>
      </rPr>
      <t>"Sin Iniciar"</t>
    </r>
    <r>
      <rPr>
        <sz val="8"/>
        <color theme="1"/>
        <rFont val="Arial"/>
        <family val="2"/>
      </rPr>
      <t>.</t>
    </r>
  </si>
  <si>
    <r>
      <rPr>
        <b/>
        <sz val="8"/>
        <color theme="1"/>
        <rFont val="Arial"/>
        <family val="2"/>
      </rPr>
      <t xml:space="preserve">Reporte Contratación: </t>
    </r>
    <r>
      <rPr>
        <sz val="8"/>
        <color theme="1"/>
        <rFont val="Arial"/>
        <family val="2"/>
      </rPr>
      <t xml:space="preserve">1. Se programa capacitación para junio de 2025
* Como precisar los conceptos que se deben tener en cuenta  al momento de la designación de supervisión.
*. Informes de ejecución contractual, su gestión documental y la función de los supervisores.
</t>
    </r>
    <r>
      <rPr>
        <b/>
        <sz val="8"/>
        <color theme="1"/>
        <rFont val="Arial"/>
        <family val="2"/>
      </rPr>
      <t xml:space="preserve">Análisis OCI: </t>
    </r>
    <r>
      <rPr>
        <sz val="8"/>
        <color theme="1"/>
        <rFont val="Arial"/>
        <family val="2"/>
      </rPr>
      <t xml:space="preserve">Teniendo en cuenta que a la fecha no se remiten soportes de la ejecución efectiva de la actividad, y. dado el reporte efectuado por el área se califica la acción </t>
    </r>
    <r>
      <rPr>
        <b/>
        <sz val="8"/>
        <color theme="1"/>
        <rFont val="Arial"/>
        <family val="2"/>
      </rPr>
      <t>"Sin Iniciar"</t>
    </r>
    <r>
      <rPr>
        <sz val="8"/>
        <color theme="1"/>
        <rFont val="Arial"/>
        <family val="2"/>
      </rPr>
      <t xml:space="preserve">. </t>
    </r>
  </si>
  <si>
    <r>
      <rPr>
        <b/>
        <sz val="8"/>
        <color theme="1"/>
        <rFont val="Arial"/>
        <family val="2"/>
      </rPr>
      <t xml:space="preserve">Reporte Contratación: </t>
    </r>
    <r>
      <rPr>
        <sz val="8"/>
        <color theme="1"/>
        <rFont val="Arial"/>
        <family val="2"/>
      </rPr>
      <t xml:space="preserve">De acuerdo con el nuevo modelo de negocio del canal en el que las transmisiones hacen parte integral, no es posible admitir invitaciones a trasmitir. Los acuerdos de colaboración se establecieron para formalizar la necesaria reciprocidad en la celebración de los mismos.
</t>
    </r>
    <r>
      <rPr>
        <b/>
        <sz val="8"/>
        <color theme="1"/>
        <rFont val="Arial"/>
        <family val="2"/>
      </rPr>
      <t xml:space="preserve">Análisis OCI: </t>
    </r>
    <r>
      <rPr>
        <sz val="8"/>
        <color theme="1"/>
        <rFont val="Arial"/>
        <family val="2"/>
      </rPr>
      <t xml:space="preserve"> El cambio en esta normatividad no elimina la observación identificada y la causa formulada por el área. No obstante se evidencia también que este cambio respecto a las alianzas y las invitaciones a transmitir, deja sin fundamento factico la acción propuesta. Así las cosas se determina el </t>
    </r>
    <r>
      <rPr>
        <b/>
        <sz val="8"/>
        <color theme="1"/>
        <rFont val="Arial"/>
        <family val="2"/>
      </rPr>
      <t>"Cierre"</t>
    </r>
    <r>
      <rPr>
        <sz val="8"/>
        <color theme="1"/>
        <rFont val="Arial"/>
        <family val="2"/>
      </rPr>
      <t xml:space="preserve"> y por ende, se determina el estado </t>
    </r>
    <r>
      <rPr>
        <b/>
        <sz val="8"/>
        <color theme="1"/>
        <rFont val="Arial"/>
        <family val="2"/>
      </rPr>
      <t>"Terminada"</t>
    </r>
    <r>
      <rPr>
        <sz val="8"/>
        <color theme="1"/>
        <rFont val="Arial"/>
        <family val="2"/>
      </rPr>
      <t xml:space="preserve">. </t>
    </r>
  </si>
  <si>
    <t xml:space="preserve">Se realizó ajuste en el Manual de Contratación eliminando la modalidad que dio origen al hallazgo </t>
  </si>
  <si>
    <r>
      <t xml:space="preserve">Análisis OCI: </t>
    </r>
    <r>
      <rPr>
        <sz val="8"/>
        <color theme="1"/>
        <rFont val="Arial"/>
        <family val="2"/>
      </rPr>
      <t xml:space="preserve">Teniendo en cuenta que se encontraba pendiente la verificación de adquisición, asignación y control de las licencias de adobe que adelanta el área, se procede al cierre de esta, dado que se revisó en el marco del seguimiento al uso de software de la presente vigencia. De conformidad con lo mencionado, se califica como </t>
    </r>
    <r>
      <rPr>
        <b/>
        <sz val="8"/>
        <color theme="1"/>
        <rFont val="Arial"/>
        <family val="2"/>
      </rPr>
      <t>"Terminada Extemporánea"</t>
    </r>
    <r>
      <rPr>
        <sz val="8"/>
        <color theme="1"/>
        <rFont val="Arial"/>
        <family val="2"/>
      </rPr>
      <t xml:space="preserve"> y se procede al cierre de esta.</t>
    </r>
  </si>
  <si>
    <t>SEGUIMIENTO PLAN DE MEJORAMIENTO POR PROCESOS
PRIMER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</si>
</sst>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Aptos Narrow"/>
      <family val="2"/>
      <scheme val="minor"/>
    </font>
    <font>
      <sz val="11"/>
      <color theme="1"/>
      <name val="Aptos Narrow"/>
      <family val="2"/>
      <scheme val="minor"/>
    </font>
    <font>
      <sz val="10"/>
      <color theme="1"/>
      <name val="Tahoma"/>
      <family val="2"/>
    </font>
    <font>
      <b/>
      <sz val="16"/>
      <color theme="1"/>
      <name val="Tahoma"/>
      <family val="2"/>
    </font>
    <font>
      <b/>
      <sz val="9"/>
      <color theme="0"/>
      <name val="Tahoma"/>
      <family val="2"/>
    </font>
    <font>
      <sz val="9"/>
      <color theme="1"/>
      <name val="Tahoma"/>
      <family val="2"/>
    </font>
    <font>
      <b/>
      <sz val="8"/>
      <color theme="1"/>
      <name val="Tahoma"/>
      <family val="2"/>
    </font>
    <font>
      <sz val="8"/>
      <color theme="1"/>
      <name val="Tahoma"/>
      <family val="2"/>
    </font>
    <font>
      <sz val="7"/>
      <color theme="1"/>
      <name val="Tahoma"/>
      <family val="2"/>
    </font>
    <font>
      <b/>
      <sz val="10"/>
      <color theme="0"/>
      <name val="Tahoma"/>
      <family val="2"/>
    </font>
    <font>
      <b/>
      <sz val="8"/>
      <color theme="0"/>
      <name val="Tahoma"/>
      <family val="2"/>
    </font>
    <font>
      <b/>
      <sz val="11"/>
      <color theme="1"/>
      <name val="Aptos Narrow"/>
      <family val="2"/>
      <scheme val="minor"/>
    </font>
    <font>
      <sz val="8"/>
      <name val="Arial"/>
      <family val="2"/>
    </font>
    <font>
      <sz val="8"/>
      <color theme="1"/>
      <name val="Arial"/>
      <family val="2"/>
    </font>
    <font>
      <b/>
      <sz val="8"/>
      <color theme="1"/>
      <name val="Arial"/>
      <family val="2"/>
    </font>
    <font>
      <i/>
      <sz val="8"/>
      <color theme="1"/>
      <name val="Arial"/>
      <family val="2"/>
    </font>
    <font>
      <sz val="8"/>
      <color rgb="FF000000"/>
      <name val="Arial"/>
      <family val="2"/>
    </font>
    <font>
      <b/>
      <sz val="8"/>
      <color rgb="FF000000"/>
      <name val="Arial"/>
      <family val="2"/>
    </font>
    <font>
      <b/>
      <i/>
      <sz val="8"/>
      <color theme="1"/>
      <name val="Arial"/>
      <family val="2"/>
    </font>
    <font>
      <b/>
      <sz val="8"/>
      <name val="Arial"/>
      <family val="2"/>
    </font>
  </fonts>
  <fills count="18">
    <fill>
      <patternFill patternType="none"/>
    </fill>
    <fill>
      <patternFill patternType="gray125"/>
    </fill>
    <fill>
      <patternFill patternType="solid">
        <fgColor rgb="FF002060"/>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E8F5F8"/>
        <bgColor indexed="64"/>
      </patternFill>
    </fill>
    <fill>
      <patternFill patternType="solid">
        <fgColor rgb="FFEFECF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CC000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style="thin">
        <color theme="0"/>
      </left>
      <right style="thin">
        <color theme="0"/>
      </right>
      <top/>
      <bottom style="medium">
        <color indexed="64"/>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medium">
        <color indexed="64"/>
      </right>
      <top style="thin">
        <color theme="0"/>
      </top>
      <bottom style="thin">
        <color theme="0"/>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2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center"/>
    </xf>
    <xf numFmtId="9" fontId="2" fillId="0" borderId="0" xfId="1" applyFont="1" applyBorder="1" applyAlignment="1">
      <alignment horizontal="center" vertical="center"/>
    </xf>
    <xf numFmtId="0" fontId="2" fillId="0" borderId="0" xfId="0" applyFont="1" applyAlignment="1">
      <alignment horizontal="center" vertical="center" wrapText="1"/>
    </xf>
    <xf numFmtId="0" fontId="5" fillId="0" borderId="0" xfId="0" applyFont="1"/>
    <xf numFmtId="0" fontId="6" fillId="5"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4" xfId="0" applyFont="1" applyFill="1" applyBorder="1" applyAlignment="1" applyProtection="1">
      <alignment horizontal="center" vertical="center" wrapText="1"/>
      <protection locked="0"/>
    </xf>
    <xf numFmtId="0" fontId="8" fillId="6" borderId="35"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34" xfId="0" applyFont="1" applyFill="1" applyBorder="1" applyAlignment="1">
      <alignment horizontal="center" vertical="center" wrapText="1"/>
    </xf>
    <xf numFmtId="9" fontId="8" fillId="7" borderId="34" xfId="1" applyFont="1" applyFill="1" applyBorder="1" applyAlignment="1" applyProtection="1">
      <alignment horizontal="center" vertical="center" wrapText="1"/>
    </xf>
    <xf numFmtId="0" fontId="8" fillId="7" borderId="36" xfId="0" applyFont="1" applyFill="1" applyBorder="1" applyAlignment="1">
      <alignment horizontal="center" vertical="center" wrapText="1"/>
    </xf>
    <xf numFmtId="0" fontId="8" fillId="7" borderId="37" xfId="0" applyFont="1" applyFill="1" applyBorder="1" applyAlignment="1">
      <alignment horizontal="center" vertical="center" wrapText="1"/>
    </xf>
    <xf numFmtId="9" fontId="2" fillId="0" borderId="0" xfId="1" applyFont="1" applyAlignment="1">
      <alignment horizontal="center" vertical="center"/>
    </xf>
    <xf numFmtId="0" fontId="7" fillId="13" borderId="33"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34" xfId="0" applyFont="1" applyFill="1" applyBorder="1" applyAlignment="1">
      <alignment horizontal="center" vertical="center" wrapText="1"/>
    </xf>
    <xf numFmtId="9" fontId="7" fillId="14" borderId="34" xfId="1"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9" fontId="7" fillId="13" borderId="34" xfId="1" applyFont="1" applyFill="1" applyBorder="1" applyAlignment="1">
      <alignment horizontal="center" vertical="center" wrapText="1"/>
    </xf>
    <xf numFmtId="9" fontId="7" fillId="0" borderId="0" xfId="1" applyFont="1" applyAlignment="1">
      <alignment horizontal="center" vertical="center"/>
    </xf>
    <xf numFmtId="165" fontId="2" fillId="0" borderId="0" xfId="0" applyNumberFormat="1" applyFont="1" applyAlignment="1">
      <alignment horizontal="center" vertical="center"/>
    </xf>
    <xf numFmtId="165" fontId="7" fillId="14" borderId="34" xfId="0" applyNumberFormat="1" applyFont="1" applyFill="1" applyBorder="1" applyAlignment="1">
      <alignment horizontal="center" vertical="center" wrapText="1"/>
    </xf>
    <xf numFmtId="165" fontId="7" fillId="0" borderId="0" xfId="0" applyNumberFormat="1" applyFont="1" applyAlignment="1">
      <alignment horizontal="center" vertical="center"/>
    </xf>
    <xf numFmtId="0" fontId="7" fillId="8" borderId="33"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7" fillId="0" borderId="0" xfId="0" applyFont="1" applyAlignment="1">
      <alignment horizontal="justify" vertical="center"/>
    </xf>
    <xf numFmtId="0" fontId="0" fillId="0" borderId="0" xfId="0" applyAlignment="1">
      <alignment horizontal="center" vertical="center" wrapText="1"/>
    </xf>
    <xf numFmtId="0" fontId="0" fillId="0" borderId="39" xfId="0" applyBorder="1" applyAlignment="1">
      <alignment horizontal="center" vertical="center" wrapText="1"/>
    </xf>
    <xf numFmtId="0" fontId="11" fillId="8" borderId="39" xfId="0" applyFont="1" applyFill="1" applyBorder="1" applyAlignment="1">
      <alignment horizontal="center" vertical="center" wrapText="1"/>
    </xf>
    <xf numFmtId="0" fontId="11" fillId="8" borderId="39" xfId="0" applyFont="1" applyFill="1" applyBorder="1" applyAlignment="1">
      <alignment horizontal="center"/>
    </xf>
    <xf numFmtId="0" fontId="0" fillId="0" borderId="39" xfId="0" applyBorder="1" applyAlignment="1">
      <alignment horizontal="center" vertical="center"/>
    </xf>
    <xf numFmtId="0" fontId="11" fillId="8" borderId="39" xfId="0" applyFont="1" applyFill="1" applyBorder="1" applyAlignment="1">
      <alignment horizontal="center" vertical="center"/>
    </xf>
    <xf numFmtId="9" fontId="0" fillId="0" borderId="39" xfId="1" applyFont="1" applyBorder="1" applyAlignment="1">
      <alignment horizontal="center" vertical="center"/>
    </xf>
    <xf numFmtId="9" fontId="11" fillId="8" borderId="39" xfId="0" applyNumberFormat="1" applyFont="1" applyFill="1" applyBorder="1" applyAlignment="1">
      <alignment horizontal="center" vertical="center"/>
    </xf>
    <xf numFmtId="9" fontId="11" fillId="8" borderId="39" xfId="1" applyFont="1" applyFill="1" applyBorder="1" applyAlignment="1">
      <alignment horizontal="center" vertical="center"/>
    </xf>
    <xf numFmtId="0" fontId="12" fillId="0" borderId="38" xfId="0" applyFont="1" applyBorder="1" applyAlignment="1">
      <alignment horizontal="center" vertical="center" wrapText="1"/>
    </xf>
    <xf numFmtId="0" fontId="12" fillId="0" borderId="38" xfId="0" applyFont="1" applyBorder="1" applyAlignment="1" applyProtection="1">
      <alignment horizontal="center" vertical="center" wrapText="1"/>
      <protection locked="0" hidden="1"/>
    </xf>
    <xf numFmtId="15" fontId="12" fillId="0" borderId="38" xfId="0" applyNumberFormat="1" applyFont="1" applyBorder="1" applyAlignment="1" applyProtection="1">
      <alignment horizontal="center" vertical="center" wrapText="1"/>
      <protection hidden="1"/>
    </xf>
    <xf numFmtId="0" fontId="12" fillId="0" borderId="38" xfId="0" applyFont="1" applyBorder="1" applyAlignment="1" applyProtection="1">
      <alignment horizontal="justify" vertical="center" wrapText="1"/>
      <protection locked="0" hidden="1"/>
    </xf>
    <xf numFmtId="9" fontId="12" fillId="0" borderId="38" xfId="1" applyFont="1" applyFill="1" applyBorder="1" applyAlignment="1" applyProtection="1">
      <alignment horizontal="center" vertical="center" wrapText="1"/>
      <protection locked="0" hidden="1"/>
    </xf>
    <xf numFmtId="15" fontId="12" fillId="0" borderId="38" xfId="0" applyNumberFormat="1" applyFont="1" applyBorder="1" applyAlignment="1" applyProtection="1">
      <alignment horizontal="center" vertical="center" wrapText="1"/>
      <protection locked="0" hidden="1"/>
    </xf>
    <xf numFmtId="0" fontId="12" fillId="0" borderId="38" xfId="0" applyFont="1" applyBorder="1" applyAlignment="1" applyProtection="1">
      <alignment horizontal="center" vertical="center" wrapText="1"/>
      <protection hidden="1"/>
    </xf>
    <xf numFmtId="15" fontId="13" fillId="0" borderId="39" xfId="0" applyNumberFormat="1" applyFont="1" applyBorder="1" applyAlignment="1">
      <alignment horizontal="center" vertical="center"/>
    </xf>
    <xf numFmtId="0" fontId="13" fillId="0" borderId="38" xfId="0" applyFont="1" applyBorder="1" applyAlignment="1">
      <alignment horizontal="justify" vertical="center" wrapText="1"/>
    </xf>
    <xf numFmtId="9" fontId="13" fillId="0" borderId="38" xfId="1"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left" vertical="center"/>
    </xf>
    <xf numFmtId="0" fontId="13" fillId="0" borderId="39" xfId="0" applyFont="1" applyBorder="1" applyAlignment="1">
      <alignment horizontal="center" vertical="center"/>
    </xf>
    <xf numFmtId="9" fontId="13" fillId="0" borderId="38" xfId="1" applyFont="1" applyBorder="1" applyAlignment="1">
      <alignment horizontal="center" vertical="center" wrapText="1"/>
    </xf>
    <xf numFmtId="2" fontId="13" fillId="0" borderId="38" xfId="0" applyNumberFormat="1" applyFont="1" applyBorder="1" applyAlignment="1" applyProtection="1">
      <alignment horizontal="center" vertical="center" wrapText="1"/>
      <protection hidden="1"/>
    </xf>
    <xf numFmtId="164" fontId="12" fillId="0" borderId="38" xfId="0" applyNumberFormat="1" applyFont="1" applyBorder="1" applyAlignment="1" applyProtection="1">
      <alignment horizontal="center" vertical="center" wrapText="1"/>
      <protection hidden="1"/>
    </xf>
    <xf numFmtId="0" fontId="12" fillId="0" borderId="39" xfId="0" applyFont="1" applyBorder="1" applyAlignment="1">
      <alignment horizontal="center" vertical="center" wrapText="1"/>
    </xf>
    <xf numFmtId="0" fontId="12" fillId="0" borderId="39" xfId="0" applyFont="1" applyBorder="1" applyAlignment="1" applyProtection="1">
      <alignment horizontal="center" vertical="center" wrapText="1"/>
      <protection locked="0" hidden="1"/>
    </xf>
    <xf numFmtId="15" fontId="12" fillId="0" borderId="39" xfId="0" applyNumberFormat="1" applyFont="1" applyBorder="1" applyAlignment="1" applyProtection="1">
      <alignment horizontal="center" vertical="center" wrapText="1"/>
      <protection hidden="1"/>
    </xf>
    <xf numFmtId="0" fontId="12" fillId="0" borderId="39" xfId="0" applyFont="1" applyBorder="1" applyAlignment="1" applyProtection="1">
      <alignment horizontal="justify" vertical="center" wrapText="1"/>
      <protection locked="0" hidden="1"/>
    </xf>
    <xf numFmtId="9" fontId="12" fillId="0" borderId="39" xfId="1" applyFont="1" applyFill="1" applyBorder="1" applyAlignment="1" applyProtection="1">
      <alignment horizontal="center" vertical="center" wrapText="1"/>
      <protection locked="0" hidden="1"/>
    </xf>
    <xf numFmtId="15" fontId="12" fillId="0" borderId="39" xfId="0" applyNumberFormat="1" applyFont="1" applyBorder="1" applyAlignment="1" applyProtection="1">
      <alignment horizontal="center" vertical="center" wrapText="1"/>
      <protection locked="0" hidden="1"/>
    </xf>
    <xf numFmtId="0" fontId="12" fillId="0" borderId="39" xfId="0" applyFont="1" applyBorder="1" applyAlignment="1" applyProtection="1">
      <alignment horizontal="center" vertical="center" wrapText="1"/>
      <protection hidden="1"/>
    </xf>
    <xf numFmtId="0" fontId="13" fillId="0" borderId="39" xfId="0" applyFont="1" applyBorder="1" applyAlignment="1">
      <alignment horizontal="justify" vertical="center" wrapText="1"/>
    </xf>
    <xf numFmtId="9" fontId="13" fillId="0" borderId="39" xfId="1" applyFont="1" applyBorder="1" applyAlignment="1">
      <alignment horizontal="center" vertical="center"/>
    </xf>
    <xf numFmtId="0" fontId="13" fillId="0" borderId="39" xfId="0" applyFont="1" applyBorder="1" applyAlignment="1">
      <alignment horizontal="center" vertical="center" wrapText="1"/>
    </xf>
    <xf numFmtId="164" fontId="14" fillId="0" borderId="39" xfId="1" applyNumberFormat="1" applyFont="1" applyFill="1" applyBorder="1" applyAlignment="1">
      <alignment horizontal="justify" vertical="center"/>
    </xf>
    <xf numFmtId="15" fontId="12" fillId="0" borderId="39" xfId="0" applyNumberFormat="1" applyFont="1" applyBorder="1" applyAlignment="1">
      <alignment horizontal="center" vertical="center" wrapText="1"/>
    </xf>
    <xf numFmtId="0" fontId="12" fillId="0" borderId="39" xfId="0" applyFont="1" applyBorder="1" applyAlignment="1">
      <alignment horizontal="justify" vertical="center" wrapText="1"/>
    </xf>
    <xf numFmtId="9" fontId="12" fillId="0" borderId="39" xfId="1" applyFont="1" applyFill="1" applyBorder="1" applyAlignment="1">
      <alignment horizontal="center" vertical="center" wrapText="1"/>
    </xf>
    <xf numFmtId="164" fontId="14" fillId="0" borderId="39" xfId="1" applyNumberFormat="1" applyFont="1" applyFill="1" applyBorder="1" applyAlignment="1">
      <alignment horizontal="justify" vertical="center" wrapText="1"/>
    </xf>
    <xf numFmtId="0" fontId="13" fillId="0" borderId="39" xfId="0" applyFont="1" applyBorder="1" applyAlignment="1">
      <alignment horizontal="left" vertical="center" wrapText="1"/>
    </xf>
    <xf numFmtId="165" fontId="13" fillId="0" borderId="39" xfId="0" applyNumberFormat="1" applyFont="1" applyBorder="1" applyAlignment="1">
      <alignment horizontal="center" vertical="center"/>
    </xf>
    <xf numFmtId="0" fontId="14" fillId="0" borderId="39" xfId="0" applyFont="1" applyBorder="1" applyAlignment="1">
      <alignment horizontal="justify" vertical="center" wrapText="1"/>
    </xf>
    <xf numFmtId="0" fontId="13" fillId="0" borderId="38" xfId="0" applyFont="1" applyBorder="1" applyAlignment="1">
      <alignment horizontal="center" vertical="center" wrapText="1"/>
    </xf>
    <xf numFmtId="0" fontId="13" fillId="0" borderId="0" xfId="0" applyFont="1"/>
    <xf numFmtId="0" fontId="13" fillId="8" borderId="39" xfId="0" applyFont="1" applyFill="1" applyBorder="1" applyAlignment="1">
      <alignment horizontal="left" vertical="center"/>
    </xf>
    <xf numFmtId="9" fontId="13" fillId="8" borderId="39" xfId="1" applyFont="1" applyFill="1" applyBorder="1" applyAlignment="1">
      <alignment horizontal="center" vertical="center"/>
    </xf>
    <xf numFmtId="0" fontId="13" fillId="8" borderId="39" xfId="0" applyFont="1" applyFill="1" applyBorder="1" applyAlignment="1">
      <alignment horizontal="center" vertical="center"/>
    </xf>
    <xf numFmtId="0" fontId="12" fillId="0" borderId="39" xfId="0" applyFont="1" applyBorder="1" applyAlignment="1" applyProtection="1">
      <alignment horizontal="justify" vertical="center"/>
      <protection locked="0" hidden="1"/>
    </xf>
    <xf numFmtId="164" fontId="13" fillId="0" borderId="39" xfId="1" applyNumberFormat="1" applyFont="1" applyFill="1" applyBorder="1" applyAlignment="1">
      <alignment horizontal="justify" vertical="center" wrapText="1"/>
    </xf>
    <xf numFmtId="15" fontId="13" fillId="0" borderId="39" xfId="0" applyNumberFormat="1" applyFont="1" applyBorder="1" applyAlignment="1">
      <alignment horizontal="center" vertical="center" wrapText="1"/>
    </xf>
    <xf numFmtId="164" fontId="13" fillId="0" borderId="39" xfId="0" applyNumberFormat="1" applyFont="1" applyBorder="1" applyAlignment="1">
      <alignment horizontal="center" vertical="center" wrapText="1"/>
    </xf>
    <xf numFmtId="49" fontId="13" fillId="0" borderId="39" xfId="0" applyNumberFormat="1" applyFont="1" applyBorder="1" applyAlignment="1">
      <alignment horizontal="left" vertical="center" wrapText="1"/>
    </xf>
    <xf numFmtId="0" fontId="16" fillId="0" borderId="39"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39" xfId="0" applyFont="1" applyBorder="1" applyAlignment="1">
      <alignment horizontal="justify" vertical="center"/>
    </xf>
    <xf numFmtId="0" fontId="16" fillId="0" borderId="0" xfId="0" applyFont="1" applyAlignment="1">
      <alignment vertical="center"/>
    </xf>
    <xf numFmtId="10" fontId="13" fillId="0" borderId="39" xfId="0" applyNumberFormat="1" applyFont="1" applyBorder="1" applyAlignment="1">
      <alignment horizontal="center" vertical="center" wrapText="1"/>
    </xf>
    <xf numFmtId="0" fontId="14" fillId="0" borderId="39" xfId="0" applyFont="1" applyBorder="1" applyAlignment="1">
      <alignment horizontal="left" vertical="center"/>
    </xf>
    <xf numFmtId="9" fontId="13" fillId="0" borderId="39"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39" xfId="0" applyFont="1" applyBorder="1" applyAlignment="1">
      <alignment horizontal="center" vertical="center"/>
    </xf>
    <xf numFmtId="164" fontId="12" fillId="0" borderId="39" xfId="0" applyNumberFormat="1" applyFont="1" applyBorder="1" applyAlignment="1">
      <alignment horizontal="center" vertical="center"/>
    </xf>
    <xf numFmtId="164" fontId="12" fillId="0" borderId="39" xfId="0" applyNumberFormat="1" applyFont="1" applyBorder="1" applyAlignment="1">
      <alignment horizontal="center" vertical="center" wrapText="1"/>
    </xf>
    <xf numFmtId="1" fontId="13" fillId="0" borderId="39" xfId="0" applyNumberFormat="1" applyFont="1" applyBorder="1" applyAlignment="1">
      <alignment horizontal="center" vertical="center"/>
    </xf>
    <xf numFmtId="0" fontId="12" fillId="17" borderId="38" xfId="0" applyFont="1" applyFill="1" applyBorder="1" applyAlignment="1" applyProtection="1">
      <alignment horizontal="center" vertical="center" wrapText="1"/>
      <protection hidden="1"/>
    </xf>
    <xf numFmtId="164" fontId="14" fillId="0" borderId="38" xfId="1" applyNumberFormat="1" applyFont="1" applyFill="1" applyBorder="1" applyAlignment="1">
      <alignment horizontal="justify" vertical="center" wrapText="1"/>
    </xf>
    <xf numFmtId="0" fontId="13" fillId="0" borderId="39" xfId="0" applyFont="1" applyBorder="1" applyAlignment="1" applyProtection="1">
      <alignment horizontal="center" vertical="center" wrapText="1"/>
      <protection locked="0" hidden="1"/>
    </xf>
    <xf numFmtId="15" fontId="13" fillId="0" borderId="39" xfId="0" applyNumberFormat="1" applyFont="1" applyBorder="1" applyAlignment="1" applyProtection="1">
      <alignment horizontal="center" vertical="center" wrapText="1"/>
      <protection locked="0" hidden="1"/>
    </xf>
    <xf numFmtId="0" fontId="13" fillId="0" borderId="39" xfId="0" applyFont="1" applyBorder="1" applyAlignment="1">
      <alignment horizontal="justify" vertical="center"/>
    </xf>
    <xf numFmtId="0" fontId="13" fillId="0" borderId="39" xfId="0" applyFont="1" applyBorder="1" applyAlignment="1" applyProtection="1">
      <alignment horizontal="justify" vertical="center" wrapText="1"/>
      <protection locked="0" hidden="1"/>
    </xf>
    <xf numFmtId="164" fontId="13" fillId="0" borderId="39" xfId="1" applyNumberFormat="1" applyFont="1" applyFill="1" applyBorder="1" applyAlignment="1" applyProtection="1">
      <alignment horizontal="center" vertical="center" wrapText="1"/>
      <protection locked="0" hidden="1"/>
    </xf>
    <xf numFmtId="0" fontId="14" fillId="0" borderId="46" xfId="0" applyFont="1" applyBorder="1" applyAlignment="1">
      <alignment horizontal="justify" vertical="center" wrapText="1"/>
    </xf>
    <xf numFmtId="49" fontId="13" fillId="0" borderId="39" xfId="0" applyNumberFormat="1" applyFont="1" applyBorder="1" applyAlignment="1">
      <alignment horizontal="left" vertical="center"/>
    </xf>
    <xf numFmtId="0" fontId="13" fillId="0" borderId="39" xfId="0" applyFont="1" applyBorder="1" applyAlignment="1" applyProtection="1">
      <alignment horizontal="justify" vertical="top" wrapText="1"/>
      <protection locked="0" hidden="1"/>
    </xf>
    <xf numFmtId="0" fontId="13" fillId="0" borderId="51" xfId="0" applyFont="1" applyBorder="1" applyAlignment="1">
      <alignment horizontal="center" vertical="center"/>
    </xf>
    <xf numFmtId="164" fontId="13" fillId="0" borderId="39" xfId="1" applyNumberFormat="1" applyFont="1" applyFill="1" applyBorder="1" applyAlignment="1">
      <alignment horizontal="justify" vertical="center"/>
    </xf>
    <xf numFmtId="164" fontId="12" fillId="0" borderId="39" xfId="1" applyNumberFormat="1" applyFont="1" applyFill="1" applyBorder="1" applyAlignment="1" applyProtection="1">
      <alignment horizontal="center" vertical="center" wrapText="1"/>
      <protection locked="0" hidden="1"/>
    </xf>
    <xf numFmtId="0" fontId="13" fillId="0" borderId="39" xfId="0" applyFont="1" applyBorder="1" applyAlignment="1" applyProtection="1">
      <alignment horizontal="justify" vertical="center"/>
      <protection locked="0" hidden="1"/>
    </xf>
    <xf numFmtId="0" fontId="12" fillId="0" borderId="39" xfId="0" applyFont="1" applyBorder="1" applyAlignment="1">
      <alignment horizontal="left" vertical="center" wrapText="1"/>
    </xf>
    <xf numFmtId="9" fontId="12" fillId="0" borderId="39" xfId="0" applyNumberFormat="1" applyFont="1" applyBorder="1" applyAlignment="1">
      <alignment horizontal="center" vertical="center" wrapText="1"/>
    </xf>
    <xf numFmtId="0" fontId="13" fillId="0" borderId="39" xfId="0" applyFont="1" applyBorder="1" applyAlignment="1">
      <alignment vertical="center" wrapText="1"/>
    </xf>
    <xf numFmtId="0" fontId="13" fillId="0" borderId="39" xfId="0" applyFont="1" applyBorder="1"/>
    <xf numFmtId="0" fontId="13" fillId="0" borderId="46" xfId="0" applyFont="1" applyBorder="1" applyAlignment="1">
      <alignment vertical="center" wrapText="1"/>
    </xf>
    <xf numFmtId="0" fontId="16" fillId="0" borderId="39" xfId="0" applyFont="1" applyBorder="1" applyAlignment="1">
      <alignment vertical="center"/>
    </xf>
    <xf numFmtId="0" fontId="16" fillId="0" borderId="0" xfId="0" applyFont="1" applyAlignment="1">
      <alignment horizontal="justify" vertical="center" wrapText="1"/>
    </xf>
    <xf numFmtId="0" fontId="16" fillId="0" borderId="39" xfId="0" applyFont="1" applyBorder="1" applyAlignment="1">
      <alignment horizontal="justify" vertical="center" wrapText="1"/>
    </xf>
    <xf numFmtId="0" fontId="19" fillId="0" borderId="39" xfId="0" applyFont="1" applyBorder="1" applyAlignment="1">
      <alignment horizontal="justify" vertical="center" wrapText="1"/>
    </xf>
    <xf numFmtId="0" fontId="14" fillId="0" borderId="39" xfId="0" applyFont="1" applyBorder="1" applyAlignment="1">
      <alignment vertical="center" wrapText="1"/>
    </xf>
    <xf numFmtId="164" fontId="19" fillId="0" borderId="39" xfId="1" applyNumberFormat="1"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9" fontId="14" fillId="0" borderId="46" xfId="1" applyFont="1" applyBorder="1" applyAlignment="1">
      <alignment horizontal="center" vertical="center"/>
    </xf>
    <xf numFmtId="9" fontId="14" fillId="0" borderId="45" xfId="1" applyFont="1" applyBorder="1" applyAlignment="1">
      <alignment horizontal="center" vertical="center"/>
    </xf>
    <xf numFmtId="9" fontId="14" fillId="0" borderId="38" xfId="1" applyFont="1" applyBorder="1" applyAlignment="1">
      <alignment horizontal="center" vertical="center"/>
    </xf>
    <xf numFmtId="9" fontId="14" fillId="0" borderId="39" xfId="1" applyFont="1" applyBorder="1" applyAlignment="1">
      <alignment vertical="center"/>
    </xf>
    <xf numFmtId="0" fontId="6" fillId="5" borderId="26"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0" fillId="11" borderId="26"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7" xfId="0" applyFont="1" applyFill="1" applyBorder="1" applyAlignment="1">
      <alignment horizontal="center" vertical="center" wrapText="1"/>
    </xf>
    <xf numFmtId="0" fontId="10" fillId="11" borderId="32"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164" fontId="14" fillId="0" borderId="44" xfId="1" applyNumberFormat="1" applyFont="1" applyBorder="1" applyAlignment="1">
      <alignment horizontal="center" vertical="center"/>
    </xf>
    <xf numFmtId="164" fontId="14" fillId="0" borderId="45" xfId="1" applyNumberFormat="1" applyFont="1" applyBorder="1" applyAlignment="1">
      <alignment horizontal="center" vertical="center"/>
    </xf>
    <xf numFmtId="164" fontId="14" fillId="0" borderId="38" xfId="1" applyNumberFormat="1" applyFont="1" applyBorder="1" applyAlignment="1">
      <alignment horizontal="center" vertical="center"/>
    </xf>
    <xf numFmtId="0" fontId="9" fillId="9" borderId="18"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19" xfId="0" applyFont="1" applyFill="1" applyBorder="1" applyAlignment="1">
      <alignment horizontal="center" vertical="center" wrapText="1"/>
    </xf>
    <xf numFmtId="165" fontId="9" fillId="10" borderId="19" xfId="0" applyNumberFormat="1" applyFont="1" applyFill="1" applyBorder="1" applyAlignment="1">
      <alignment horizontal="center" vertical="center" wrapText="1"/>
    </xf>
    <xf numFmtId="0" fontId="9" fillId="10" borderId="20" xfId="0" applyFont="1" applyFill="1" applyBorder="1" applyAlignment="1">
      <alignment horizontal="center" vertical="center" wrapText="1"/>
    </xf>
    <xf numFmtId="0" fontId="10" fillId="11" borderId="40" xfId="0" applyFont="1" applyFill="1" applyBorder="1" applyAlignment="1">
      <alignment horizontal="center" vertical="center" wrapText="1"/>
    </xf>
    <xf numFmtId="0" fontId="10" fillId="11" borderId="21" xfId="0" applyFont="1" applyFill="1" applyBorder="1" applyAlignment="1">
      <alignment horizontal="center" vertical="center" wrapText="1"/>
    </xf>
    <xf numFmtId="9" fontId="10" fillId="11" borderId="26" xfId="1" applyFont="1" applyFill="1" applyBorder="1" applyAlignment="1">
      <alignment horizontal="center" vertical="center" wrapText="1"/>
    </xf>
    <xf numFmtId="9" fontId="10" fillId="11" borderId="22" xfId="1"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12" borderId="26" xfId="0" applyFont="1" applyFill="1" applyBorder="1" applyAlignment="1">
      <alignment horizontal="center" vertical="center" wrapText="1"/>
    </xf>
    <xf numFmtId="0" fontId="6" fillId="12" borderId="41" xfId="0" applyFont="1" applyFill="1" applyBorder="1" applyAlignment="1">
      <alignment horizontal="center" vertical="center" wrapText="1"/>
    </xf>
    <xf numFmtId="0" fontId="6" fillId="12" borderId="42" xfId="0" applyFont="1" applyFill="1" applyBorder="1" applyAlignment="1">
      <alignment horizontal="center" vertical="center" wrapText="1"/>
    </xf>
    <xf numFmtId="0" fontId="6" fillId="12" borderId="22"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21" xfId="0" applyFont="1" applyFill="1" applyBorder="1" applyAlignment="1">
      <alignment horizontal="center" vertical="center" wrapText="1"/>
    </xf>
    <xf numFmtId="0" fontId="6" fillId="12" borderId="28" xfId="0" applyFont="1" applyFill="1" applyBorder="1" applyAlignment="1">
      <alignment horizontal="center" vertical="center" wrapText="1"/>
    </xf>
    <xf numFmtId="165" fontId="6" fillId="12" borderId="22" xfId="0" applyNumberFormat="1" applyFont="1" applyFill="1" applyBorder="1" applyAlignment="1">
      <alignment horizontal="center" vertical="center" wrapText="1"/>
    </xf>
    <xf numFmtId="165" fontId="6" fillId="12" borderId="29" xfId="0" applyNumberFormat="1" applyFont="1" applyFill="1" applyBorder="1" applyAlignment="1">
      <alignment horizontal="center" vertical="center" wrapText="1"/>
    </xf>
    <xf numFmtId="9" fontId="6" fillId="12" borderId="26" xfId="1" applyFont="1" applyFill="1" applyBorder="1" applyAlignment="1">
      <alignment horizontal="center" vertical="center" wrapText="1"/>
    </xf>
    <xf numFmtId="9" fontId="6" fillId="12" borderId="22" xfId="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24" xfId="0" applyFont="1" applyFill="1" applyBorder="1" applyAlignment="1">
      <alignment horizontal="center" vertical="center"/>
    </xf>
    <xf numFmtId="0" fontId="6" fillId="5" borderId="25" xfId="0" applyFont="1" applyFill="1" applyBorder="1" applyAlignment="1">
      <alignment horizontal="center" vertical="center"/>
    </xf>
    <xf numFmtId="9" fontId="6" fillId="5" borderId="26" xfId="1" applyFont="1" applyFill="1" applyBorder="1" applyAlignment="1" applyProtection="1">
      <alignment horizontal="center" vertical="center" wrapText="1"/>
    </xf>
    <xf numFmtId="9" fontId="6" fillId="5" borderId="22" xfId="1" applyFont="1" applyFill="1" applyBorder="1" applyAlignment="1" applyProtection="1">
      <alignment horizontal="center" vertical="center" wrapText="1"/>
    </xf>
    <xf numFmtId="0" fontId="2" fillId="0" borderId="5"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165"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10" xfId="0" applyFont="1" applyBorder="1" applyAlignment="1">
      <alignment horizontal="center" vertical="center" wrapText="1"/>
    </xf>
    <xf numFmtId="165" fontId="3" fillId="0" borderId="15"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9" fillId="15" borderId="47" xfId="0" applyFont="1" applyFill="1" applyBorder="1" applyAlignment="1">
      <alignment horizontal="center" vertical="center"/>
    </xf>
    <xf numFmtId="0" fontId="9" fillId="15" borderId="48" xfId="0" applyFont="1" applyFill="1" applyBorder="1" applyAlignment="1">
      <alignment horizontal="center" vertical="center"/>
    </xf>
    <xf numFmtId="0" fontId="9" fillId="15" borderId="49" xfId="0" applyFont="1" applyFill="1" applyBorder="1" applyAlignment="1">
      <alignment horizontal="center" vertical="center"/>
    </xf>
    <xf numFmtId="0" fontId="6" fillId="16" borderId="21" xfId="0" applyFont="1" applyFill="1" applyBorder="1" applyAlignment="1">
      <alignment horizontal="center" vertical="center" wrapText="1"/>
    </xf>
    <xf numFmtId="0" fontId="6" fillId="16" borderId="28"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6" fillId="16" borderId="29"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6" fillId="16" borderId="50"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11" fillId="0" borderId="39" xfId="0" applyFont="1" applyBorder="1" applyAlignment="1">
      <alignment horizontal="center" vertical="center" wrapText="1"/>
    </xf>
    <xf numFmtId="0" fontId="13" fillId="0" borderId="39" xfId="0" applyFont="1" applyFill="1" applyBorder="1" applyAlignment="1">
      <alignment horizontal="center" vertical="center"/>
    </xf>
    <xf numFmtId="0" fontId="8" fillId="0" borderId="0" xfId="0" applyFont="1" applyAlignment="1">
      <alignment horizontal="center" vertical="center"/>
    </xf>
  </cellXfs>
  <cellStyles count="2">
    <cellStyle name="Normal" xfId="0" builtinId="0"/>
    <cellStyle name="Porcentaje" xfId="1" builtinId="5"/>
  </cellStyles>
  <dxfs count="18">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rgb="FFFF3300"/>
        </patternFill>
      </fill>
    </dxf>
    <dxf>
      <font>
        <b/>
        <i val="0"/>
      </font>
      <fill>
        <patternFill>
          <bgColor rgb="FFFFC000"/>
        </patternFill>
      </fill>
    </dxf>
    <dxf>
      <font>
        <b/>
        <i val="0"/>
        <color theme="0"/>
      </font>
      <fill>
        <patternFill>
          <bgColor rgb="FF4DA02C"/>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colors>
    <mruColors>
      <color rgb="FF4DA02C"/>
      <color rgb="FFFF33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t>PMP</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Gráfico!$B$2:$B$3</c:f>
              <c:strCache>
                <c:ptCount val="2"/>
                <c:pt idx="0">
                  <c:v>PMP</c:v>
                </c:pt>
                <c:pt idx="1">
                  <c:v>CANT.</c:v>
                </c:pt>
              </c:strCache>
            </c:strRef>
          </c:tx>
          <c:spPr>
            <a:solidFill>
              <a:schemeClr val="accent1"/>
            </a:solidFill>
            <a:ln>
              <a:noFill/>
            </a:ln>
            <a:effectLst/>
            <a:sp3d/>
          </c:spPr>
          <c:invertIfNegative val="0"/>
          <c:dPt>
            <c:idx val="0"/>
            <c:invertIfNegative val="0"/>
            <c:bubble3D val="0"/>
            <c:spPr>
              <a:solidFill>
                <a:srgbClr val="FF3300"/>
              </a:solidFill>
              <a:ln>
                <a:noFill/>
              </a:ln>
              <a:effectLst/>
              <a:sp3d/>
            </c:spPr>
            <c:extLst>
              <c:ext xmlns:c16="http://schemas.microsoft.com/office/drawing/2014/chart" uri="{C3380CC4-5D6E-409C-BE32-E72D297353CC}">
                <c16:uniqueId val="{00000007-AC1C-4C16-BE45-B0934631934E}"/>
              </c:ext>
            </c:extLst>
          </c:dPt>
          <c:dPt>
            <c:idx val="1"/>
            <c:invertIfNegative val="0"/>
            <c:bubble3D val="0"/>
            <c:spPr>
              <a:solidFill>
                <a:srgbClr val="FFC000"/>
              </a:solidFill>
              <a:ln>
                <a:noFill/>
              </a:ln>
              <a:effectLst/>
              <a:sp3d/>
            </c:spPr>
            <c:extLst>
              <c:ext xmlns:c16="http://schemas.microsoft.com/office/drawing/2014/chart" uri="{C3380CC4-5D6E-409C-BE32-E72D297353CC}">
                <c16:uniqueId val="{00000008-AC1C-4C16-BE45-B0934631934E}"/>
              </c:ext>
            </c:extLst>
          </c:dPt>
          <c:dPt>
            <c:idx val="2"/>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9-AC1C-4C16-BE45-B0934631934E}"/>
              </c:ext>
            </c:extLst>
          </c:dPt>
          <c:dPt>
            <c:idx val="3"/>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A-AC1C-4C16-BE45-B0934631934E}"/>
              </c:ext>
            </c:extLst>
          </c:dPt>
          <c:dPt>
            <c:idx val="4"/>
            <c:invertIfNegative val="0"/>
            <c:bubble3D val="0"/>
            <c:spPr>
              <a:solidFill>
                <a:srgbClr val="C00000"/>
              </a:solidFill>
              <a:ln>
                <a:noFill/>
              </a:ln>
              <a:effectLst/>
              <a:sp3d/>
            </c:spPr>
            <c:extLst>
              <c:ext xmlns:c16="http://schemas.microsoft.com/office/drawing/2014/chart" uri="{C3380CC4-5D6E-409C-BE32-E72D297353CC}">
                <c16:uniqueId val="{0000000B-AC1C-4C16-BE45-B0934631934E}"/>
              </c:ext>
            </c:extLst>
          </c:dPt>
          <c:dLbls>
            <c:dLbl>
              <c:idx val="0"/>
              <c:layout>
                <c:manualLayout>
                  <c:x val="2.2893772893772682E-3"/>
                  <c:y val="-4.572473708276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1C-4C16-BE45-B0934631934E}"/>
                </c:ext>
              </c:extLst>
            </c:dLbl>
            <c:dLbl>
              <c:idx val="1"/>
              <c:layout>
                <c:manualLayout>
                  <c:x val="0"/>
                  <c:y val="-3.2007315957933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1C-4C16-BE45-B0934631934E}"/>
                </c:ext>
              </c:extLst>
            </c:dLbl>
            <c:dLbl>
              <c:idx val="2"/>
              <c:layout>
                <c:manualLayout>
                  <c:x val="-8.3942864228703247E-17"/>
                  <c:y val="-4.1152263374485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1C-4C16-BE45-B0934631934E}"/>
                </c:ext>
              </c:extLst>
            </c:dLbl>
            <c:dLbl>
              <c:idx val="3"/>
              <c:layout>
                <c:manualLayout>
                  <c:x val="-8.3942864228703247E-17"/>
                  <c:y val="-4.5724737082761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1C-4C16-BE45-B0934631934E}"/>
                </c:ext>
              </c:extLst>
            </c:dLbl>
            <c:dLbl>
              <c:idx val="4"/>
              <c:layout>
                <c:manualLayout>
                  <c:x val="4.578754578754579E-3"/>
                  <c:y val="-4.57247370827617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1C-4C16-BE45-B0934631934E}"/>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Gráfico!$A$4:$A$8</c:f>
              <c:strCache>
                <c:ptCount val="5"/>
                <c:pt idx="0">
                  <c:v>SIN INICIAR</c:v>
                </c:pt>
                <c:pt idx="1">
                  <c:v>EN PROCESO</c:v>
                </c:pt>
                <c:pt idx="2">
                  <c:v>TERMINADA</c:v>
                </c:pt>
                <c:pt idx="3">
                  <c:v>TERMINADA EXTEMPORÁNEA</c:v>
                </c:pt>
                <c:pt idx="4">
                  <c:v>INCUMPLIDA</c:v>
                </c:pt>
              </c:strCache>
            </c:strRef>
          </c:cat>
          <c:val>
            <c:numRef>
              <c:f>Gráfico!$B$4:$B$8</c:f>
              <c:numCache>
                <c:formatCode>General</c:formatCode>
                <c:ptCount val="5"/>
                <c:pt idx="0">
                  <c:v>41</c:v>
                </c:pt>
                <c:pt idx="1">
                  <c:v>81</c:v>
                </c:pt>
                <c:pt idx="2">
                  <c:v>37</c:v>
                </c:pt>
                <c:pt idx="3">
                  <c:v>49</c:v>
                </c:pt>
                <c:pt idx="4">
                  <c:v>33</c:v>
                </c:pt>
              </c:numCache>
            </c:numRef>
          </c:val>
          <c:shape val="cylinder"/>
          <c:extLst>
            <c:ext xmlns:c16="http://schemas.microsoft.com/office/drawing/2014/chart" uri="{C3380CC4-5D6E-409C-BE32-E72D297353CC}">
              <c16:uniqueId val="{00000000-AC1C-4C16-BE45-B0934631934E}"/>
            </c:ext>
          </c:extLst>
        </c:ser>
        <c:ser>
          <c:idx val="1"/>
          <c:order val="1"/>
          <c:tx>
            <c:strRef>
              <c:f>Gráfico!$C$2:$C$3</c:f>
              <c:strCache>
                <c:ptCount val="2"/>
                <c:pt idx="0">
                  <c:v>PMP</c:v>
                </c:pt>
                <c:pt idx="1">
                  <c:v>%</c:v>
                </c:pt>
              </c:strCache>
            </c:strRef>
          </c:tx>
          <c:spPr>
            <a:solidFill>
              <a:schemeClr val="tx1">
                <a:lumMod val="50000"/>
                <a:lumOff val="50000"/>
              </a:schemeClr>
            </a:solidFill>
            <a:ln>
              <a:noFill/>
            </a:ln>
            <a:effectLst/>
            <a:sp3d/>
          </c:spPr>
          <c:invertIfNegative val="0"/>
          <c:dLbls>
            <c:dLbl>
              <c:idx val="0"/>
              <c:layout>
                <c:manualLayout>
                  <c:x val="1.6025641025641024E-2"/>
                  <c:y val="-2.2862368541380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1C-4C16-BE45-B0934631934E}"/>
                </c:ext>
              </c:extLst>
            </c:dLbl>
            <c:dLbl>
              <c:idx val="1"/>
              <c:layout>
                <c:manualLayout>
                  <c:x val="1.8315018315018316E-2"/>
                  <c:y val="-1.3717421124828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1C-4C16-BE45-B0934631934E}"/>
                </c:ext>
              </c:extLst>
            </c:dLbl>
            <c:dLbl>
              <c:idx val="2"/>
              <c:layout>
                <c:manualLayout>
                  <c:x val="2.0604395604395521E-2"/>
                  <c:y val="-1.3717421124828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1C-4C16-BE45-B0934631934E}"/>
                </c:ext>
              </c:extLst>
            </c:dLbl>
            <c:dLbl>
              <c:idx val="3"/>
              <c:layout>
                <c:manualLayout>
                  <c:x val="1.3736263736263736E-2"/>
                  <c:y val="-1.3717421124828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1C-4C16-BE45-B0934631934E}"/>
                </c:ext>
              </c:extLst>
            </c:dLbl>
            <c:dLbl>
              <c:idx val="4"/>
              <c:layout>
                <c:manualLayout>
                  <c:x val="1.8315018315018316E-2"/>
                  <c:y val="-1.3717421124828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1C-4C16-BE45-B0934631934E}"/>
                </c:ext>
              </c:extLst>
            </c:dLbl>
            <c:spPr>
              <a:noFill/>
              <a:ln>
                <a:noFill/>
              </a:ln>
              <a:effectLst/>
            </c:spPr>
            <c:txPr>
              <a:bodyPr rot="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Gráfico!$A$4:$A$8</c:f>
              <c:strCache>
                <c:ptCount val="5"/>
                <c:pt idx="0">
                  <c:v>SIN INICIAR</c:v>
                </c:pt>
                <c:pt idx="1">
                  <c:v>EN PROCESO</c:v>
                </c:pt>
                <c:pt idx="2">
                  <c:v>TERMINADA</c:v>
                </c:pt>
                <c:pt idx="3">
                  <c:v>TERMINADA EXTEMPORÁNEA</c:v>
                </c:pt>
                <c:pt idx="4">
                  <c:v>INCUMPLIDA</c:v>
                </c:pt>
              </c:strCache>
            </c:strRef>
          </c:cat>
          <c:val>
            <c:numRef>
              <c:f>Gráfico!$C$4:$C$8</c:f>
              <c:numCache>
                <c:formatCode>0%</c:formatCode>
                <c:ptCount val="5"/>
                <c:pt idx="0">
                  <c:v>0.17012448132780084</c:v>
                </c:pt>
                <c:pt idx="1">
                  <c:v>0.33609958506224069</c:v>
                </c:pt>
                <c:pt idx="2">
                  <c:v>0.15352697095435686</c:v>
                </c:pt>
                <c:pt idx="3">
                  <c:v>0.2033195020746888</c:v>
                </c:pt>
                <c:pt idx="4">
                  <c:v>0.13692946058091288</c:v>
                </c:pt>
              </c:numCache>
            </c:numRef>
          </c:val>
          <c:shape val="cylinder"/>
          <c:extLst>
            <c:ext xmlns:c16="http://schemas.microsoft.com/office/drawing/2014/chart" uri="{C3380CC4-5D6E-409C-BE32-E72D297353CC}">
              <c16:uniqueId val="{00000001-AC1C-4C16-BE45-B0934631934E}"/>
            </c:ext>
          </c:extLst>
        </c:ser>
        <c:dLbls>
          <c:showLegendKey val="0"/>
          <c:showVal val="1"/>
          <c:showCatName val="0"/>
          <c:showSerName val="0"/>
          <c:showPercent val="0"/>
          <c:showBubbleSize val="0"/>
        </c:dLbls>
        <c:gapWidth val="150"/>
        <c:shape val="box"/>
        <c:axId val="716845032"/>
        <c:axId val="716845392"/>
        <c:axId val="0"/>
      </c:bar3DChart>
      <c:catAx>
        <c:axId val="7168450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es-CO"/>
          </a:p>
        </c:txPr>
        <c:crossAx val="716845392"/>
        <c:crosses val="autoZero"/>
        <c:auto val="1"/>
        <c:lblAlgn val="ctr"/>
        <c:lblOffset val="100"/>
        <c:noMultiLvlLbl val="0"/>
      </c:catAx>
      <c:valAx>
        <c:axId val="71684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716845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t>PMI</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Gráfico!$B$18:$B$19</c:f>
              <c:strCache>
                <c:ptCount val="2"/>
                <c:pt idx="0">
                  <c:v>PMI</c:v>
                </c:pt>
                <c:pt idx="1">
                  <c:v>CANT.</c:v>
                </c:pt>
              </c:strCache>
            </c:strRef>
          </c:tx>
          <c:spPr>
            <a:solidFill>
              <a:schemeClr val="accent1"/>
            </a:solidFill>
            <a:ln>
              <a:noFill/>
            </a:ln>
            <a:effectLst/>
            <a:sp3d/>
          </c:spPr>
          <c:invertIfNegative val="0"/>
          <c:dPt>
            <c:idx val="0"/>
            <c:invertIfNegative val="0"/>
            <c:bubble3D val="0"/>
            <c:spPr>
              <a:solidFill>
                <a:srgbClr val="FF3300"/>
              </a:solidFill>
              <a:ln>
                <a:noFill/>
              </a:ln>
              <a:effectLst/>
              <a:sp3d/>
            </c:spPr>
            <c:extLst>
              <c:ext xmlns:c16="http://schemas.microsoft.com/office/drawing/2014/chart" uri="{C3380CC4-5D6E-409C-BE32-E72D297353CC}">
                <c16:uniqueId val="{0000000B-F535-4798-9F75-7CB59F4D3AE3}"/>
              </c:ext>
            </c:extLst>
          </c:dPt>
          <c:dPt>
            <c:idx val="1"/>
            <c:invertIfNegative val="0"/>
            <c:bubble3D val="0"/>
            <c:spPr>
              <a:solidFill>
                <a:srgbClr val="FFC000"/>
              </a:solidFill>
              <a:ln>
                <a:noFill/>
              </a:ln>
              <a:effectLst/>
              <a:sp3d/>
            </c:spPr>
            <c:extLst>
              <c:ext xmlns:c16="http://schemas.microsoft.com/office/drawing/2014/chart" uri="{C3380CC4-5D6E-409C-BE32-E72D297353CC}">
                <c16:uniqueId val="{0000000A-F535-4798-9F75-7CB59F4D3AE3}"/>
              </c:ext>
            </c:extLst>
          </c:dPt>
          <c:dPt>
            <c:idx val="2"/>
            <c:invertIfNegative val="0"/>
            <c:bubble3D val="0"/>
            <c:spPr>
              <a:solidFill>
                <a:schemeClr val="accent6">
                  <a:lumMod val="75000"/>
                </a:schemeClr>
              </a:solidFill>
              <a:ln>
                <a:noFill/>
              </a:ln>
              <a:effectLst/>
              <a:sp3d/>
            </c:spPr>
            <c:extLst>
              <c:ext xmlns:c16="http://schemas.microsoft.com/office/drawing/2014/chart" uri="{C3380CC4-5D6E-409C-BE32-E72D297353CC}">
                <c16:uniqueId val="{00000009-F535-4798-9F75-7CB59F4D3AE3}"/>
              </c:ext>
            </c:extLst>
          </c:dPt>
          <c:dPt>
            <c:idx val="3"/>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8-F535-4798-9F75-7CB59F4D3AE3}"/>
              </c:ext>
            </c:extLst>
          </c:dPt>
          <c:dPt>
            <c:idx val="4"/>
            <c:invertIfNegative val="0"/>
            <c:bubble3D val="0"/>
            <c:spPr>
              <a:solidFill>
                <a:srgbClr val="C00000"/>
              </a:solidFill>
              <a:ln>
                <a:noFill/>
              </a:ln>
              <a:effectLst/>
              <a:sp3d/>
            </c:spPr>
            <c:extLst>
              <c:ext xmlns:c16="http://schemas.microsoft.com/office/drawing/2014/chart" uri="{C3380CC4-5D6E-409C-BE32-E72D297353CC}">
                <c16:uniqueId val="{00000007-F535-4798-9F75-7CB59F4D3AE3}"/>
              </c:ext>
            </c:extLst>
          </c:dPt>
          <c:dLbls>
            <c:dLbl>
              <c:idx val="0"/>
              <c:layout>
                <c:manualLayout>
                  <c:x val="2.3052097740894422E-3"/>
                  <c:y val="-2.4183796856106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35-4798-9F75-7CB59F4D3AE3}"/>
                </c:ext>
              </c:extLst>
            </c:dLbl>
            <c:dLbl>
              <c:idx val="1"/>
              <c:layout>
                <c:manualLayout>
                  <c:x val="2.3052097740893997E-3"/>
                  <c:y val="-2.41837968561064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35-4798-9F75-7CB59F4D3AE3}"/>
                </c:ext>
              </c:extLst>
            </c:dLbl>
            <c:dLbl>
              <c:idx val="2"/>
              <c:layout>
                <c:manualLayout>
                  <c:x val="4.6104195481787994E-3"/>
                  <c:y val="-3.2245062474808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35-4798-9F75-7CB59F4D3AE3}"/>
                </c:ext>
              </c:extLst>
            </c:dLbl>
            <c:dLbl>
              <c:idx val="3"/>
              <c:layout>
                <c:manualLayout>
                  <c:x val="1.1526048870447126E-2"/>
                  <c:y val="-4.0306328093510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535-4798-9F75-7CB59F4D3AE3}"/>
                </c:ext>
              </c:extLst>
            </c:dLbl>
            <c:dLbl>
              <c:idx val="4"/>
              <c:layout>
                <c:manualLayout>
                  <c:x val="1.3831258644536484E-2"/>
                  <c:y val="-4.43369609028617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35-4798-9F75-7CB59F4D3AE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Gráfico!$A$20:$A$24</c:f>
              <c:strCache>
                <c:ptCount val="5"/>
                <c:pt idx="0">
                  <c:v>SIN INICIAR</c:v>
                </c:pt>
                <c:pt idx="1">
                  <c:v>EN PROCESO</c:v>
                </c:pt>
                <c:pt idx="2">
                  <c:v>TERMINADA</c:v>
                </c:pt>
                <c:pt idx="3">
                  <c:v>TERMINADA EXTEMPORÁNEA</c:v>
                </c:pt>
                <c:pt idx="4">
                  <c:v>INCUMPLIDA</c:v>
                </c:pt>
              </c:strCache>
            </c:strRef>
          </c:cat>
          <c:val>
            <c:numRef>
              <c:f>Gráfico!$B$20:$B$24</c:f>
              <c:numCache>
                <c:formatCode>General</c:formatCode>
                <c:ptCount val="5"/>
                <c:pt idx="0">
                  <c:v>6</c:v>
                </c:pt>
                <c:pt idx="1">
                  <c:v>1</c:v>
                </c:pt>
                <c:pt idx="2">
                  <c:v>1</c:v>
                </c:pt>
                <c:pt idx="3">
                  <c:v>4</c:v>
                </c:pt>
                <c:pt idx="4">
                  <c:v>5</c:v>
                </c:pt>
              </c:numCache>
            </c:numRef>
          </c:val>
          <c:shape val="cylinder"/>
          <c:extLst>
            <c:ext xmlns:c16="http://schemas.microsoft.com/office/drawing/2014/chart" uri="{C3380CC4-5D6E-409C-BE32-E72D297353CC}">
              <c16:uniqueId val="{00000000-F535-4798-9F75-7CB59F4D3AE3}"/>
            </c:ext>
          </c:extLst>
        </c:ser>
        <c:ser>
          <c:idx val="1"/>
          <c:order val="1"/>
          <c:tx>
            <c:strRef>
              <c:f>Gráfico!$C$18:$C$19</c:f>
              <c:strCache>
                <c:ptCount val="2"/>
                <c:pt idx="0">
                  <c:v>PMI</c:v>
                </c:pt>
                <c:pt idx="1">
                  <c:v>%</c:v>
                </c:pt>
              </c:strCache>
            </c:strRef>
          </c:tx>
          <c:spPr>
            <a:solidFill>
              <a:schemeClr val="tx1">
                <a:lumMod val="50000"/>
                <a:lumOff val="50000"/>
              </a:schemeClr>
            </a:solidFill>
            <a:ln>
              <a:noFill/>
            </a:ln>
            <a:effectLst/>
            <a:sp3d/>
          </c:spPr>
          <c:invertIfNegative val="0"/>
          <c:dLbls>
            <c:dLbl>
              <c:idx val="0"/>
              <c:layout>
                <c:manualLayout>
                  <c:x val="2.07468879668049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35-4798-9F75-7CB59F4D3AE3}"/>
                </c:ext>
              </c:extLst>
            </c:dLbl>
            <c:dLbl>
              <c:idx val="1"/>
              <c:layout>
                <c:manualLayout>
                  <c:x val="1.6136468418626097E-2"/>
                  <c:y val="-1.2091898428053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35-4798-9F75-7CB59F4D3AE3}"/>
                </c:ext>
              </c:extLst>
            </c:dLbl>
            <c:dLbl>
              <c:idx val="2"/>
              <c:layout>
                <c:manualLayout>
                  <c:x val="1.3831258644536569E-2"/>
                  <c:y val="-1.61225312374042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35-4798-9F75-7CB59F4D3AE3}"/>
                </c:ext>
              </c:extLst>
            </c:dLbl>
            <c:dLbl>
              <c:idx val="3"/>
              <c:layout>
                <c:manualLayout>
                  <c:x val="2.0746887966804978E-2"/>
                  <c:y val="-4.03063280935121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35-4798-9F75-7CB59F4D3AE3}"/>
                </c:ext>
              </c:extLst>
            </c:dLbl>
            <c:dLbl>
              <c:idx val="4"/>
              <c:layout>
                <c:manualLayout>
                  <c:x val="1.6136468418626097E-2"/>
                  <c:y val="-8.06126561870213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35-4798-9F75-7CB59F4D3AE3}"/>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Gráfico!$A$20:$A$24</c:f>
              <c:strCache>
                <c:ptCount val="5"/>
                <c:pt idx="0">
                  <c:v>SIN INICIAR</c:v>
                </c:pt>
                <c:pt idx="1">
                  <c:v>EN PROCESO</c:v>
                </c:pt>
                <c:pt idx="2">
                  <c:v>TERMINADA</c:v>
                </c:pt>
                <c:pt idx="3">
                  <c:v>TERMINADA EXTEMPORÁNEA</c:v>
                </c:pt>
                <c:pt idx="4">
                  <c:v>INCUMPLIDA</c:v>
                </c:pt>
              </c:strCache>
            </c:strRef>
          </c:cat>
          <c:val>
            <c:numRef>
              <c:f>Gráfico!$C$20:$C$24</c:f>
              <c:numCache>
                <c:formatCode>0%</c:formatCode>
                <c:ptCount val="5"/>
                <c:pt idx="0">
                  <c:v>0.35294117647058826</c:v>
                </c:pt>
                <c:pt idx="1">
                  <c:v>5.8823529411764705E-2</c:v>
                </c:pt>
                <c:pt idx="2">
                  <c:v>5.8823529411764705E-2</c:v>
                </c:pt>
                <c:pt idx="3">
                  <c:v>0.23529411764705882</c:v>
                </c:pt>
                <c:pt idx="4">
                  <c:v>0.29411764705882354</c:v>
                </c:pt>
              </c:numCache>
            </c:numRef>
          </c:val>
          <c:shape val="cylinder"/>
          <c:extLst>
            <c:ext xmlns:c16="http://schemas.microsoft.com/office/drawing/2014/chart" uri="{C3380CC4-5D6E-409C-BE32-E72D297353CC}">
              <c16:uniqueId val="{00000001-F535-4798-9F75-7CB59F4D3AE3}"/>
            </c:ext>
          </c:extLst>
        </c:ser>
        <c:dLbls>
          <c:showLegendKey val="0"/>
          <c:showVal val="1"/>
          <c:showCatName val="0"/>
          <c:showSerName val="0"/>
          <c:showPercent val="0"/>
          <c:showBubbleSize val="0"/>
        </c:dLbls>
        <c:gapWidth val="150"/>
        <c:shape val="box"/>
        <c:axId val="1091890984"/>
        <c:axId val="1091891344"/>
        <c:axId val="0"/>
      </c:bar3DChart>
      <c:catAx>
        <c:axId val="10918909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es-CO"/>
          </a:p>
        </c:txPr>
        <c:crossAx val="1091891344"/>
        <c:crosses val="autoZero"/>
        <c:auto val="1"/>
        <c:lblAlgn val="ctr"/>
        <c:lblOffset val="100"/>
        <c:noMultiLvlLbl val="0"/>
      </c:catAx>
      <c:valAx>
        <c:axId val="1091891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091890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21</xdr:col>
      <xdr:colOff>205740</xdr:colOff>
      <xdr:row>0</xdr:row>
      <xdr:rowOff>60960</xdr:rowOff>
    </xdr:from>
    <xdr:ext cx="952500" cy="809625"/>
    <xdr:pic>
      <xdr:nvPicPr>
        <xdr:cNvPr id="4" name="image1.png" title="Imagen">
          <a:extLst>
            <a:ext uri="{FF2B5EF4-FFF2-40B4-BE49-F238E27FC236}">
              <a16:creationId xmlns:a16="http://schemas.microsoft.com/office/drawing/2014/main" id="{14A1256B-4F80-4A38-B6B1-C1FDB262433D}"/>
            </a:ext>
          </a:extLst>
        </xdr:cNvPr>
        <xdr:cNvPicPr preferRelativeResize="0"/>
      </xdr:nvPicPr>
      <xdr:blipFill>
        <a:blip xmlns:r="http://schemas.openxmlformats.org/officeDocument/2006/relationships" r:embed="rId1" cstate="print"/>
        <a:stretch>
          <a:fillRect/>
        </a:stretch>
      </xdr:blipFill>
      <xdr:spPr>
        <a:xfrm>
          <a:off x="39387780" y="60960"/>
          <a:ext cx="952500" cy="809625"/>
        </a:xfrm>
        <a:prstGeom prst="rect">
          <a:avLst/>
        </a:prstGeom>
        <a:noFill/>
      </xdr:spPr>
    </xdr:pic>
    <xdr:clientData fLocksWithSheet="0"/>
  </xdr:oneCellAnchor>
  <xdr:oneCellAnchor>
    <xdr:from>
      <xdr:col>35</xdr:col>
      <xdr:colOff>198120</xdr:colOff>
      <xdr:row>0</xdr:row>
      <xdr:rowOff>83820</xdr:rowOff>
    </xdr:from>
    <xdr:ext cx="952500" cy="809625"/>
    <xdr:pic>
      <xdr:nvPicPr>
        <xdr:cNvPr id="5" name="image1.png" title="Imagen">
          <a:extLst>
            <a:ext uri="{FF2B5EF4-FFF2-40B4-BE49-F238E27FC236}">
              <a16:creationId xmlns:a16="http://schemas.microsoft.com/office/drawing/2014/main" id="{15F998D5-837A-4345-88B0-71445FCD85CC}"/>
            </a:ext>
          </a:extLst>
        </xdr:cNvPr>
        <xdr:cNvPicPr preferRelativeResize="0"/>
      </xdr:nvPicPr>
      <xdr:blipFill>
        <a:blip xmlns:r="http://schemas.openxmlformats.org/officeDocument/2006/relationships" r:embed="rId1" cstate="print"/>
        <a:stretch>
          <a:fillRect/>
        </a:stretch>
      </xdr:blipFill>
      <xdr:spPr>
        <a:xfrm>
          <a:off x="57591960" y="83820"/>
          <a:ext cx="952500" cy="809625"/>
        </a:xfrm>
        <a:prstGeom prst="rect">
          <a:avLst/>
        </a:prstGeom>
        <a:noFill/>
      </xdr:spPr>
    </xdr:pic>
    <xdr:clientData fLocksWithSheet="0"/>
  </xdr:oneCellAnchor>
  <xdr:twoCellAnchor editAs="oneCell">
    <xdr:from>
      <xdr:col>22</xdr:col>
      <xdr:colOff>68580</xdr:colOff>
      <xdr:row>0</xdr:row>
      <xdr:rowOff>53340</xdr:rowOff>
    </xdr:from>
    <xdr:to>
      <xdr:col>22</xdr:col>
      <xdr:colOff>1238330</xdr:colOff>
      <xdr:row>3</xdr:row>
      <xdr:rowOff>152400</xdr:rowOff>
    </xdr:to>
    <xdr:pic>
      <xdr:nvPicPr>
        <xdr:cNvPr id="6" name="Imagen 5">
          <a:extLst>
            <a:ext uri="{FF2B5EF4-FFF2-40B4-BE49-F238E27FC236}">
              <a16:creationId xmlns:a16="http://schemas.microsoft.com/office/drawing/2014/main" id="{9B8A561E-496F-4523-9D5E-93D26D569AE8}"/>
            </a:ext>
          </a:extLst>
        </xdr:cNvPr>
        <xdr:cNvPicPr>
          <a:picLocks noChangeAspect="1"/>
        </xdr:cNvPicPr>
      </xdr:nvPicPr>
      <xdr:blipFill>
        <a:blip xmlns:r="http://schemas.openxmlformats.org/officeDocument/2006/relationships" r:embed="rId2"/>
        <a:stretch>
          <a:fillRect/>
        </a:stretch>
      </xdr:blipFill>
      <xdr:spPr>
        <a:xfrm>
          <a:off x="40538400" y="53340"/>
          <a:ext cx="1169750" cy="853440"/>
        </a:xfrm>
        <a:prstGeom prst="rect">
          <a:avLst/>
        </a:prstGeom>
      </xdr:spPr>
    </xdr:pic>
    <xdr:clientData/>
  </xdr:twoCellAnchor>
  <xdr:twoCellAnchor editAs="oneCell">
    <xdr:from>
      <xdr:col>0</xdr:col>
      <xdr:colOff>495300</xdr:colOff>
      <xdr:row>0</xdr:row>
      <xdr:rowOff>68580</xdr:rowOff>
    </xdr:from>
    <xdr:to>
      <xdr:col>1</xdr:col>
      <xdr:colOff>727790</xdr:colOff>
      <xdr:row>3</xdr:row>
      <xdr:rowOff>167640</xdr:rowOff>
    </xdr:to>
    <xdr:pic>
      <xdr:nvPicPr>
        <xdr:cNvPr id="2" name="Imagen 1">
          <a:extLst>
            <a:ext uri="{FF2B5EF4-FFF2-40B4-BE49-F238E27FC236}">
              <a16:creationId xmlns:a16="http://schemas.microsoft.com/office/drawing/2014/main" id="{97615D22-019E-4315-AFB8-A0278B78F8B1}"/>
            </a:ext>
          </a:extLst>
        </xdr:cNvPr>
        <xdr:cNvPicPr>
          <a:picLocks noChangeAspect="1"/>
        </xdr:cNvPicPr>
      </xdr:nvPicPr>
      <xdr:blipFill>
        <a:blip xmlns:r="http://schemas.openxmlformats.org/officeDocument/2006/relationships" r:embed="rId2"/>
        <a:stretch>
          <a:fillRect/>
        </a:stretch>
      </xdr:blipFill>
      <xdr:spPr>
        <a:xfrm>
          <a:off x="495300" y="68580"/>
          <a:ext cx="1169750" cy="853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22860</xdr:colOff>
      <xdr:row>0</xdr:row>
      <xdr:rowOff>163830</xdr:rowOff>
    </xdr:from>
    <xdr:to>
      <xdr:col>12</xdr:col>
      <xdr:colOff>22860</xdr:colOff>
      <xdr:row>15</xdr:row>
      <xdr:rowOff>15240</xdr:rowOff>
    </xdr:to>
    <xdr:graphicFrame macro="">
      <xdr:nvGraphicFramePr>
        <xdr:cNvPr id="2" name="Gráfico 1">
          <a:extLst>
            <a:ext uri="{FF2B5EF4-FFF2-40B4-BE49-F238E27FC236}">
              <a16:creationId xmlns:a16="http://schemas.microsoft.com/office/drawing/2014/main" id="{42BBD93F-9C0A-0BB2-C71D-7AAEB86E3B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16</xdr:row>
      <xdr:rowOff>179070</xdr:rowOff>
    </xdr:from>
    <xdr:to>
      <xdr:col>11</xdr:col>
      <xdr:colOff>769620</xdr:colOff>
      <xdr:row>33</xdr:row>
      <xdr:rowOff>38100</xdr:rowOff>
    </xdr:to>
    <xdr:graphicFrame macro="">
      <xdr:nvGraphicFramePr>
        <xdr:cNvPr id="3" name="Gráfico 2">
          <a:extLst>
            <a:ext uri="{FF2B5EF4-FFF2-40B4-BE49-F238E27FC236}">
              <a16:creationId xmlns:a16="http://schemas.microsoft.com/office/drawing/2014/main" id="{CC689809-70D2-73A8-5D15-654A841096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0"/>
  <sheetViews>
    <sheetView tabSelected="1" zoomScaleNormal="100" zoomScaleSheetLayoutView="40" workbookViewId="0">
      <selection activeCell="C1" sqref="C1:U4"/>
    </sheetView>
  </sheetViews>
  <sheetFormatPr baseColWidth="10" defaultColWidth="11.44140625" defaultRowHeight="13.2" x14ac:dyDescent="0.25"/>
  <cols>
    <col min="1" max="1" width="13.6640625" style="1" customWidth="1"/>
    <col min="2" max="2" width="17" style="2" customWidth="1"/>
    <col min="3" max="3" width="21.5546875" style="2" customWidth="1"/>
    <col min="4" max="4" width="13.44140625" style="2" customWidth="1"/>
    <col min="5" max="5" width="20.6640625" style="2" customWidth="1"/>
    <col min="6" max="6" width="67.44140625" style="3" customWidth="1"/>
    <col min="7" max="7" width="20.6640625" style="4" customWidth="1"/>
    <col min="8" max="8" width="50.6640625" style="4" customWidth="1"/>
    <col min="9" max="9" width="50.6640625" style="1" customWidth="1"/>
    <col min="10" max="10" width="18.109375" style="2" customWidth="1"/>
    <col min="11" max="11" width="15.5546875" style="2" customWidth="1"/>
    <col min="12" max="12" width="21.44140625" style="2" customWidth="1"/>
    <col min="13" max="13" width="16.6640625" style="18" customWidth="1"/>
    <col min="14" max="15" width="16.6640625" style="2" customWidth="1"/>
    <col min="16" max="16" width="16.6640625" style="6" customWidth="1"/>
    <col min="17" max="17" width="17.88671875" style="6" customWidth="1"/>
    <col min="18" max="18" width="18.88671875" style="27" customWidth="1"/>
    <col min="19" max="19" width="80.88671875" style="26" customWidth="1"/>
    <col min="20" max="20" width="18.88671875" style="29" customWidth="1"/>
    <col min="21" max="23" width="18.88671875" style="27" customWidth="1"/>
    <col min="24" max="24" width="45.88671875" style="26" customWidth="1"/>
    <col min="25" max="25" width="18.88671875" style="32" customWidth="1"/>
    <col min="26" max="26" width="60.88671875" style="36" customWidth="1"/>
    <col min="27" max="27" width="18.88671875" style="27" customWidth="1"/>
    <col min="28" max="29" width="18.88671875" style="26" hidden="1" customWidth="1"/>
    <col min="30" max="32" width="18.88671875" style="27" customWidth="1"/>
    <col min="33" max="36" width="18.88671875" style="1" customWidth="1"/>
    <col min="37" max="16384" width="11.44140625" style="1"/>
  </cols>
  <sheetData>
    <row r="1" spans="1:36" ht="20.25" customHeight="1" x14ac:dyDescent="0.25">
      <c r="A1" s="176"/>
      <c r="B1" s="177"/>
      <c r="C1" s="127" t="s">
        <v>1103</v>
      </c>
      <c r="D1" s="128"/>
      <c r="E1" s="128"/>
      <c r="F1" s="128"/>
      <c r="G1" s="128"/>
      <c r="H1" s="128"/>
      <c r="I1" s="128"/>
      <c r="J1" s="128"/>
      <c r="K1" s="128"/>
      <c r="L1" s="128"/>
      <c r="M1" s="128"/>
      <c r="N1" s="128"/>
      <c r="O1" s="128"/>
      <c r="P1" s="128"/>
      <c r="Q1" s="128"/>
      <c r="R1" s="128"/>
      <c r="S1" s="128"/>
      <c r="T1" s="128"/>
      <c r="U1" s="128"/>
      <c r="V1" s="143"/>
      <c r="W1" s="146"/>
      <c r="X1" s="127" t="s">
        <v>1103</v>
      </c>
      <c r="Y1" s="202"/>
      <c r="Z1" s="128"/>
      <c r="AA1" s="203"/>
      <c r="AB1" s="130"/>
      <c r="AC1" s="130"/>
      <c r="AD1" s="127"/>
      <c r="AE1" s="128"/>
      <c r="AF1" s="128"/>
      <c r="AG1" s="128"/>
      <c r="AH1" s="128"/>
      <c r="AI1" s="203"/>
      <c r="AJ1" s="199"/>
    </row>
    <row r="2" spans="1:36" ht="20.25" customHeight="1" x14ac:dyDescent="0.25">
      <c r="A2" s="178"/>
      <c r="B2" s="179"/>
      <c r="C2" s="129"/>
      <c r="D2" s="130"/>
      <c r="E2" s="130"/>
      <c r="F2" s="130"/>
      <c r="G2" s="130"/>
      <c r="H2" s="130"/>
      <c r="I2" s="130"/>
      <c r="J2" s="130"/>
      <c r="K2" s="130"/>
      <c r="L2" s="130"/>
      <c r="M2" s="130"/>
      <c r="N2" s="130"/>
      <c r="O2" s="130"/>
      <c r="P2" s="130"/>
      <c r="Q2" s="130"/>
      <c r="R2" s="130"/>
      <c r="S2" s="130"/>
      <c r="T2" s="130"/>
      <c r="U2" s="130"/>
      <c r="V2" s="144"/>
      <c r="W2" s="147"/>
      <c r="X2" s="129"/>
      <c r="Y2" s="204"/>
      <c r="Z2" s="130"/>
      <c r="AA2" s="205"/>
      <c r="AB2" s="130"/>
      <c r="AC2" s="130"/>
      <c r="AD2" s="129"/>
      <c r="AE2" s="130"/>
      <c r="AF2" s="130"/>
      <c r="AG2" s="130"/>
      <c r="AH2" s="130"/>
      <c r="AI2" s="205"/>
      <c r="AJ2" s="200"/>
    </row>
    <row r="3" spans="1:36" ht="20.25" customHeight="1" x14ac:dyDescent="0.25">
      <c r="A3" s="178"/>
      <c r="B3" s="179"/>
      <c r="C3" s="129"/>
      <c r="D3" s="130"/>
      <c r="E3" s="130"/>
      <c r="F3" s="130"/>
      <c r="G3" s="130"/>
      <c r="H3" s="130"/>
      <c r="I3" s="130"/>
      <c r="J3" s="130"/>
      <c r="K3" s="130"/>
      <c r="L3" s="130"/>
      <c r="M3" s="130"/>
      <c r="N3" s="130"/>
      <c r="O3" s="130"/>
      <c r="P3" s="130"/>
      <c r="Q3" s="130"/>
      <c r="R3" s="130"/>
      <c r="S3" s="130"/>
      <c r="T3" s="130"/>
      <c r="U3" s="130"/>
      <c r="V3" s="144"/>
      <c r="W3" s="147"/>
      <c r="X3" s="129"/>
      <c r="Y3" s="204"/>
      <c r="Z3" s="130"/>
      <c r="AA3" s="205"/>
      <c r="AB3" s="130"/>
      <c r="AC3" s="130"/>
      <c r="AD3" s="129"/>
      <c r="AE3" s="130"/>
      <c r="AF3" s="130"/>
      <c r="AG3" s="130"/>
      <c r="AH3" s="130"/>
      <c r="AI3" s="205"/>
      <c r="AJ3" s="200"/>
    </row>
    <row r="4" spans="1:36" ht="20.25" customHeight="1" thickBot="1" x14ac:dyDescent="0.3">
      <c r="A4" s="180"/>
      <c r="B4" s="181"/>
      <c r="C4" s="131"/>
      <c r="D4" s="132"/>
      <c r="E4" s="132"/>
      <c r="F4" s="132"/>
      <c r="G4" s="132"/>
      <c r="H4" s="132"/>
      <c r="I4" s="132"/>
      <c r="J4" s="132"/>
      <c r="K4" s="132"/>
      <c r="L4" s="132"/>
      <c r="M4" s="132"/>
      <c r="N4" s="132"/>
      <c r="O4" s="132"/>
      <c r="P4" s="132"/>
      <c r="Q4" s="132"/>
      <c r="R4" s="132"/>
      <c r="S4" s="132"/>
      <c r="T4" s="132"/>
      <c r="U4" s="132"/>
      <c r="V4" s="145"/>
      <c r="W4" s="148"/>
      <c r="X4" s="131"/>
      <c r="Y4" s="206"/>
      <c r="Z4" s="132"/>
      <c r="AA4" s="207"/>
      <c r="AB4" s="130"/>
      <c r="AC4" s="130"/>
      <c r="AD4" s="131"/>
      <c r="AE4" s="132"/>
      <c r="AF4" s="132"/>
      <c r="AG4" s="132"/>
      <c r="AH4" s="132"/>
      <c r="AI4" s="207"/>
      <c r="AJ4" s="201"/>
    </row>
    <row r="5" spans="1:36" ht="13.8" thickBot="1" x14ac:dyDescent="0.3">
      <c r="M5" s="5"/>
      <c r="R5" s="2"/>
      <c r="S5" s="1"/>
      <c r="T5" s="18"/>
      <c r="U5" s="2"/>
      <c r="V5" s="2"/>
      <c r="W5" s="2"/>
      <c r="X5" s="1"/>
      <c r="Y5" s="30"/>
      <c r="Z5" s="3"/>
      <c r="AA5" s="2"/>
      <c r="AB5" s="1"/>
      <c r="AC5" s="1"/>
      <c r="AD5" s="2"/>
      <c r="AE5" s="2"/>
      <c r="AF5" s="2"/>
    </row>
    <row r="6" spans="1:36" s="7" customFormat="1" ht="13.95" customHeight="1" thickBot="1" x14ac:dyDescent="0.25">
      <c r="A6" s="182" t="s">
        <v>0</v>
      </c>
      <c r="B6" s="183"/>
      <c r="C6" s="183"/>
      <c r="D6" s="183"/>
      <c r="E6" s="183"/>
      <c r="F6" s="183"/>
      <c r="G6" s="183"/>
      <c r="H6" s="184" t="s">
        <v>1</v>
      </c>
      <c r="I6" s="185"/>
      <c r="J6" s="185"/>
      <c r="K6" s="185"/>
      <c r="L6" s="185"/>
      <c r="M6" s="185"/>
      <c r="N6" s="185"/>
      <c r="O6" s="185"/>
      <c r="P6" s="185"/>
      <c r="Q6" s="186"/>
      <c r="R6" s="152" t="s">
        <v>634</v>
      </c>
      <c r="S6" s="153"/>
      <c r="T6" s="153"/>
      <c r="U6" s="153"/>
      <c r="V6" s="154"/>
      <c r="W6" s="155" t="s">
        <v>635</v>
      </c>
      <c r="X6" s="156"/>
      <c r="Y6" s="157"/>
      <c r="Z6" s="156"/>
      <c r="AA6" s="156"/>
      <c r="AB6" s="156"/>
      <c r="AC6" s="156"/>
      <c r="AD6" s="156"/>
      <c r="AE6" s="156"/>
      <c r="AF6" s="158"/>
      <c r="AG6" s="208" t="s">
        <v>645</v>
      </c>
      <c r="AH6" s="209"/>
      <c r="AI6" s="209"/>
      <c r="AJ6" s="210"/>
    </row>
    <row r="7" spans="1:36" s="27" customFormat="1" ht="10.199999999999999" customHeight="1" x14ac:dyDescent="0.3">
      <c r="A7" s="187" t="s">
        <v>2</v>
      </c>
      <c r="B7" s="189" t="s">
        <v>3</v>
      </c>
      <c r="C7" s="189" t="s">
        <v>4</v>
      </c>
      <c r="D7" s="189" t="s">
        <v>5</v>
      </c>
      <c r="E7" s="189" t="s">
        <v>6</v>
      </c>
      <c r="F7" s="189" t="s">
        <v>7</v>
      </c>
      <c r="G7" s="191" t="s">
        <v>8</v>
      </c>
      <c r="H7" s="193" t="s">
        <v>9</v>
      </c>
      <c r="I7" s="195" t="s">
        <v>10</v>
      </c>
      <c r="J7" s="196"/>
      <c r="K7" s="137" t="s">
        <v>11</v>
      </c>
      <c r="L7" s="137" t="s">
        <v>12</v>
      </c>
      <c r="M7" s="197" t="s">
        <v>13</v>
      </c>
      <c r="N7" s="137" t="s">
        <v>14</v>
      </c>
      <c r="O7" s="137" t="s">
        <v>15</v>
      </c>
      <c r="P7" s="137" t="s">
        <v>16</v>
      </c>
      <c r="Q7" s="163" t="s">
        <v>17</v>
      </c>
      <c r="R7" s="159" t="s">
        <v>617</v>
      </c>
      <c r="S7" s="139" t="s">
        <v>618</v>
      </c>
      <c r="T7" s="161" t="s">
        <v>619</v>
      </c>
      <c r="U7" s="139" t="s">
        <v>620</v>
      </c>
      <c r="V7" s="141" t="s">
        <v>622</v>
      </c>
      <c r="W7" s="170" t="s">
        <v>617</v>
      </c>
      <c r="X7" s="168" t="s">
        <v>623</v>
      </c>
      <c r="Y7" s="172" t="s">
        <v>624</v>
      </c>
      <c r="Z7" s="168" t="s">
        <v>618</v>
      </c>
      <c r="AA7" s="174" t="s">
        <v>619</v>
      </c>
      <c r="AB7" s="165" t="s">
        <v>625</v>
      </c>
      <c r="AC7" s="165" t="s">
        <v>626</v>
      </c>
      <c r="AD7" s="168" t="s">
        <v>620</v>
      </c>
      <c r="AE7" s="165" t="s">
        <v>621</v>
      </c>
      <c r="AF7" s="217" t="s">
        <v>622</v>
      </c>
      <c r="AG7" s="211" t="s">
        <v>646</v>
      </c>
      <c r="AH7" s="213" t="s">
        <v>647</v>
      </c>
      <c r="AI7" s="213" t="s">
        <v>648</v>
      </c>
      <c r="AJ7" s="215" t="s">
        <v>649</v>
      </c>
    </row>
    <row r="8" spans="1:36" s="27" customFormat="1" ht="10.95" customHeight="1" x14ac:dyDescent="0.3">
      <c r="A8" s="188"/>
      <c r="B8" s="190"/>
      <c r="C8" s="190"/>
      <c r="D8" s="190"/>
      <c r="E8" s="190"/>
      <c r="F8" s="190"/>
      <c r="G8" s="192"/>
      <c r="H8" s="194"/>
      <c r="I8" s="8" t="s">
        <v>18</v>
      </c>
      <c r="J8" s="8" t="s">
        <v>19</v>
      </c>
      <c r="K8" s="138"/>
      <c r="L8" s="138"/>
      <c r="M8" s="198"/>
      <c r="N8" s="138"/>
      <c r="O8" s="138"/>
      <c r="P8" s="138"/>
      <c r="Q8" s="164"/>
      <c r="R8" s="160"/>
      <c r="S8" s="140"/>
      <c r="T8" s="162"/>
      <c r="U8" s="140"/>
      <c r="V8" s="142"/>
      <c r="W8" s="171"/>
      <c r="X8" s="169"/>
      <c r="Y8" s="173"/>
      <c r="Z8" s="169"/>
      <c r="AA8" s="175"/>
      <c r="AB8" s="166"/>
      <c r="AC8" s="166"/>
      <c r="AD8" s="169"/>
      <c r="AE8" s="168"/>
      <c r="AF8" s="218"/>
      <c r="AG8" s="212"/>
      <c r="AH8" s="214"/>
      <c r="AI8" s="214"/>
      <c r="AJ8" s="216"/>
    </row>
    <row r="9" spans="1:36" s="221" customFormat="1" ht="31.2" thickBot="1" x14ac:dyDescent="0.35">
      <c r="A9" s="9" t="s">
        <v>20</v>
      </c>
      <c r="B9" s="10" t="s">
        <v>21</v>
      </c>
      <c r="C9" s="10" t="s">
        <v>22</v>
      </c>
      <c r="D9" s="11" t="s">
        <v>23</v>
      </c>
      <c r="E9" s="10" t="s">
        <v>24</v>
      </c>
      <c r="F9" s="10" t="s">
        <v>25</v>
      </c>
      <c r="G9" s="12" t="s">
        <v>26</v>
      </c>
      <c r="H9" s="13" t="s">
        <v>27</v>
      </c>
      <c r="I9" s="14" t="s">
        <v>28</v>
      </c>
      <c r="J9" s="14" t="s">
        <v>29</v>
      </c>
      <c r="K9" s="14" t="s">
        <v>21</v>
      </c>
      <c r="L9" s="14" t="s">
        <v>30</v>
      </c>
      <c r="M9" s="15" t="s">
        <v>21</v>
      </c>
      <c r="N9" s="14" t="s">
        <v>23</v>
      </c>
      <c r="O9" s="14" t="s">
        <v>23</v>
      </c>
      <c r="P9" s="16" t="s">
        <v>21</v>
      </c>
      <c r="Q9" s="17" t="s">
        <v>21</v>
      </c>
      <c r="R9" s="19" t="s">
        <v>23</v>
      </c>
      <c r="S9" s="20" t="s">
        <v>627</v>
      </c>
      <c r="T9" s="28" t="s">
        <v>628</v>
      </c>
      <c r="U9" s="20" t="s">
        <v>629</v>
      </c>
      <c r="V9" s="24" t="s">
        <v>631</v>
      </c>
      <c r="W9" s="21" t="s">
        <v>23</v>
      </c>
      <c r="X9" s="22" t="s">
        <v>632</v>
      </c>
      <c r="Y9" s="31" t="s">
        <v>633</v>
      </c>
      <c r="Z9" s="22" t="s">
        <v>627</v>
      </c>
      <c r="AA9" s="23" t="s">
        <v>628</v>
      </c>
      <c r="AB9" s="167"/>
      <c r="AC9" s="167"/>
      <c r="AD9" s="22" t="s">
        <v>629</v>
      </c>
      <c r="AE9" s="22" t="s">
        <v>630</v>
      </c>
      <c r="AF9" s="25" t="s">
        <v>631</v>
      </c>
      <c r="AG9" s="33" t="s">
        <v>650</v>
      </c>
      <c r="AH9" s="34" t="s">
        <v>651</v>
      </c>
      <c r="AI9" s="34" t="s">
        <v>21</v>
      </c>
      <c r="AJ9" s="35" t="s">
        <v>652</v>
      </c>
    </row>
    <row r="10" spans="1:36" s="81" customFormat="1" ht="163.19999999999999" x14ac:dyDescent="0.2">
      <c r="A10" s="46">
        <v>1</v>
      </c>
      <c r="B10" s="47" t="s">
        <v>31</v>
      </c>
      <c r="C10" s="47" t="s">
        <v>32</v>
      </c>
      <c r="D10" s="48">
        <v>44152</v>
      </c>
      <c r="E10" s="47" t="s">
        <v>33</v>
      </c>
      <c r="F10" s="49" t="s">
        <v>34</v>
      </c>
      <c r="G10" s="47" t="s">
        <v>35</v>
      </c>
      <c r="H10" s="49" t="s">
        <v>36</v>
      </c>
      <c r="I10" s="49" t="s">
        <v>37</v>
      </c>
      <c r="J10" s="47">
        <v>1</v>
      </c>
      <c r="K10" s="46" t="s">
        <v>38</v>
      </c>
      <c r="L10" s="47" t="s">
        <v>39</v>
      </c>
      <c r="M10" s="50">
        <v>1</v>
      </c>
      <c r="N10" s="51">
        <v>44228</v>
      </c>
      <c r="O10" s="51">
        <v>44562</v>
      </c>
      <c r="P10" s="47" t="s">
        <v>35</v>
      </c>
      <c r="Q10" s="52" t="s">
        <v>40</v>
      </c>
      <c r="R10" s="53">
        <v>45657</v>
      </c>
      <c r="S10" s="54" t="s">
        <v>759</v>
      </c>
      <c r="T10" s="55">
        <v>0.7</v>
      </c>
      <c r="U10" s="56" t="s">
        <v>636</v>
      </c>
      <c r="V10" s="149">
        <v>0.42499999999999999</v>
      </c>
      <c r="W10" s="53">
        <v>45777</v>
      </c>
      <c r="X10" s="57" t="s">
        <v>644</v>
      </c>
      <c r="Y10" s="58">
        <v>0.7</v>
      </c>
      <c r="Z10" s="54" t="s">
        <v>1018</v>
      </c>
      <c r="AA10" s="59">
        <f t="shared" ref="AA10:AA73" si="0">IF(OR(Y10="",J10=""),"",IF(OR(Y10=0,J10=0),0,IF((Y10*100%)/J10&gt;100%,100%,(Y10*100%)/J10)))</f>
        <v>0.7</v>
      </c>
      <c r="AB10" s="60" t="str">
        <f>IF(AA10="","",IF(W10&gt;O10,IF(AA10&lt;100%,"INCUMPLIDA",IF(AA10=100%,"TERMINADA EXTEMPORÁNEA"))))</f>
        <v>INCUMPLIDA</v>
      </c>
      <c r="AC10" s="60" t="b">
        <f>IF(AA10="","",IF(W10&lt;O10,IF(AA10=0%,"SIN INICIAR",IF(AA10&lt;100%,"EN PROCESO",IF(AA10=100%,"TERMINADA")))))</f>
        <v>0</v>
      </c>
      <c r="AD10" s="61" t="str">
        <f>IF(AA10="","",IF(W10&gt;O10,AB10,IF(W10&lt;O10,AC10)))</f>
        <v>INCUMPLIDA</v>
      </c>
      <c r="AE10" s="58" t="s">
        <v>688</v>
      </c>
      <c r="AF10" s="58"/>
      <c r="AG10" s="52" t="str">
        <f>IF(AA10="","",IF(AA10=100%,"CUMPLIDA","PENDIENTE"))</f>
        <v>PENDIENTE</v>
      </c>
      <c r="AH10" s="56"/>
      <c r="AI10" s="56"/>
      <c r="AJ10" s="56"/>
    </row>
    <row r="11" spans="1:36" s="81" customFormat="1" ht="132.6" x14ac:dyDescent="0.2">
      <c r="A11" s="62">
        <v>2</v>
      </c>
      <c r="B11" s="63" t="s">
        <v>31</v>
      </c>
      <c r="C11" s="63" t="s">
        <v>32</v>
      </c>
      <c r="D11" s="64">
        <v>44152</v>
      </c>
      <c r="E11" s="63" t="s">
        <v>41</v>
      </c>
      <c r="F11" s="65" t="s">
        <v>42</v>
      </c>
      <c r="G11" s="63" t="s">
        <v>43</v>
      </c>
      <c r="H11" s="65" t="s">
        <v>44</v>
      </c>
      <c r="I11" s="65" t="s">
        <v>45</v>
      </c>
      <c r="J11" s="63">
        <v>1</v>
      </c>
      <c r="K11" s="62" t="s">
        <v>38</v>
      </c>
      <c r="L11" s="63" t="s">
        <v>46</v>
      </c>
      <c r="M11" s="66">
        <v>1</v>
      </c>
      <c r="N11" s="67">
        <v>44197</v>
      </c>
      <c r="O11" s="67">
        <v>46021</v>
      </c>
      <c r="P11" s="63" t="s">
        <v>35</v>
      </c>
      <c r="Q11" s="68" t="s">
        <v>40</v>
      </c>
      <c r="R11" s="53">
        <v>45657</v>
      </c>
      <c r="S11" s="69" t="s">
        <v>760</v>
      </c>
      <c r="T11" s="70">
        <v>0.35</v>
      </c>
      <c r="U11" s="56" t="s">
        <v>636</v>
      </c>
      <c r="V11" s="150"/>
      <c r="W11" s="53">
        <v>45777</v>
      </c>
      <c r="X11" s="57" t="s">
        <v>698</v>
      </c>
      <c r="Y11" s="58">
        <v>0.35</v>
      </c>
      <c r="Z11" s="69" t="s">
        <v>761</v>
      </c>
      <c r="AA11" s="59">
        <f t="shared" si="0"/>
        <v>0.35</v>
      </c>
      <c r="AB11" s="60" t="b">
        <f t="shared" ref="AB11:AB74" si="1">IF(AA11="","",IF(W11&gt;O11,IF(AA11&lt;100%,"INCUMPLIDA",IF(AA11=100%,"TERMINADA EXTEMPORÁNEA"))))</f>
        <v>0</v>
      </c>
      <c r="AC11" s="60" t="str">
        <f t="shared" ref="AC11:AC74" si="2">IF(AA11="","",IF(W11&lt;O11,IF(AA11=0%,"SIN INICIAR",IF(AA11&lt;100%,"EN PROCESO",IF(AA11=100%,"TERMINADA")))))</f>
        <v>EN PROCESO</v>
      </c>
      <c r="AD11" s="61" t="str">
        <f t="shared" ref="AD11:AD74" si="3">IF(AA11="","",IF(W11&gt;O11,AB11,IF(W11&lt;O11,AC11)))</f>
        <v>EN PROCESO</v>
      </c>
      <c r="AE11" s="58" t="s">
        <v>642</v>
      </c>
      <c r="AF11" s="58"/>
      <c r="AG11" s="52" t="str">
        <f t="shared" ref="AG11:AG74" si="4">IF(AA11="","",IF(AA11=100%,"CUMPLIDA","PENDIENTE"))</f>
        <v>PENDIENTE</v>
      </c>
      <c r="AH11" s="56"/>
      <c r="AI11" s="56"/>
      <c r="AJ11" s="56"/>
    </row>
    <row r="12" spans="1:36" s="81" customFormat="1" ht="71.400000000000006" x14ac:dyDescent="0.2">
      <c r="A12" s="62">
        <v>3</v>
      </c>
      <c r="B12" s="63" t="s">
        <v>31</v>
      </c>
      <c r="C12" s="63" t="s">
        <v>32</v>
      </c>
      <c r="D12" s="64">
        <v>44152</v>
      </c>
      <c r="E12" s="63" t="s">
        <v>41</v>
      </c>
      <c r="F12" s="65" t="s">
        <v>42</v>
      </c>
      <c r="G12" s="63" t="s">
        <v>43</v>
      </c>
      <c r="H12" s="65" t="s">
        <v>44</v>
      </c>
      <c r="I12" s="65" t="s">
        <v>47</v>
      </c>
      <c r="J12" s="63">
        <v>1</v>
      </c>
      <c r="K12" s="62" t="s">
        <v>38</v>
      </c>
      <c r="L12" s="63" t="s">
        <v>46</v>
      </c>
      <c r="M12" s="66">
        <v>1</v>
      </c>
      <c r="N12" s="67">
        <v>44197</v>
      </c>
      <c r="O12" s="67">
        <v>46021</v>
      </c>
      <c r="P12" s="71" t="s">
        <v>43</v>
      </c>
      <c r="Q12" s="71" t="s">
        <v>48</v>
      </c>
      <c r="R12" s="53">
        <v>45657</v>
      </c>
      <c r="S12" s="72" t="s">
        <v>762</v>
      </c>
      <c r="T12" s="70">
        <v>0.35</v>
      </c>
      <c r="U12" s="56" t="s">
        <v>636</v>
      </c>
      <c r="V12" s="150"/>
      <c r="W12" s="53">
        <v>45777</v>
      </c>
      <c r="X12" s="57" t="s">
        <v>644</v>
      </c>
      <c r="Y12" s="58">
        <v>0.35</v>
      </c>
      <c r="Z12" s="69" t="s">
        <v>763</v>
      </c>
      <c r="AA12" s="59">
        <f t="shared" si="0"/>
        <v>0.35</v>
      </c>
      <c r="AB12" s="60" t="b">
        <f t="shared" si="1"/>
        <v>0</v>
      </c>
      <c r="AC12" s="60" t="str">
        <f t="shared" si="2"/>
        <v>EN PROCESO</v>
      </c>
      <c r="AD12" s="61" t="str">
        <f t="shared" si="3"/>
        <v>EN PROCESO</v>
      </c>
      <c r="AE12" s="58" t="s">
        <v>688</v>
      </c>
      <c r="AF12" s="58"/>
      <c r="AG12" s="52" t="str">
        <f t="shared" si="4"/>
        <v>PENDIENTE</v>
      </c>
      <c r="AH12" s="56"/>
      <c r="AI12" s="56"/>
      <c r="AJ12" s="56"/>
    </row>
    <row r="13" spans="1:36" s="81" customFormat="1" ht="71.400000000000006" x14ac:dyDescent="0.2">
      <c r="A13" s="46">
        <v>4</v>
      </c>
      <c r="B13" s="63" t="s">
        <v>31</v>
      </c>
      <c r="C13" s="63" t="s">
        <v>32</v>
      </c>
      <c r="D13" s="64">
        <v>44152</v>
      </c>
      <c r="E13" s="63" t="s">
        <v>49</v>
      </c>
      <c r="F13" s="65" t="s">
        <v>50</v>
      </c>
      <c r="G13" s="63" t="s">
        <v>35</v>
      </c>
      <c r="H13" s="65" t="s">
        <v>51</v>
      </c>
      <c r="I13" s="65" t="s">
        <v>52</v>
      </c>
      <c r="J13" s="63">
        <v>1</v>
      </c>
      <c r="K13" s="62" t="s">
        <v>38</v>
      </c>
      <c r="L13" s="63" t="s">
        <v>53</v>
      </c>
      <c r="M13" s="66">
        <v>1</v>
      </c>
      <c r="N13" s="67">
        <v>44197</v>
      </c>
      <c r="O13" s="67">
        <v>44561</v>
      </c>
      <c r="P13" s="63" t="s">
        <v>35</v>
      </c>
      <c r="Q13" s="68" t="s">
        <v>40</v>
      </c>
      <c r="R13" s="53">
        <v>45657</v>
      </c>
      <c r="S13" s="69" t="s">
        <v>764</v>
      </c>
      <c r="T13" s="70">
        <v>0.3</v>
      </c>
      <c r="U13" s="56" t="s">
        <v>636</v>
      </c>
      <c r="V13" s="151"/>
      <c r="W13" s="53">
        <v>45777</v>
      </c>
      <c r="X13" s="57" t="s">
        <v>644</v>
      </c>
      <c r="Y13" s="58">
        <v>0.3</v>
      </c>
      <c r="Z13" s="69" t="s">
        <v>765</v>
      </c>
      <c r="AA13" s="59">
        <f t="shared" si="0"/>
        <v>0.3</v>
      </c>
      <c r="AB13" s="60" t="str">
        <f t="shared" si="1"/>
        <v>INCUMPLIDA</v>
      </c>
      <c r="AC13" s="60" t="b">
        <f t="shared" si="2"/>
        <v>0</v>
      </c>
      <c r="AD13" s="61" t="str">
        <f t="shared" si="3"/>
        <v>INCUMPLIDA</v>
      </c>
      <c r="AE13" s="58" t="s">
        <v>688</v>
      </c>
      <c r="AF13" s="58"/>
      <c r="AG13" s="52" t="str">
        <f t="shared" si="4"/>
        <v>PENDIENTE</v>
      </c>
      <c r="AH13" s="56"/>
      <c r="AI13" s="56"/>
      <c r="AJ13" s="56"/>
    </row>
    <row r="14" spans="1:36" s="81" customFormat="1" ht="102" x14ac:dyDescent="0.2">
      <c r="A14" s="62">
        <v>5</v>
      </c>
      <c r="B14" s="62" t="s">
        <v>31</v>
      </c>
      <c r="C14" s="62" t="s">
        <v>54</v>
      </c>
      <c r="D14" s="73">
        <v>44460</v>
      </c>
      <c r="E14" s="62">
        <v>4</v>
      </c>
      <c r="F14" s="74" t="s">
        <v>55</v>
      </c>
      <c r="G14" s="62" t="s">
        <v>56</v>
      </c>
      <c r="H14" s="74" t="s">
        <v>57</v>
      </c>
      <c r="I14" s="74" t="s">
        <v>58</v>
      </c>
      <c r="J14" s="62">
        <v>1</v>
      </c>
      <c r="K14" s="71" t="s">
        <v>59</v>
      </c>
      <c r="L14" s="62" t="s">
        <v>60</v>
      </c>
      <c r="M14" s="75">
        <v>1</v>
      </c>
      <c r="N14" s="67">
        <v>44562</v>
      </c>
      <c r="O14" s="67">
        <v>45229</v>
      </c>
      <c r="P14" s="63" t="s">
        <v>56</v>
      </c>
      <c r="Q14" s="67" t="s">
        <v>48</v>
      </c>
      <c r="R14" s="53">
        <v>45657</v>
      </c>
      <c r="S14" s="76" t="s">
        <v>766</v>
      </c>
      <c r="T14" s="70">
        <v>1</v>
      </c>
      <c r="U14" s="71" t="s">
        <v>709</v>
      </c>
      <c r="V14" s="133">
        <v>1</v>
      </c>
      <c r="W14" s="53">
        <v>45777</v>
      </c>
      <c r="X14" s="77" t="s">
        <v>706</v>
      </c>
      <c r="Y14" s="101">
        <v>1</v>
      </c>
      <c r="Z14" s="79" t="s">
        <v>767</v>
      </c>
      <c r="AA14" s="59">
        <f t="shared" si="0"/>
        <v>1</v>
      </c>
      <c r="AB14" s="60" t="str">
        <f t="shared" si="1"/>
        <v>TERMINADA EXTEMPORÁNEA</v>
      </c>
      <c r="AC14" s="60" t="b">
        <f t="shared" si="2"/>
        <v>0</v>
      </c>
      <c r="AD14" s="61" t="str">
        <f t="shared" si="3"/>
        <v>TERMINADA EXTEMPORÁNEA</v>
      </c>
      <c r="AE14" s="58" t="s">
        <v>642</v>
      </c>
      <c r="AF14" s="58"/>
      <c r="AG14" s="52" t="str">
        <f t="shared" si="4"/>
        <v>CUMPLIDA</v>
      </c>
      <c r="AH14" s="80" t="s">
        <v>710</v>
      </c>
      <c r="AI14" s="56" t="s">
        <v>653</v>
      </c>
      <c r="AJ14" s="56" t="s">
        <v>1092</v>
      </c>
    </row>
    <row r="15" spans="1:36" s="81" customFormat="1" ht="102" x14ac:dyDescent="0.2">
      <c r="A15" s="62">
        <v>6</v>
      </c>
      <c r="B15" s="62" t="s">
        <v>31</v>
      </c>
      <c r="C15" s="62" t="s">
        <v>54</v>
      </c>
      <c r="D15" s="73">
        <v>44460</v>
      </c>
      <c r="E15" s="62">
        <v>4</v>
      </c>
      <c r="F15" s="74" t="s">
        <v>55</v>
      </c>
      <c r="G15" s="62" t="s">
        <v>56</v>
      </c>
      <c r="H15" s="74" t="s">
        <v>57</v>
      </c>
      <c r="I15" s="74" t="s">
        <v>61</v>
      </c>
      <c r="J15" s="62">
        <v>1</v>
      </c>
      <c r="K15" s="71" t="s">
        <v>59</v>
      </c>
      <c r="L15" s="62" t="s">
        <v>60</v>
      </c>
      <c r="M15" s="75">
        <v>1</v>
      </c>
      <c r="N15" s="67">
        <v>44562</v>
      </c>
      <c r="O15" s="67">
        <v>45229</v>
      </c>
      <c r="P15" s="63" t="s">
        <v>56</v>
      </c>
      <c r="Q15" s="67" t="s">
        <v>48</v>
      </c>
      <c r="R15" s="53">
        <v>45657</v>
      </c>
      <c r="S15" s="76" t="s">
        <v>766</v>
      </c>
      <c r="T15" s="70">
        <v>1</v>
      </c>
      <c r="U15" s="71" t="s">
        <v>709</v>
      </c>
      <c r="V15" s="134"/>
      <c r="W15" s="53">
        <v>45777</v>
      </c>
      <c r="X15" s="57" t="s">
        <v>644</v>
      </c>
      <c r="Y15" s="101">
        <v>1</v>
      </c>
      <c r="Z15" s="79" t="s">
        <v>767</v>
      </c>
      <c r="AA15" s="59">
        <f t="shared" si="0"/>
        <v>1</v>
      </c>
      <c r="AB15" s="60" t="str">
        <f t="shared" si="1"/>
        <v>TERMINADA EXTEMPORÁNEA</v>
      </c>
      <c r="AC15" s="60" t="b">
        <f t="shared" si="2"/>
        <v>0</v>
      </c>
      <c r="AD15" s="61" t="str">
        <f t="shared" si="3"/>
        <v>TERMINADA EXTEMPORÁNEA</v>
      </c>
      <c r="AE15" s="58" t="s">
        <v>642</v>
      </c>
      <c r="AF15" s="58"/>
      <c r="AG15" s="52" t="str">
        <f t="shared" si="4"/>
        <v>CUMPLIDA</v>
      </c>
      <c r="AH15" s="80" t="s">
        <v>710</v>
      </c>
      <c r="AI15" s="56" t="s">
        <v>653</v>
      </c>
      <c r="AJ15" s="56" t="s">
        <v>1092</v>
      </c>
    </row>
    <row r="16" spans="1:36" s="81" customFormat="1" ht="102" x14ac:dyDescent="0.2">
      <c r="A16" s="46">
        <v>7</v>
      </c>
      <c r="B16" s="62" t="s">
        <v>31</v>
      </c>
      <c r="C16" s="62" t="s">
        <v>54</v>
      </c>
      <c r="D16" s="73">
        <v>44460</v>
      </c>
      <c r="E16" s="62">
        <v>4</v>
      </c>
      <c r="F16" s="74" t="s">
        <v>55</v>
      </c>
      <c r="G16" s="62" t="s">
        <v>56</v>
      </c>
      <c r="H16" s="74" t="s">
        <v>57</v>
      </c>
      <c r="I16" s="74" t="s">
        <v>62</v>
      </c>
      <c r="J16" s="62">
        <v>1</v>
      </c>
      <c r="K16" s="71" t="s">
        <v>59</v>
      </c>
      <c r="L16" s="62" t="s">
        <v>60</v>
      </c>
      <c r="M16" s="75">
        <v>1</v>
      </c>
      <c r="N16" s="67">
        <v>44562</v>
      </c>
      <c r="O16" s="67">
        <v>45229</v>
      </c>
      <c r="P16" s="63" t="s">
        <v>56</v>
      </c>
      <c r="Q16" s="67" t="s">
        <v>48</v>
      </c>
      <c r="R16" s="53">
        <v>45657</v>
      </c>
      <c r="S16" s="76" t="s">
        <v>766</v>
      </c>
      <c r="T16" s="70">
        <v>1</v>
      </c>
      <c r="U16" s="71" t="s">
        <v>709</v>
      </c>
      <c r="V16" s="134"/>
      <c r="W16" s="53">
        <v>45777</v>
      </c>
      <c r="X16" s="57" t="s">
        <v>644</v>
      </c>
      <c r="Y16" s="101">
        <v>1</v>
      </c>
      <c r="Z16" s="79" t="s">
        <v>767</v>
      </c>
      <c r="AA16" s="59">
        <f t="shared" si="0"/>
        <v>1</v>
      </c>
      <c r="AB16" s="60" t="str">
        <f t="shared" si="1"/>
        <v>TERMINADA EXTEMPORÁNEA</v>
      </c>
      <c r="AC16" s="60" t="b">
        <f t="shared" si="2"/>
        <v>0</v>
      </c>
      <c r="AD16" s="61" t="str">
        <f t="shared" si="3"/>
        <v>TERMINADA EXTEMPORÁNEA</v>
      </c>
      <c r="AE16" s="58" t="s">
        <v>642</v>
      </c>
      <c r="AF16" s="58"/>
      <c r="AG16" s="52" t="str">
        <f t="shared" si="4"/>
        <v>CUMPLIDA</v>
      </c>
      <c r="AH16" s="80" t="s">
        <v>710</v>
      </c>
      <c r="AI16" s="56" t="s">
        <v>653</v>
      </c>
      <c r="AJ16" s="56" t="s">
        <v>1092</v>
      </c>
    </row>
    <row r="17" spans="1:36" s="81" customFormat="1" ht="102" x14ac:dyDescent="0.2">
      <c r="A17" s="62">
        <v>8</v>
      </c>
      <c r="B17" s="62" t="s">
        <v>31</v>
      </c>
      <c r="C17" s="62" t="s">
        <v>54</v>
      </c>
      <c r="D17" s="73">
        <v>44460</v>
      </c>
      <c r="E17" s="62">
        <v>4</v>
      </c>
      <c r="F17" s="74" t="s">
        <v>55</v>
      </c>
      <c r="G17" s="62" t="s">
        <v>56</v>
      </c>
      <c r="H17" s="74" t="s">
        <v>57</v>
      </c>
      <c r="I17" s="74" t="s">
        <v>63</v>
      </c>
      <c r="J17" s="62">
        <v>1</v>
      </c>
      <c r="K17" s="71" t="s">
        <v>59</v>
      </c>
      <c r="L17" s="62" t="s">
        <v>60</v>
      </c>
      <c r="M17" s="75">
        <v>1</v>
      </c>
      <c r="N17" s="67">
        <v>44562</v>
      </c>
      <c r="O17" s="67">
        <v>45229</v>
      </c>
      <c r="P17" s="63" t="s">
        <v>56</v>
      </c>
      <c r="Q17" s="67" t="s">
        <v>48</v>
      </c>
      <c r="R17" s="53">
        <v>45657</v>
      </c>
      <c r="S17" s="76" t="s">
        <v>766</v>
      </c>
      <c r="T17" s="70">
        <v>1</v>
      </c>
      <c r="U17" s="71" t="s">
        <v>709</v>
      </c>
      <c r="V17" s="135"/>
      <c r="W17" s="53">
        <v>45777</v>
      </c>
      <c r="X17" s="57" t="s">
        <v>644</v>
      </c>
      <c r="Y17" s="101">
        <v>1</v>
      </c>
      <c r="Z17" s="79" t="s">
        <v>767</v>
      </c>
      <c r="AA17" s="59">
        <f t="shared" si="0"/>
        <v>1</v>
      </c>
      <c r="AB17" s="60" t="str">
        <f t="shared" si="1"/>
        <v>TERMINADA EXTEMPORÁNEA</v>
      </c>
      <c r="AC17" s="60" t="b">
        <f t="shared" si="2"/>
        <v>0</v>
      </c>
      <c r="AD17" s="61" t="str">
        <f t="shared" si="3"/>
        <v>TERMINADA EXTEMPORÁNEA</v>
      </c>
      <c r="AE17" s="58" t="s">
        <v>642</v>
      </c>
      <c r="AF17" s="58"/>
      <c r="AG17" s="52" t="str">
        <f t="shared" si="4"/>
        <v>CUMPLIDA</v>
      </c>
      <c r="AH17" s="80" t="s">
        <v>710</v>
      </c>
      <c r="AI17" s="56" t="s">
        <v>653</v>
      </c>
      <c r="AJ17" s="56" t="s">
        <v>1092</v>
      </c>
    </row>
    <row r="18" spans="1:36" s="81" customFormat="1" ht="153" x14ac:dyDescent="0.2">
      <c r="A18" s="62">
        <v>9</v>
      </c>
      <c r="B18" s="63" t="s">
        <v>31</v>
      </c>
      <c r="C18" s="63" t="s">
        <v>64</v>
      </c>
      <c r="D18" s="64">
        <v>44558</v>
      </c>
      <c r="E18" s="63" t="s">
        <v>65</v>
      </c>
      <c r="F18" s="65" t="s">
        <v>66</v>
      </c>
      <c r="G18" s="63" t="s">
        <v>67</v>
      </c>
      <c r="H18" s="65" t="s">
        <v>68</v>
      </c>
      <c r="I18" s="65" t="s">
        <v>69</v>
      </c>
      <c r="J18" s="63">
        <v>1</v>
      </c>
      <c r="K18" s="71" t="s">
        <v>59</v>
      </c>
      <c r="L18" s="63" t="s">
        <v>70</v>
      </c>
      <c r="M18" s="66">
        <v>0.75</v>
      </c>
      <c r="N18" s="67">
        <v>44682</v>
      </c>
      <c r="O18" s="67">
        <v>45046</v>
      </c>
      <c r="P18" s="63" t="s">
        <v>35</v>
      </c>
      <c r="Q18" s="68" t="s">
        <v>40</v>
      </c>
      <c r="R18" s="53">
        <v>45657</v>
      </c>
      <c r="S18" s="69" t="s">
        <v>768</v>
      </c>
      <c r="T18" s="70">
        <v>0.3</v>
      </c>
      <c r="U18" s="58" t="s">
        <v>636</v>
      </c>
      <c r="V18" s="133">
        <v>0.3</v>
      </c>
      <c r="W18" s="53">
        <v>45777</v>
      </c>
      <c r="X18" s="57" t="s">
        <v>644</v>
      </c>
      <c r="Y18" s="58">
        <v>1</v>
      </c>
      <c r="Z18" s="69" t="s">
        <v>769</v>
      </c>
      <c r="AA18" s="59">
        <f t="shared" si="0"/>
        <v>1</v>
      </c>
      <c r="AB18" s="60" t="str">
        <f t="shared" si="1"/>
        <v>TERMINADA EXTEMPORÁNEA</v>
      </c>
      <c r="AC18" s="60" t="b">
        <f t="shared" si="2"/>
        <v>0</v>
      </c>
      <c r="AD18" s="61" t="str">
        <f t="shared" si="3"/>
        <v>TERMINADA EXTEMPORÁNEA</v>
      </c>
      <c r="AE18" s="58" t="s">
        <v>688</v>
      </c>
      <c r="AF18" s="58"/>
      <c r="AG18" s="52" t="str">
        <f t="shared" si="4"/>
        <v>CUMPLIDA</v>
      </c>
      <c r="AH18" s="80" t="s">
        <v>730</v>
      </c>
      <c r="AI18" s="56" t="s">
        <v>653</v>
      </c>
      <c r="AJ18" s="56" t="s">
        <v>1092</v>
      </c>
    </row>
    <row r="19" spans="1:36" s="81" customFormat="1" ht="153" x14ac:dyDescent="0.2">
      <c r="A19" s="46">
        <v>10</v>
      </c>
      <c r="B19" s="63" t="s">
        <v>31</v>
      </c>
      <c r="C19" s="63" t="s">
        <v>64</v>
      </c>
      <c r="D19" s="64">
        <v>44558</v>
      </c>
      <c r="E19" s="63" t="s">
        <v>65</v>
      </c>
      <c r="F19" s="65" t="s">
        <v>66</v>
      </c>
      <c r="G19" s="63" t="s">
        <v>67</v>
      </c>
      <c r="H19" s="65" t="s">
        <v>68</v>
      </c>
      <c r="I19" s="65" t="s">
        <v>71</v>
      </c>
      <c r="J19" s="63">
        <v>1</v>
      </c>
      <c r="K19" s="71" t="s">
        <v>59</v>
      </c>
      <c r="L19" s="63" t="s">
        <v>72</v>
      </c>
      <c r="M19" s="66">
        <v>0.75</v>
      </c>
      <c r="N19" s="67">
        <v>44682</v>
      </c>
      <c r="O19" s="67">
        <v>45046</v>
      </c>
      <c r="P19" s="63" t="s">
        <v>35</v>
      </c>
      <c r="Q19" s="68" t="s">
        <v>40</v>
      </c>
      <c r="R19" s="53">
        <v>45657</v>
      </c>
      <c r="S19" s="69" t="s">
        <v>768</v>
      </c>
      <c r="T19" s="70">
        <v>0.3</v>
      </c>
      <c r="U19" s="58" t="s">
        <v>636</v>
      </c>
      <c r="V19" s="134"/>
      <c r="W19" s="53">
        <v>45777</v>
      </c>
      <c r="X19" s="57" t="s">
        <v>644</v>
      </c>
      <c r="Y19" s="58">
        <v>1</v>
      </c>
      <c r="Z19" s="69" t="s">
        <v>770</v>
      </c>
      <c r="AA19" s="59">
        <f t="shared" si="0"/>
        <v>1</v>
      </c>
      <c r="AB19" s="60" t="str">
        <f t="shared" si="1"/>
        <v>TERMINADA EXTEMPORÁNEA</v>
      </c>
      <c r="AC19" s="60" t="b">
        <f t="shared" si="2"/>
        <v>0</v>
      </c>
      <c r="AD19" s="61" t="str">
        <f t="shared" si="3"/>
        <v>TERMINADA EXTEMPORÁNEA</v>
      </c>
      <c r="AE19" s="58" t="s">
        <v>688</v>
      </c>
      <c r="AF19" s="58"/>
      <c r="AG19" s="52" t="str">
        <f t="shared" si="4"/>
        <v>CUMPLIDA</v>
      </c>
      <c r="AH19" s="80" t="s">
        <v>730</v>
      </c>
      <c r="AI19" s="56" t="s">
        <v>653</v>
      </c>
      <c r="AJ19" s="56" t="s">
        <v>1092</v>
      </c>
    </row>
    <row r="20" spans="1:36" s="81" customFormat="1" ht="153" x14ac:dyDescent="0.2">
      <c r="A20" s="62">
        <v>11</v>
      </c>
      <c r="B20" s="63" t="s">
        <v>31</v>
      </c>
      <c r="C20" s="63" t="s">
        <v>64</v>
      </c>
      <c r="D20" s="64">
        <v>44558</v>
      </c>
      <c r="E20" s="63" t="s">
        <v>65</v>
      </c>
      <c r="F20" s="65" t="s">
        <v>66</v>
      </c>
      <c r="G20" s="63" t="s">
        <v>67</v>
      </c>
      <c r="H20" s="65" t="s">
        <v>68</v>
      </c>
      <c r="I20" s="65" t="s">
        <v>73</v>
      </c>
      <c r="J20" s="63">
        <v>1</v>
      </c>
      <c r="K20" s="71" t="s">
        <v>59</v>
      </c>
      <c r="L20" s="63" t="s">
        <v>74</v>
      </c>
      <c r="M20" s="66">
        <v>0.75</v>
      </c>
      <c r="N20" s="67">
        <v>44682</v>
      </c>
      <c r="O20" s="67">
        <v>45046</v>
      </c>
      <c r="P20" s="63" t="s">
        <v>35</v>
      </c>
      <c r="Q20" s="68" t="s">
        <v>40</v>
      </c>
      <c r="R20" s="53">
        <v>45657</v>
      </c>
      <c r="S20" s="69" t="s">
        <v>768</v>
      </c>
      <c r="T20" s="70">
        <v>0.3</v>
      </c>
      <c r="U20" s="58" t="s">
        <v>636</v>
      </c>
      <c r="V20" s="134"/>
      <c r="W20" s="53">
        <v>45777</v>
      </c>
      <c r="X20" s="57" t="s">
        <v>644</v>
      </c>
      <c r="Y20" s="58">
        <v>0.3</v>
      </c>
      <c r="Z20" s="69" t="s">
        <v>771</v>
      </c>
      <c r="AA20" s="59">
        <f t="shared" si="0"/>
        <v>0.3</v>
      </c>
      <c r="AB20" s="60" t="str">
        <f t="shared" si="1"/>
        <v>INCUMPLIDA</v>
      </c>
      <c r="AC20" s="60" t="b">
        <f t="shared" si="2"/>
        <v>0</v>
      </c>
      <c r="AD20" s="61" t="str">
        <f t="shared" si="3"/>
        <v>INCUMPLIDA</v>
      </c>
      <c r="AE20" s="58" t="s">
        <v>688</v>
      </c>
      <c r="AF20" s="58"/>
      <c r="AG20" s="52" t="str">
        <f t="shared" si="4"/>
        <v>PENDIENTE</v>
      </c>
      <c r="AH20" s="56"/>
      <c r="AI20" s="56"/>
      <c r="AJ20" s="56"/>
    </row>
    <row r="21" spans="1:36" s="81" customFormat="1" ht="153" x14ac:dyDescent="0.2">
      <c r="A21" s="62">
        <v>12</v>
      </c>
      <c r="B21" s="63" t="s">
        <v>31</v>
      </c>
      <c r="C21" s="63" t="s">
        <v>64</v>
      </c>
      <c r="D21" s="64">
        <v>44558</v>
      </c>
      <c r="E21" s="63" t="s">
        <v>65</v>
      </c>
      <c r="F21" s="65" t="s">
        <v>66</v>
      </c>
      <c r="G21" s="63" t="s">
        <v>67</v>
      </c>
      <c r="H21" s="65" t="s">
        <v>68</v>
      </c>
      <c r="I21" s="65" t="s">
        <v>75</v>
      </c>
      <c r="J21" s="63">
        <v>1</v>
      </c>
      <c r="K21" s="71" t="s">
        <v>59</v>
      </c>
      <c r="L21" s="63" t="s">
        <v>74</v>
      </c>
      <c r="M21" s="66">
        <v>0.75</v>
      </c>
      <c r="N21" s="67">
        <v>44682</v>
      </c>
      <c r="O21" s="67">
        <v>45046</v>
      </c>
      <c r="P21" s="63" t="s">
        <v>35</v>
      </c>
      <c r="Q21" s="68" t="s">
        <v>40</v>
      </c>
      <c r="R21" s="53">
        <v>45657</v>
      </c>
      <c r="S21" s="69" t="s">
        <v>768</v>
      </c>
      <c r="T21" s="70">
        <v>0.3</v>
      </c>
      <c r="U21" s="58" t="s">
        <v>636</v>
      </c>
      <c r="V21" s="134"/>
      <c r="W21" s="53">
        <v>45777</v>
      </c>
      <c r="X21" s="57" t="s">
        <v>644</v>
      </c>
      <c r="Y21" s="58">
        <v>0.3</v>
      </c>
      <c r="Z21" s="69" t="s">
        <v>771</v>
      </c>
      <c r="AA21" s="59">
        <f t="shared" si="0"/>
        <v>0.3</v>
      </c>
      <c r="AB21" s="60" t="str">
        <f t="shared" si="1"/>
        <v>INCUMPLIDA</v>
      </c>
      <c r="AC21" s="60" t="b">
        <f t="shared" si="2"/>
        <v>0</v>
      </c>
      <c r="AD21" s="61" t="str">
        <f t="shared" si="3"/>
        <v>INCUMPLIDA</v>
      </c>
      <c r="AE21" s="58" t="s">
        <v>688</v>
      </c>
      <c r="AF21" s="58"/>
      <c r="AG21" s="52" t="str">
        <f t="shared" si="4"/>
        <v>PENDIENTE</v>
      </c>
      <c r="AH21" s="56"/>
      <c r="AI21" s="56"/>
      <c r="AJ21" s="56"/>
    </row>
    <row r="22" spans="1:36" s="81" customFormat="1" ht="153" x14ac:dyDescent="0.2">
      <c r="A22" s="46">
        <v>13</v>
      </c>
      <c r="B22" s="63" t="s">
        <v>31</v>
      </c>
      <c r="C22" s="63" t="s">
        <v>64</v>
      </c>
      <c r="D22" s="64">
        <v>44558</v>
      </c>
      <c r="E22" s="63" t="s">
        <v>65</v>
      </c>
      <c r="F22" s="65" t="s">
        <v>66</v>
      </c>
      <c r="G22" s="63" t="s">
        <v>67</v>
      </c>
      <c r="H22" s="65" t="s">
        <v>68</v>
      </c>
      <c r="I22" s="65" t="s">
        <v>76</v>
      </c>
      <c r="J22" s="63">
        <v>1</v>
      </c>
      <c r="K22" s="71" t="s">
        <v>59</v>
      </c>
      <c r="L22" s="63" t="s">
        <v>74</v>
      </c>
      <c r="M22" s="66">
        <v>0.75</v>
      </c>
      <c r="N22" s="67">
        <v>44682</v>
      </c>
      <c r="O22" s="67">
        <v>45046</v>
      </c>
      <c r="P22" s="63" t="s">
        <v>35</v>
      </c>
      <c r="Q22" s="68" t="s">
        <v>40</v>
      </c>
      <c r="R22" s="53">
        <v>45657</v>
      </c>
      <c r="S22" s="69" t="s">
        <v>768</v>
      </c>
      <c r="T22" s="70">
        <v>0.3</v>
      </c>
      <c r="U22" s="58" t="s">
        <v>636</v>
      </c>
      <c r="V22" s="135"/>
      <c r="W22" s="53">
        <v>45777</v>
      </c>
      <c r="X22" s="57" t="s">
        <v>644</v>
      </c>
      <c r="Y22" s="58">
        <v>0.3</v>
      </c>
      <c r="Z22" s="69" t="s">
        <v>771</v>
      </c>
      <c r="AA22" s="59">
        <f t="shared" si="0"/>
        <v>0.3</v>
      </c>
      <c r="AB22" s="60" t="str">
        <f t="shared" si="1"/>
        <v>INCUMPLIDA</v>
      </c>
      <c r="AC22" s="60" t="b">
        <f t="shared" si="2"/>
        <v>0</v>
      </c>
      <c r="AD22" s="61" t="str">
        <f t="shared" si="3"/>
        <v>INCUMPLIDA</v>
      </c>
      <c r="AE22" s="58" t="s">
        <v>688</v>
      </c>
      <c r="AF22" s="58"/>
      <c r="AG22" s="52" t="str">
        <f t="shared" si="4"/>
        <v>PENDIENTE</v>
      </c>
      <c r="AH22" s="56"/>
      <c r="AI22" s="56"/>
      <c r="AJ22" s="56"/>
    </row>
    <row r="23" spans="1:36" s="81" customFormat="1" ht="122.4" x14ac:dyDescent="0.2">
      <c r="A23" s="62">
        <v>14</v>
      </c>
      <c r="B23" s="62" t="s">
        <v>31</v>
      </c>
      <c r="C23" s="62" t="s">
        <v>77</v>
      </c>
      <c r="D23" s="73">
        <v>44887</v>
      </c>
      <c r="E23" s="62" t="s">
        <v>78</v>
      </c>
      <c r="F23" s="74" t="s">
        <v>79</v>
      </c>
      <c r="G23" s="62" t="s">
        <v>80</v>
      </c>
      <c r="H23" s="74" t="s">
        <v>81</v>
      </c>
      <c r="I23" s="74" t="s">
        <v>82</v>
      </c>
      <c r="J23" s="62">
        <v>1</v>
      </c>
      <c r="K23" s="62" t="s">
        <v>83</v>
      </c>
      <c r="L23" s="62" t="s">
        <v>84</v>
      </c>
      <c r="M23" s="75">
        <v>1</v>
      </c>
      <c r="N23" s="67">
        <v>44907</v>
      </c>
      <c r="O23" s="67">
        <v>45272</v>
      </c>
      <c r="P23" s="62" t="s">
        <v>85</v>
      </c>
      <c r="Q23" s="62" t="s">
        <v>85</v>
      </c>
      <c r="R23" s="53">
        <v>45657</v>
      </c>
      <c r="S23" s="69" t="s">
        <v>772</v>
      </c>
      <c r="T23" s="70">
        <v>0.5</v>
      </c>
      <c r="U23" s="58" t="s">
        <v>636</v>
      </c>
      <c r="V23" s="133">
        <v>0.5</v>
      </c>
      <c r="W23" s="53">
        <v>45777</v>
      </c>
      <c r="X23" s="57" t="s">
        <v>644</v>
      </c>
      <c r="Y23" s="58">
        <v>0.5</v>
      </c>
      <c r="Z23" s="69" t="s">
        <v>1093</v>
      </c>
      <c r="AA23" s="59">
        <f t="shared" si="0"/>
        <v>0.5</v>
      </c>
      <c r="AB23" s="60" t="str">
        <f t="shared" si="1"/>
        <v>INCUMPLIDA</v>
      </c>
      <c r="AC23" s="60" t="b">
        <f t="shared" si="2"/>
        <v>0</v>
      </c>
      <c r="AD23" s="61" t="str">
        <f t="shared" si="3"/>
        <v>INCUMPLIDA</v>
      </c>
      <c r="AE23" s="58" t="s">
        <v>729</v>
      </c>
      <c r="AF23" s="58"/>
      <c r="AG23" s="52" t="str">
        <f t="shared" si="4"/>
        <v>PENDIENTE</v>
      </c>
      <c r="AH23" s="56"/>
      <c r="AI23" s="56"/>
      <c r="AJ23" s="56"/>
    </row>
    <row r="24" spans="1:36" s="81" customFormat="1" ht="122.4" x14ac:dyDescent="0.2">
      <c r="A24" s="62">
        <v>15</v>
      </c>
      <c r="B24" s="62" t="s">
        <v>31</v>
      </c>
      <c r="C24" s="62" t="s">
        <v>77</v>
      </c>
      <c r="D24" s="73">
        <v>44887</v>
      </c>
      <c r="E24" s="62" t="s">
        <v>78</v>
      </c>
      <c r="F24" s="74" t="s">
        <v>79</v>
      </c>
      <c r="G24" s="62" t="s">
        <v>85</v>
      </c>
      <c r="H24" s="74" t="s">
        <v>81</v>
      </c>
      <c r="I24" s="74" t="s">
        <v>86</v>
      </c>
      <c r="J24" s="62">
        <v>1</v>
      </c>
      <c r="K24" s="62" t="s">
        <v>83</v>
      </c>
      <c r="L24" s="62" t="s">
        <v>87</v>
      </c>
      <c r="M24" s="75">
        <v>1</v>
      </c>
      <c r="N24" s="67">
        <v>44907</v>
      </c>
      <c r="O24" s="67">
        <v>45272</v>
      </c>
      <c r="P24" s="62" t="s">
        <v>85</v>
      </c>
      <c r="Q24" s="62" t="s">
        <v>85</v>
      </c>
      <c r="R24" s="53">
        <v>45657</v>
      </c>
      <c r="S24" s="69" t="s">
        <v>772</v>
      </c>
      <c r="T24" s="70">
        <v>0.5</v>
      </c>
      <c r="U24" s="58" t="s">
        <v>636</v>
      </c>
      <c r="V24" s="134"/>
      <c r="W24" s="53">
        <v>45777</v>
      </c>
      <c r="X24" s="57" t="s">
        <v>644</v>
      </c>
      <c r="Y24" s="58">
        <v>0.5</v>
      </c>
      <c r="Z24" s="69" t="s">
        <v>1094</v>
      </c>
      <c r="AA24" s="59">
        <f t="shared" si="0"/>
        <v>0.5</v>
      </c>
      <c r="AB24" s="60" t="str">
        <f t="shared" si="1"/>
        <v>INCUMPLIDA</v>
      </c>
      <c r="AC24" s="60" t="b">
        <f t="shared" si="2"/>
        <v>0</v>
      </c>
      <c r="AD24" s="61" t="str">
        <f t="shared" si="3"/>
        <v>INCUMPLIDA</v>
      </c>
      <c r="AE24" s="58" t="s">
        <v>729</v>
      </c>
      <c r="AF24" s="58"/>
      <c r="AG24" s="52" t="str">
        <f t="shared" si="4"/>
        <v>PENDIENTE</v>
      </c>
      <c r="AH24" s="56"/>
      <c r="AI24" s="56"/>
      <c r="AJ24" s="56"/>
    </row>
    <row r="25" spans="1:36" s="81" customFormat="1" ht="122.4" x14ac:dyDescent="0.2">
      <c r="A25" s="46">
        <v>16</v>
      </c>
      <c r="B25" s="62" t="s">
        <v>31</v>
      </c>
      <c r="C25" s="62" t="s">
        <v>77</v>
      </c>
      <c r="D25" s="73">
        <v>44887</v>
      </c>
      <c r="E25" s="62" t="s">
        <v>78</v>
      </c>
      <c r="F25" s="74" t="s">
        <v>79</v>
      </c>
      <c r="G25" s="62" t="s">
        <v>80</v>
      </c>
      <c r="H25" s="74" t="s">
        <v>81</v>
      </c>
      <c r="I25" s="74" t="s">
        <v>88</v>
      </c>
      <c r="J25" s="62">
        <v>1</v>
      </c>
      <c r="K25" s="62" t="s">
        <v>83</v>
      </c>
      <c r="L25" s="62" t="s">
        <v>84</v>
      </c>
      <c r="M25" s="75">
        <v>1</v>
      </c>
      <c r="N25" s="67">
        <v>44907</v>
      </c>
      <c r="O25" s="67">
        <v>45272</v>
      </c>
      <c r="P25" s="63" t="s">
        <v>80</v>
      </c>
      <c r="Q25" s="62" t="s">
        <v>89</v>
      </c>
      <c r="R25" s="53">
        <v>45657</v>
      </c>
      <c r="S25" s="69" t="s">
        <v>772</v>
      </c>
      <c r="T25" s="70">
        <v>0.5</v>
      </c>
      <c r="U25" s="58" t="s">
        <v>636</v>
      </c>
      <c r="V25" s="134"/>
      <c r="W25" s="53">
        <v>45777</v>
      </c>
      <c r="X25" s="57" t="s">
        <v>644</v>
      </c>
      <c r="Y25" s="58">
        <v>0.5</v>
      </c>
      <c r="Z25" s="76" t="s">
        <v>1019</v>
      </c>
      <c r="AA25" s="59">
        <f t="shared" si="0"/>
        <v>0.5</v>
      </c>
      <c r="AB25" s="60" t="str">
        <f t="shared" si="1"/>
        <v>INCUMPLIDA</v>
      </c>
      <c r="AC25" s="60" t="b">
        <f t="shared" si="2"/>
        <v>0</v>
      </c>
      <c r="AD25" s="61" t="str">
        <f t="shared" si="3"/>
        <v>INCUMPLIDA</v>
      </c>
      <c r="AE25" s="58" t="s">
        <v>708</v>
      </c>
      <c r="AF25" s="58"/>
      <c r="AG25" s="52" t="str">
        <f t="shared" si="4"/>
        <v>PENDIENTE</v>
      </c>
      <c r="AH25" s="56"/>
      <c r="AI25" s="56"/>
      <c r="AJ25" s="56"/>
    </row>
    <row r="26" spans="1:36" s="81" customFormat="1" ht="193.8" x14ac:dyDescent="0.2">
      <c r="A26" s="62">
        <v>17</v>
      </c>
      <c r="B26" s="62" t="s">
        <v>31</v>
      </c>
      <c r="C26" s="62" t="s">
        <v>77</v>
      </c>
      <c r="D26" s="73">
        <v>44887</v>
      </c>
      <c r="E26" s="62" t="s">
        <v>78</v>
      </c>
      <c r="F26" s="74" t="s">
        <v>79</v>
      </c>
      <c r="G26" s="62" t="s">
        <v>85</v>
      </c>
      <c r="H26" s="74" t="s">
        <v>81</v>
      </c>
      <c r="I26" s="74" t="s">
        <v>90</v>
      </c>
      <c r="J26" s="62">
        <v>1</v>
      </c>
      <c r="K26" s="62" t="s">
        <v>83</v>
      </c>
      <c r="L26" s="62" t="s">
        <v>87</v>
      </c>
      <c r="M26" s="75">
        <v>1</v>
      </c>
      <c r="N26" s="67">
        <v>44907</v>
      </c>
      <c r="O26" s="67">
        <v>45272</v>
      </c>
      <c r="P26" s="63" t="s">
        <v>80</v>
      </c>
      <c r="Q26" s="62" t="s">
        <v>89</v>
      </c>
      <c r="R26" s="53">
        <v>45657</v>
      </c>
      <c r="S26" s="69" t="s">
        <v>772</v>
      </c>
      <c r="T26" s="70">
        <v>0.5</v>
      </c>
      <c r="U26" s="58" t="s">
        <v>636</v>
      </c>
      <c r="V26" s="135"/>
      <c r="W26" s="53">
        <v>45777</v>
      </c>
      <c r="X26" s="77" t="s">
        <v>773</v>
      </c>
      <c r="Y26" s="58">
        <v>0.5</v>
      </c>
      <c r="Z26" s="126" t="s">
        <v>1075</v>
      </c>
      <c r="AA26" s="59">
        <f t="shared" si="0"/>
        <v>0.5</v>
      </c>
      <c r="AB26" s="60" t="str">
        <f t="shared" si="1"/>
        <v>INCUMPLIDA</v>
      </c>
      <c r="AC26" s="60" t="b">
        <f t="shared" si="2"/>
        <v>0</v>
      </c>
      <c r="AD26" s="61" t="str">
        <f t="shared" si="3"/>
        <v>INCUMPLIDA</v>
      </c>
      <c r="AE26" s="58" t="s">
        <v>708</v>
      </c>
      <c r="AF26" s="58"/>
      <c r="AG26" s="52" t="str">
        <f t="shared" si="4"/>
        <v>PENDIENTE</v>
      </c>
      <c r="AH26" s="56"/>
      <c r="AI26" s="56"/>
      <c r="AJ26" s="56"/>
    </row>
    <row r="27" spans="1:36" s="81" customFormat="1" ht="102" x14ac:dyDescent="0.2">
      <c r="A27" s="62">
        <v>18</v>
      </c>
      <c r="B27" s="63" t="s">
        <v>91</v>
      </c>
      <c r="C27" s="63" t="s">
        <v>92</v>
      </c>
      <c r="D27" s="64">
        <v>44909</v>
      </c>
      <c r="E27" s="63" t="s">
        <v>93</v>
      </c>
      <c r="F27" s="65" t="s">
        <v>94</v>
      </c>
      <c r="G27" s="63" t="s">
        <v>56</v>
      </c>
      <c r="H27" s="65" t="s">
        <v>95</v>
      </c>
      <c r="I27" s="65" t="s">
        <v>96</v>
      </c>
      <c r="J27" s="63">
        <v>1</v>
      </c>
      <c r="K27" s="71" t="s">
        <v>59</v>
      </c>
      <c r="L27" s="63" t="s">
        <v>97</v>
      </c>
      <c r="M27" s="66">
        <v>1</v>
      </c>
      <c r="N27" s="67">
        <v>45656</v>
      </c>
      <c r="O27" s="67">
        <v>46021</v>
      </c>
      <c r="P27" s="63" t="s">
        <v>56</v>
      </c>
      <c r="Q27" s="67" t="s">
        <v>48</v>
      </c>
      <c r="R27" s="53">
        <v>45657</v>
      </c>
      <c r="S27" s="72" t="s">
        <v>774</v>
      </c>
      <c r="T27" s="70">
        <v>0</v>
      </c>
      <c r="U27" s="58"/>
      <c r="V27" s="133">
        <v>0.12</v>
      </c>
      <c r="W27" s="53">
        <v>45777</v>
      </c>
      <c r="X27" s="77" t="s">
        <v>711</v>
      </c>
      <c r="Y27" s="101">
        <v>1</v>
      </c>
      <c r="Z27" s="79" t="s">
        <v>775</v>
      </c>
      <c r="AA27" s="59">
        <f t="shared" si="0"/>
        <v>1</v>
      </c>
      <c r="AB27" s="60" t="b">
        <f t="shared" si="1"/>
        <v>0</v>
      </c>
      <c r="AC27" s="60" t="str">
        <f t="shared" si="2"/>
        <v>TERMINADA</v>
      </c>
      <c r="AD27" s="61" t="str">
        <f t="shared" si="3"/>
        <v>TERMINADA</v>
      </c>
      <c r="AE27" s="58" t="s">
        <v>642</v>
      </c>
      <c r="AF27" s="58"/>
      <c r="AG27" s="52" t="str">
        <f t="shared" si="4"/>
        <v>CUMPLIDA</v>
      </c>
      <c r="AH27" s="80" t="s">
        <v>712</v>
      </c>
      <c r="AI27" s="56" t="s">
        <v>653</v>
      </c>
      <c r="AJ27" s="56" t="s">
        <v>1092</v>
      </c>
    </row>
    <row r="28" spans="1:36" s="81" customFormat="1" ht="91.8" x14ac:dyDescent="0.2">
      <c r="A28" s="46">
        <v>19</v>
      </c>
      <c r="B28" s="63" t="s">
        <v>91</v>
      </c>
      <c r="C28" s="63" t="s">
        <v>92</v>
      </c>
      <c r="D28" s="64">
        <v>44909</v>
      </c>
      <c r="E28" s="63" t="s">
        <v>93</v>
      </c>
      <c r="F28" s="65" t="s">
        <v>94</v>
      </c>
      <c r="G28" s="63" t="s">
        <v>56</v>
      </c>
      <c r="H28" s="65" t="s">
        <v>95</v>
      </c>
      <c r="I28" s="65" t="s">
        <v>98</v>
      </c>
      <c r="J28" s="63">
        <v>1</v>
      </c>
      <c r="K28" s="71" t="s">
        <v>59</v>
      </c>
      <c r="L28" s="63" t="s">
        <v>97</v>
      </c>
      <c r="M28" s="66">
        <v>1</v>
      </c>
      <c r="N28" s="67">
        <v>45656</v>
      </c>
      <c r="O28" s="67">
        <v>46021</v>
      </c>
      <c r="P28" s="63" t="s">
        <v>56</v>
      </c>
      <c r="Q28" s="67" t="s">
        <v>48</v>
      </c>
      <c r="R28" s="53">
        <v>45657</v>
      </c>
      <c r="S28" s="72" t="s">
        <v>774</v>
      </c>
      <c r="T28" s="70">
        <v>0</v>
      </c>
      <c r="U28" s="58"/>
      <c r="V28" s="134"/>
      <c r="W28" s="53">
        <v>45777</v>
      </c>
      <c r="X28" s="57" t="s">
        <v>713</v>
      </c>
      <c r="Y28" s="78">
        <v>0.5</v>
      </c>
      <c r="Z28" s="79" t="s">
        <v>1088</v>
      </c>
      <c r="AA28" s="59">
        <f t="shared" si="0"/>
        <v>0.5</v>
      </c>
      <c r="AB28" s="60" t="b">
        <f t="shared" si="1"/>
        <v>0</v>
      </c>
      <c r="AC28" s="60" t="str">
        <f t="shared" si="2"/>
        <v>EN PROCESO</v>
      </c>
      <c r="AD28" s="61" t="str">
        <f t="shared" si="3"/>
        <v>EN PROCESO</v>
      </c>
      <c r="AE28" s="58" t="s">
        <v>642</v>
      </c>
      <c r="AF28" s="58"/>
      <c r="AG28" s="52" t="str">
        <f t="shared" si="4"/>
        <v>PENDIENTE</v>
      </c>
      <c r="AH28" s="56"/>
      <c r="AI28" s="56"/>
      <c r="AJ28" s="56"/>
    </row>
    <row r="29" spans="1:36" s="81" customFormat="1" ht="71.400000000000006" x14ac:dyDescent="0.2">
      <c r="A29" s="62">
        <v>20</v>
      </c>
      <c r="B29" s="63" t="s">
        <v>91</v>
      </c>
      <c r="C29" s="63" t="s">
        <v>92</v>
      </c>
      <c r="D29" s="64">
        <v>44909</v>
      </c>
      <c r="E29" s="63" t="s">
        <v>93</v>
      </c>
      <c r="F29" s="65" t="s">
        <v>94</v>
      </c>
      <c r="G29" s="63" t="s">
        <v>56</v>
      </c>
      <c r="H29" s="65" t="s">
        <v>95</v>
      </c>
      <c r="I29" s="65" t="s">
        <v>99</v>
      </c>
      <c r="J29" s="63">
        <v>1</v>
      </c>
      <c r="K29" s="71" t="s">
        <v>59</v>
      </c>
      <c r="L29" s="63" t="s">
        <v>97</v>
      </c>
      <c r="M29" s="66">
        <v>1</v>
      </c>
      <c r="N29" s="67">
        <v>45656</v>
      </c>
      <c r="O29" s="67">
        <v>46021</v>
      </c>
      <c r="P29" s="63" t="s">
        <v>56</v>
      </c>
      <c r="Q29" s="67" t="s">
        <v>48</v>
      </c>
      <c r="R29" s="53">
        <v>45657</v>
      </c>
      <c r="S29" s="72" t="s">
        <v>774</v>
      </c>
      <c r="T29" s="70">
        <v>0</v>
      </c>
      <c r="U29" s="58"/>
      <c r="V29" s="134"/>
      <c r="W29" s="53">
        <v>45777</v>
      </c>
      <c r="X29" s="57" t="s">
        <v>644</v>
      </c>
      <c r="Y29" s="101">
        <v>0</v>
      </c>
      <c r="Z29" s="79" t="s">
        <v>776</v>
      </c>
      <c r="AA29" s="59">
        <f t="shared" si="0"/>
        <v>0</v>
      </c>
      <c r="AB29" s="60" t="b">
        <f t="shared" si="1"/>
        <v>0</v>
      </c>
      <c r="AC29" s="60" t="str">
        <f t="shared" si="2"/>
        <v>SIN INICIAR</v>
      </c>
      <c r="AD29" s="61" t="str">
        <f t="shared" si="3"/>
        <v>SIN INICIAR</v>
      </c>
      <c r="AE29" s="58" t="s">
        <v>642</v>
      </c>
      <c r="AF29" s="58"/>
      <c r="AG29" s="52" t="str">
        <f t="shared" si="4"/>
        <v>PENDIENTE</v>
      </c>
      <c r="AH29" s="56"/>
      <c r="AI29" s="56"/>
      <c r="AJ29" s="56"/>
    </row>
    <row r="30" spans="1:36" s="81" customFormat="1" ht="71.400000000000006" x14ac:dyDescent="0.2">
      <c r="A30" s="62">
        <v>21</v>
      </c>
      <c r="B30" s="63" t="s">
        <v>91</v>
      </c>
      <c r="C30" s="63" t="s">
        <v>92</v>
      </c>
      <c r="D30" s="64">
        <v>44909</v>
      </c>
      <c r="E30" s="63" t="s">
        <v>93</v>
      </c>
      <c r="F30" s="65" t="s">
        <v>94</v>
      </c>
      <c r="G30" s="63" t="s">
        <v>56</v>
      </c>
      <c r="H30" s="65" t="s">
        <v>95</v>
      </c>
      <c r="I30" s="65" t="s">
        <v>100</v>
      </c>
      <c r="J30" s="63">
        <v>1</v>
      </c>
      <c r="K30" s="71" t="s">
        <v>59</v>
      </c>
      <c r="L30" s="63" t="s">
        <v>97</v>
      </c>
      <c r="M30" s="66">
        <v>1</v>
      </c>
      <c r="N30" s="67">
        <v>45656</v>
      </c>
      <c r="O30" s="67">
        <v>46021</v>
      </c>
      <c r="P30" s="63" t="s">
        <v>56</v>
      </c>
      <c r="Q30" s="67" t="s">
        <v>48</v>
      </c>
      <c r="R30" s="53">
        <v>45657</v>
      </c>
      <c r="S30" s="72" t="s">
        <v>774</v>
      </c>
      <c r="T30" s="70">
        <v>0</v>
      </c>
      <c r="U30" s="58"/>
      <c r="V30" s="134"/>
      <c r="W30" s="53">
        <v>45777</v>
      </c>
      <c r="X30" s="57" t="s">
        <v>644</v>
      </c>
      <c r="Y30" s="78">
        <v>0</v>
      </c>
      <c r="Z30" s="79" t="s">
        <v>777</v>
      </c>
      <c r="AA30" s="59">
        <f t="shared" si="0"/>
        <v>0</v>
      </c>
      <c r="AB30" s="60" t="b">
        <f t="shared" si="1"/>
        <v>0</v>
      </c>
      <c r="AC30" s="60" t="str">
        <f t="shared" si="2"/>
        <v>SIN INICIAR</v>
      </c>
      <c r="AD30" s="61" t="str">
        <f t="shared" si="3"/>
        <v>SIN INICIAR</v>
      </c>
      <c r="AE30" s="58" t="s">
        <v>642</v>
      </c>
      <c r="AF30" s="58"/>
      <c r="AG30" s="52" t="str">
        <f t="shared" si="4"/>
        <v>PENDIENTE</v>
      </c>
      <c r="AH30" s="56"/>
      <c r="AI30" s="56"/>
      <c r="AJ30" s="56"/>
    </row>
    <row r="31" spans="1:36" s="81" customFormat="1" ht="71.400000000000006" x14ac:dyDescent="0.2">
      <c r="A31" s="46">
        <v>22</v>
      </c>
      <c r="B31" s="63" t="s">
        <v>91</v>
      </c>
      <c r="C31" s="63" t="s">
        <v>92</v>
      </c>
      <c r="D31" s="64">
        <v>44909</v>
      </c>
      <c r="E31" s="63" t="s">
        <v>93</v>
      </c>
      <c r="F31" s="65" t="s">
        <v>94</v>
      </c>
      <c r="G31" s="63" t="s">
        <v>56</v>
      </c>
      <c r="H31" s="65" t="s">
        <v>95</v>
      </c>
      <c r="I31" s="65" t="s">
        <v>101</v>
      </c>
      <c r="J31" s="63">
        <v>1</v>
      </c>
      <c r="K31" s="71" t="s">
        <v>59</v>
      </c>
      <c r="L31" s="63" t="s">
        <v>97</v>
      </c>
      <c r="M31" s="66">
        <v>1</v>
      </c>
      <c r="N31" s="67">
        <v>45656</v>
      </c>
      <c r="O31" s="67">
        <v>46021</v>
      </c>
      <c r="P31" s="63" t="s">
        <v>56</v>
      </c>
      <c r="Q31" s="67" t="s">
        <v>48</v>
      </c>
      <c r="R31" s="53">
        <v>45657</v>
      </c>
      <c r="S31" s="72" t="s">
        <v>774</v>
      </c>
      <c r="T31" s="70">
        <v>0</v>
      </c>
      <c r="U31" s="58"/>
      <c r="V31" s="134"/>
      <c r="W31" s="53">
        <v>45777</v>
      </c>
      <c r="X31" s="57" t="s">
        <v>644</v>
      </c>
      <c r="Y31" s="101">
        <v>0</v>
      </c>
      <c r="Z31" s="79" t="s">
        <v>778</v>
      </c>
      <c r="AA31" s="59">
        <f t="shared" si="0"/>
        <v>0</v>
      </c>
      <c r="AB31" s="60" t="b">
        <f t="shared" si="1"/>
        <v>0</v>
      </c>
      <c r="AC31" s="60" t="str">
        <f t="shared" si="2"/>
        <v>SIN INICIAR</v>
      </c>
      <c r="AD31" s="61" t="str">
        <f t="shared" si="3"/>
        <v>SIN INICIAR</v>
      </c>
      <c r="AE31" s="58" t="s">
        <v>642</v>
      </c>
      <c r="AF31" s="58"/>
      <c r="AG31" s="52" t="str">
        <f t="shared" si="4"/>
        <v>PENDIENTE</v>
      </c>
      <c r="AH31" s="56"/>
      <c r="AI31" s="56"/>
      <c r="AJ31" s="56"/>
    </row>
    <row r="32" spans="1:36" s="81" customFormat="1" ht="61.2" x14ac:dyDescent="0.2">
      <c r="A32" s="62">
        <v>23</v>
      </c>
      <c r="B32" s="63" t="s">
        <v>91</v>
      </c>
      <c r="C32" s="63" t="s">
        <v>92</v>
      </c>
      <c r="D32" s="64">
        <v>44909</v>
      </c>
      <c r="E32" s="63" t="s">
        <v>93</v>
      </c>
      <c r="F32" s="65" t="s">
        <v>94</v>
      </c>
      <c r="G32" s="63" t="s">
        <v>56</v>
      </c>
      <c r="H32" s="65" t="s">
        <v>95</v>
      </c>
      <c r="I32" s="65" t="s">
        <v>98</v>
      </c>
      <c r="J32" s="63">
        <v>1</v>
      </c>
      <c r="K32" s="71" t="s">
        <v>59</v>
      </c>
      <c r="L32" s="63" t="s">
        <v>97</v>
      </c>
      <c r="M32" s="66">
        <v>1</v>
      </c>
      <c r="N32" s="67">
        <v>45656</v>
      </c>
      <c r="O32" s="67">
        <v>46021</v>
      </c>
      <c r="P32" s="71" t="s">
        <v>43</v>
      </c>
      <c r="Q32" s="71" t="s">
        <v>48</v>
      </c>
      <c r="R32" s="53">
        <v>45657</v>
      </c>
      <c r="S32" s="82"/>
      <c r="T32" s="83"/>
      <c r="U32" s="84"/>
      <c r="V32" s="134"/>
      <c r="W32" s="53">
        <v>45777</v>
      </c>
      <c r="X32" s="57" t="s">
        <v>644</v>
      </c>
      <c r="Y32" s="58">
        <v>0</v>
      </c>
      <c r="Z32" s="76" t="s">
        <v>779</v>
      </c>
      <c r="AA32" s="59">
        <f t="shared" si="0"/>
        <v>0</v>
      </c>
      <c r="AB32" s="60" t="b">
        <f t="shared" si="1"/>
        <v>0</v>
      </c>
      <c r="AC32" s="60" t="str">
        <f t="shared" si="2"/>
        <v>SIN INICIAR</v>
      </c>
      <c r="AD32" s="61" t="str">
        <f t="shared" si="3"/>
        <v>SIN INICIAR</v>
      </c>
      <c r="AE32" s="58" t="s">
        <v>688</v>
      </c>
      <c r="AF32" s="58"/>
      <c r="AG32" s="52" t="str">
        <f t="shared" si="4"/>
        <v>PENDIENTE</v>
      </c>
      <c r="AH32" s="56"/>
      <c r="AI32" s="56"/>
      <c r="AJ32" s="56"/>
    </row>
    <row r="33" spans="1:36" s="81" customFormat="1" ht="153" x14ac:dyDescent="0.2">
      <c r="A33" s="62">
        <v>24</v>
      </c>
      <c r="B33" s="63" t="s">
        <v>91</v>
      </c>
      <c r="C33" s="63" t="s">
        <v>92</v>
      </c>
      <c r="D33" s="64">
        <v>44909</v>
      </c>
      <c r="E33" s="63" t="s">
        <v>102</v>
      </c>
      <c r="F33" s="85" t="s">
        <v>103</v>
      </c>
      <c r="G33" s="63" t="s">
        <v>56</v>
      </c>
      <c r="H33" s="65" t="s">
        <v>104</v>
      </c>
      <c r="I33" s="65" t="s">
        <v>105</v>
      </c>
      <c r="J33" s="63">
        <v>1</v>
      </c>
      <c r="K33" s="62" t="s">
        <v>38</v>
      </c>
      <c r="L33" s="63" t="s">
        <v>97</v>
      </c>
      <c r="M33" s="66">
        <v>1</v>
      </c>
      <c r="N33" s="67">
        <v>44958</v>
      </c>
      <c r="O33" s="67">
        <v>45290</v>
      </c>
      <c r="P33" s="63" t="s">
        <v>56</v>
      </c>
      <c r="Q33" s="67" t="s">
        <v>48</v>
      </c>
      <c r="R33" s="53">
        <v>45657</v>
      </c>
      <c r="S33" s="76" t="s">
        <v>780</v>
      </c>
      <c r="T33" s="70">
        <v>0.33</v>
      </c>
      <c r="U33" s="58"/>
      <c r="V33" s="134"/>
      <c r="W33" s="53">
        <v>45777</v>
      </c>
      <c r="X33" s="57" t="s">
        <v>714</v>
      </c>
      <c r="Y33" s="101">
        <v>1</v>
      </c>
      <c r="Z33" s="79" t="s">
        <v>781</v>
      </c>
      <c r="AA33" s="59">
        <f t="shared" si="0"/>
        <v>1</v>
      </c>
      <c r="AB33" s="60" t="str">
        <f t="shared" si="1"/>
        <v>TERMINADA EXTEMPORÁNEA</v>
      </c>
      <c r="AC33" s="60" t="b">
        <f t="shared" si="2"/>
        <v>0</v>
      </c>
      <c r="AD33" s="61" t="str">
        <f t="shared" si="3"/>
        <v>TERMINADA EXTEMPORÁNEA</v>
      </c>
      <c r="AE33" s="58" t="s">
        <v>642</v>
      </c>
      <c r="AF33" s="58"/>
      <c r="AG33" s="52" t="str">
        <f t="shared" si="4"/>
        <v>CUMPLIDA</v>
      </c>
      <c r="AH33" s="80" t="s">
        <v>712</v>
      </c>
      <c r="AI33" s="56" t="s">
        <v>653</v>
      </c>
      <c r="AJ33" s="56" t="s">
        <v>1092</v>
      </c>
    </row>
    <row r="34" spans="1:36" s="81" customFormat="1" ht="153" x14ac:dyDescent="0.2">
      <c r="A34" s="46">
        <v>25</v>
      </c>
      <c r="B34" s="63" t="s">
        <v>91</v>
      </c>
      <c r="C34" s="63" t="s">
        <v>92</v>
      </c>
      <c r="D34" s="64">
        <v>44909</v>
      </c>
      <c r="E34" s="63" t="s">
        <v>102</v>
      </c>
      <c r="F34" s="85" t="s">
        <v>103</v>
      </c>
      <c r="G34" s="63" t="s">
        <v>56</v>
      </c>
      <c r="H34" s="65" t="s">
        <v>104</v>
      </c>
      <c r="I34" s="65" t="s">
        <v>106</v>
      </c>
      <c r="J34" s="63">
        <v>1</v>
      </c>
      <c r="K34" s="62" t="s">
        <v>38</v>
      </c>
      <c r="L34" s="63" t="s">
        <v>97</v>
      </c>
      <c r="M34" s="66">
        <v>1</v>
      </c>
      <c r="N34" s="67">
        <v>44958</v>
      </c>
      <c r="O34" s="67">
        <v>45290</v>
      </c>
      <c r="P34" s="63" t="s">
        <v>56</v>
      </c>
      <c r="Q34" s="67" t="s">
        <v>48</v>
      </c>
      <c r="R34" s="53">
        <v>45657</v>
      </c>
      <c r="S34" s="76" t="s">
        <v>780</v>
      </c>
      <c r="T34" s="70">
        <v>0.33</v>
      </c>
      <c r="U34" s="58"/>
      <c r="V34" s="134"/>
      <c r="W34" s="53">
        <v>45777</v>
      </c>
      <c r="X34" s="77" t="s">
        <v>715</v>
      </c>
      <c r="Y34" s="101">
        <v>1</v>
      </c>
      <c r="Z34" s="79" t="s">
        <v>782</v>
      </c>
      <c r="AA34" s="59">
        <f t="shared" si="0"/>
        <v>1</v>
      </c>
      <c r="AB34" s="60" t="str">
        <f t="shared" si="1"/>
        <v>TERMINADA EXTEMPORÁNEA</v>
      </c>
      <c r="AC34" s="60" t="b">
        <f t="shared" si="2"/>
        <v>0</v>
      </c>
      <c r="AD34" s="61" t="str">
        <f t="shared" si="3"/>
        <v>TERMINADA EXTEMPORÁNEA</v>
      </c>
      <c r="AE34" s="58" t="s">
        <v>642</v>
      </c>
      <c r="AF34" s="58"/>
      <c r="AG34" s="52" t="str">
        <f t="shared" si="4"/>
        <v>CUMPLIDA</v>
      </c>
      <c r="AH34" s="80" t="s">
        <v>712</v>
      </c>
      <c r="AI34" s="56" t="s">
        <v>653</v>
      </c>
      <c r="AJ34" s="56" t="s">
        <v>1092</v>
      </c>
    </row>
    <row r="35" spans="1:36" s="81" customFormat="1" ht="153" x14ac:dyDescent="0.2">
      <c r="A35" s="62">
        <v>26</v>
      </c>
      <c r="B35" s="63" t="s">
        <v>91</v>
      </c>
      <c r="C35" s="63" t="s">
        <v>92</v>
      </c>
      <c r="D35" s="64">
        <v>44909</v>
      </c>
      <c r="E35" s="63" t="s">
        <v>102</v>
      </c>
      <c r="F35" s="85" t="s">
        <v>103</v>
      </c>
      <c r="G35" s="63" t="s">
        <v>56</v>
      </c>
      <c r="H35" s="65" t="s">
        <v>104</v>
      </c>
      <c r="I35" s="65" t="s">
        <v>107</v>
      </c>
      <c r="J35" s="63">
        <v>1</v>
      </c>
      <c r="K35" s="62" t="s">
        <v>38</v>
      </c>
      <c r="L35" s="63" t="s">
        <v>97</v>
      </c>
      <c r="M35" s="66">
        <v>1</v>
      </c>
      <c r="N35" s="67">
        <v>44958</v>
      </c>
      <c r="O35" s="67">
        <v>45290</v>
      </c>
      <c r="P35" s="63" t="s">
        <v>80</v>
      </c>
      <c r="Q35" s="62" t="s">
        <v>89</v>
      </c>
      <c r="R35" s="53">
        <v>45657</v>
      </c>
      <c r="S35" s="76" t="s">
        <v>780</v>
      </c>
      <c r="T35" s="70">
        <v>0.33</v>
      </c>
      <c r="U35" s="58" t="s">
        <v>636</v>
      </c>
      <c r="V35" s="135"/>
      <c r="W35" s="53">
        <v>45777</v>
      </c>
      <c r="X35" s="57" t="s">
        <v>783</v>
      </c>
      <c r="Y35" s="58">
        <v>1</v>
      </c>
      <c r="Z35" s="76" t="s">
        <v>1020</v>
      </c>
      <c r="AA35" s="59">
        <f t="shared" si="0"/>
        <v>1</v>
      </c>
      <c r="AB35" s="60" t="str">
        <f t="shared" si="1"/>
        <v>TERMINADA EXTEMPORÁNEA</v>
      </c>
      <c r="AC35" s="60" t="b">
        <f t="shared" si="2"/>
        <v>0</v>
      </c>
      <c r="AD35" s="61" t="str">
        <f t="shared" si="3"/>
        <v>TERMINADA EXTEMPORÁNEA</v>
      </c>
      <c r="AE35" s="58" t="s">
        <v>708</v>
      </c>
      <c r="AF35" s="58"/>
      <c r="AG35" s="52" t="str">
        <f t="shared" si="4"/>
        <v>CUMPLIDA</v>
      </c>
      <c r="AH35" s="80" t="s">
        <v>712</v>
      </c>
      <c r="AI35" s="56" t="s">
        <v>653</v>
      </c>
      <c r="AJ35" s="56" t="s">
        <v>1092</v>
      </c>
    </row>
    <row r="36" spans="1:36" s="81" customFormat="1" ht="244.8" x14ac:dyDescent="0.2">
      <c r="A36" s="62">
        <v>27</v>
      </c>
      <c r="B36" s="62" t="s">
        <v>31</v>
      </c>
      <c r="C36" s="62" t="s">
        <v>108</v>
      </c>
      <c r="D36" s="73">
        <v>44914</v>
      </c>
      <c r="E36" s="62" t="s">
        <v>65</v>
      </c>
      <c r="F36" s="74" t="s">
        <v>109</v>
      </c>
      <c r="G36" s="62" t="s">
        <v>110</v>
      </c>
      <c r="H36" s="74" t="s">
        <v>111</v>
      </c>
      <c r="I36" s="74" t="s">
        <v>112</v>
      </c>
      <c r="J36" s="62">
        <v>1</v>
      </c>
      <c r="K36" s="71" t="s">
        <v>59</v>
      </c>
      <c r="L36" s="62" t="s">
        <v>113</v>
      </c>
      <c r="M36" s="75">
        <v>1</v>
      </c>
      <c r="N36" s="67">
        <v>44928</v>
      </c>
      <c r="O36" s="67">
        <v>45838</v>
      </c>
      <c r="P36" s="62" t="s">
        <v>110</v>
      </c>
      <c r="Q36" s="62" t="s">
        <v>114</v>
      </c>
      <c r="R36" s="53">
        <v>45657</v>
      </c>
      <c r="S36" s="76" t="s">
        <v>784</v>
      </c>
      <c r="T36" s="70">
        <v>0.38</v>
      </c>
      <c r="U36" s="58" t="s">
        <v>637</v>
      </c>
      <c r="V36" s="133">
        <v>0.38</v>
      </c>
      <c r="W36" s="53">
        <v>45777</v>
      </c>
      <c r="X36" s="57" t="s">
        <v>644</v>
      </c>
      <c r="Y36" s="78">
        <v>0.38</v>
      </c>
      <c r="Z36" s="79" t="s">
        <v>785</v>
      </c>
      <c r="AA36" s="59">
        <f t="shared" si="0"/>
        <v>0.38</v>
      </c>
      <c r="AB36" s="60" t="b">
        <f t="shared" si="1"/>
        <v>0</v>
      </c>
      <c r="AC36" s="60" t="str">
        <f t="shared" si="2"/>
        <v>EN PROCESO</v>
      </c>
      <c r="AD36" s="61" t="str">
        <f t="shared" si="3"/>
        <v>EN PROCESO</v>
      </c>
      <c r="AE36" s="58" t="s">
        <v>642</v>
      </c>
      <c r="AF36" s="58"/>
      <c r="AG36" s="52" t="str">
        <f t="shared" si="4"/>
        <v>PENDIENTE</v>
      </c>
      <c r="AH36" s="56"/>
      <c r="AI36" s="56"/>
      <c r="AJ36" s="56"/>
    </row>
    <row r="37" spans="1:36" s="81" customFormat="1" ht="244.8" x14ac:dyDescent="0.2">
      <c r="A37" s="46">
        <v>28</v>
      </c>
      <c r="B37" s="62" t="s">
        <v>31</v>
      </c>
      <c r="C37" s="62" t="s">
        <v>108</v>
      </c>
      <c r="D37" s="73">
        <v>44914</v>
      </c>
      <c r="E37" s="62" t="s">
        <v>65</v>
      </c>
      <c r="F37" s="74" t="s">
        <v>109</v>
      </c>
      <c r="G37" s="62" t="s">
        <v>110</v>
      </c>
      <c r="H37" s="74" t="s">
        <v>111</v>
      </c>
      <c r="I37" s="74" t="s">
        <v>115</v>
      </c>
      <c r="J37" s="62">
        <v>1</v>
      </c>
      <c r="K37" s="71" t="s">
        <v>59</v>
      </c>
      <c r="L37" s="62" t="s">
        <v>113</v>
      </c>
      <c r="M37" s="75">
        <v>1</v>
      </c>
      <c r="N37" s="67">
        <v>44928</v>
      </c>
      <c r="O37" s="67">
        <v>45838</v>
      </c>
      <c r="P37" s="62" t="s">
        <v>110</v>
      </c>
      <c r="Q37" s="62" t="s">
        <v>114</v>
      </c>
      <c r="R37" s="53">
        <v>45657</v>
      </c>
      <c r="S37" s="76" t="s">
        <v>784</v>
      </c>
      <c r="T37" s="70">
        <v>0.38</v>
      </c>
      <c r="U37" s="58" t="s">
        <v>637</v>
      </c>
      <c r="V37" s="134"/>
      <c r="W37" s="53">
        <v>45777</v>
      </c>
      <c r="X37" s="57" t="s">
        <v>644</v>
      </c>
      <c r="Y37" s="78">
        <v>0.38</v>
      </c>
      <c r="Z37" s="79" t="s">
        <v>785</v>
      </c>
      <c r="AA37" s="59">
        <f t="shared" si="0"/>
        <v>0.38</v>
      </c>
      <c r="AB37" s="60" t="b">
        <f t="shared" si="1"/>
        <v>0</v>
      </c>
      <c r="AC37" s="60" t="str">
        <f t="shared" si="2"/>
        <v>EN PROCESO</v>
      </c>
      <c r="AD37" s="61" t="str">
        <f t="shared" si="3"/>
        <v>EN PROCESO</v>
      </c>
      <c r="AE37" s="58" t="s">
        <v>642</v>
      </c>
      <c r="AF37" s="58"/>
      <c r="AG37" s="52" t="str">
        <f t="shared" si="4"/>
        <v>PENDIENTE</v>
      </c>
      <c r="AH37" s="56"/>
      <c r="AI37" s="56"/>
      <c r="AJ37" s="56"/>
    </row>
    <row r="38" spans="1:36" s="81" customFormat="1" ht="244.8" x14ac:dyDescent="0.2">
      <c r="A38" s="62">
        <v>29</v>
      </c>
      <c r="B38" s="62" t="s">
        <v>31</v>
      </c>
      <c r="C38" s="62" t="s">
        <v>108</v>
      </c>
      <c r="D38" s="73">
        <v>44914</v>
      </c>
      <c r="E38" s="62" t="s">
        <v>65</v>
      </c>
      <c r="F38" s="74" t="s">
        <v>109</v>
      </c>
      <c r="G38" s="62" t="s">
        <v>110</v>
      </c>
      <c r="H38" s="74" t="s">
        <v>111</v>
      </c>
      <c r="I38" s="74" t="s">
        <v>116</v>
      </c>
      <c r="J38" s="62">
        <v>1</v>
      </c>
      <c r="K38" s="71" t="s">
        <v>59</v>
      </c>
      <c r="L38" s="62" t="s">
        <v>113</v>
      </c>
      <c r="M38" s="75">
        <v>1</v>
      </c>
      <c r="N38" s="67">
        <v>44928</v>
      </c>
      <c r="O38" s="67">
        <v>45838</v>
      </c>
      <c r="P38" s="62" t="s">
        <v>110</v>
      </c>
      <c r="Q38" s="62" t="s">
        <v>114</v>
      </c>
      <c r="R38" s="53">
        <v>45657</v>
      </c>
      <c r="S38" s="76" t="s">
        <v>784</v>
      </c>
      <c r="T38" s="70">
        <v>0.38</v>
      </c>
      <c r="U38" s="58" t="s">
        <v>637</v>
      </c>
      <c r="V38" s="134"/>
      <c r="W38" s="53">
        <v>45777</v>
      </c>
      <c r="X38" s="57" t="s">
        <v>644</v>
      </c>
      <c r="Y38" s="78">
        <v>0.38</v>
      </c>
      <c r="Z38" s="79" t="s">
        <v>785</v>
      </c>
      <c r="AA38" s="59">
        <f t="shared" si="0"/>
        <v>0.38</v>
      </c>
      <c r="AB38" s="60" t="b">
        <f t="shared" si="1"/>
        <v>0</v>
      </c>
      <c r="AC38" s="60" t="str">
        <f t="shared" si="2"/>
        <v>EN PROCESO</v>
      </c>
      <c r="AD38" s="61" t="str">
        <f t="shared" si="3"/>
        <v>EN PROCESO</v>
      </c>
      <c r="AE38" s="58" t="s">
        <v>642</v>
      </c>
      <c r="AF38" s="58"/>
      <c r="AG38" s="52" t="str">
        <f t="shared" si="4"/>
        <v>PENDIENTE</v>
      </c>
      <c r="AH38" s="56"/>
      <c r="AI38" s="56"/>
      <c r="AJ38" s="56"/>
    </row>
    <row r="39" spans="1:36" s="81" customFormat="1" ht="244.8" x14ac:dyDescent="0.2">
      <c r="A39" s="62">
        <v>30</v>
      </c>
      <c r="B39" s="62" t="s">
        <v>31</v>
      </c>
      <c r="C39" s="62" t="s">
        <v>108</v>
      </c>
      <c r="D39" s="73">
        <v>44914</v>
      </c>
      <c r="E39" s="62" t="s">
        <v>65</v>
      </c>
      <c r="F39" s="74" t="s">
        <v>109</v>
      </c>
      <c r="G39" s="62" t="s">
        <v>110</v>
      </c>
      <c r="H39" s="74" t="s">
        <v>111</v>
      </c>
      <c r="I39" s="74" t="s">
        <v>117</v>
      </c>
      <c r="J39" s="62">
        <v>1</v>
      </c>
      <c r="K39" s="71" t="s">
        <v>59</v>
      </c>
      <c r="L39" s="62" t="s">
        <v>113</v>
      </c>
      <c r="M39" s="75">
        <v>1</v>
      </c>
      <c r="N39" s="67">
        <v>44928</v>
      </c>
      <c r="O39" s="67">
        <v>45838</v>
      </c>
      <c r="P39" s="62" t="s">
        <v>110</v>
      </c>
      <c r="Q39" s="62" t="s">
        <v>114</v>
      </c>
      <c r="R39" s="53">
        <v>45657</v>
      </c>
      <c r="S39" s="76" t="s">
        <v>784</v>
      </c>
      <c r="T39" s="70">
        <v>0.38</v>
      </c>
      <c r="U39" s="58" t="s">
        <v>637</v>
      </c>
      <c r="V39" s="134"/>
      <c r="W39" s="53">
        <v>45777</v>
      </c>
      <c r="X39" s="57" t="s">
        <v>644</v>
      </c>
      <c r="Y39" s="78">
        <v>0.38</v>
      </c>
      <c r="Z39" s="79" t="s">
        <v>785</v>
      </c>
      <c r="AA39" s="59">
        <f t="shared" si="0"/>
        <v>0.38</v>
      </c>
      <c r="AB39" s="60" t="b">
        <f t="shared" si="1"/>
        <v>0</v>
      </c>
      <c r="AC39" s="60" t="str">
        <f t="shared" si="2"/>
        <v>EN PROCESO</v>
      </c>
      <c r="AD39" s="61" t="str">
        <f t="shared" si="3"/>
        <v>EN PROCESO</v>
      </c>
      <c r="AE39" s="58" t="s">
        <v>642</v>
      </c>
      <c r="AF39" s="58"/>
      <c r="AG39" s="52" t="str">
        <f t="shared" si="4"/>
        <v>PENDIENTE</v>
      </c>
      <c r="AH39" s="56"/>
      <c r="AI39" s="56"/>
      <c r="AJ39" s="56"/>
    </row>
    <row r="40" spans="1:36" s="81" customFormat="1" ht="244.8" x14ac:dyDescent="0.2">
      <c r="A40" s="46">
        <v>31</v>
      </c>
      <c r="B40" s="62" t="s">
        <v>31</v>
      </c>
      <c r="C40" s="62" t="s">
        <v>108</v>
      </c>
      <c r="D40" s="73">
        <v>44914</v>
      </c>
      <c r="E40" s="62" t="s">
        <v>65</v>
      </c>
      <c r="F40" s="74" t="s">
        <v>109</v>
      </c>
      <c r="G40" s="62" t="s">
        <v>110</v>
      </c>
      <c r="H40" s="74" t="s">
        <v>111</v>
      </c>
      <c r="I40" s="74" t="s">
        <v>118</v>
      </c>
      <c r="J40" s="62">
        <v>4</v>
      </c>
      <c r="K40" s="71" t="s">
        <v>59</v>
      </c>
      <c r="L40" s="62" t="s">
        <v>119</v>
      </c>
      <c r="M40" s="75">
        <v>1</v>
      </c>
      <c r="N40" s="67">
        <v>44928</v>
      </c>
      <c r="O40" s="67">
        <v>45838</v>
      </c>
      <c r="P40" s="62" t="s">
        <v>110</v>
      </c>
      <c r="Q40" s="62" t="s">
        <v>114</v>
      </c>
      <c r="R40" s="53">
        <v>45657</v>
      </c>
      <c r="S40" s="76" t="s">
        <v>784</v>
      </c>
      <c r="T40" s="70">
        <v>0.38</v>
      </c>
      <c r="U40" s="58" t="s">
        <v>637</v>
      </c>
      <c r="V40" s="135"/>
      <c r="W40" s="53">
        <v>45777</v>
      </c>
      <c r="X40" s="57" t="s">
        <v>644</v>
      </c>
      <c r="Y40" s="78">
        <v>1.5</v>
      </c>
      <c r="Z40" s="79" t="s">
        <v>785</v>
      </c>
      <c r="AA40" s="59">
        <f t="shared" si="0"/>
        <v>0.375</v>
      </c>
      <c r="AB40" s="60" t="b">
        <f t="shared" si="1"/>
        <v>0</v>
      </c>
      <c r="AC40" s="60" t="str">
        <f t="shared" si="2"/>
        <v>EN PROCESO</v>
      </c>
      <c r="AD40" s="61" t="str">
        <f t="shared" si="3"/>
        <v>EN PROCESO</v>
      </c>
      <c r="AE40" s="58" t="s">
        <v>642</v>
      </c>
      <c r="AF40" s="58"/>
      <c r="AG40" s="52" t="str">
        <f t="shared" si="4"/>
        <v>PENDIENTE</v>
      </c>
      <c r="AH40" s="56"/>
      <c r="AI40" s="56"/>
      <c r="AJ40" s="56"/>
    </row>
    <row r="41" spans="1:36" s="81" customFormat="1" ht="122.4" x14ac:dyDescent="0.2">
      <c r="A41" s="62">
        <v>32</v>
      </c>
      <c r="B41" s="62" t="s">
        <v>31</v>
      </c>
      <c r="C41" s="62" t="s">
        <v>120</v>
      </c>
      <c r="D41" s="73">
        <v>45071</v>
      </c>
      <c r="E41" s="62" t="s">
        <v>121</v>
      </c>
      <c r="F41" s="74" t="s">
        <v>122</v>
      </c>
      <c r="G41" s="62" t="s">
        <v>123</v>
      </c>
      <c r="H41" s="74" t="s">
        <v>124</v>
      </c>
      <c r="I41" s="74" t="s">
        <v>125</v>
      </c>
      <c r="J41" s="62">
        <v>1</v>
      </c>
      <c r="K41" s="62" t="s">
        <v>38</v>
      </c>
      <c r="L41" s="62" t="s">
        <v>126</v>
      </c>
      <c r="M41" s="75">
        <v>1</v>
      </c>
      <c r="N41" s="67">
        <v>45108</v>
      </c>
      <c r="O41" s="67">
        <v>45689</v>
      </c>
      <c r="P41" s="62" t="s">
        <v>123</v>
      </c>
      <c r="Q41" s="62" t="s">
        <v>85</v>
      </c>
      <c r="R41" s="53">
        <v>45657</v>
      </c>
      <c r="S41" s="86" t="s">
        <v>786</v>
      </c>
      <c r="T41" s="70">
        <v>0.67</v>
      </c>
      <c r="U41" s="58" t="s">
        <v>637</v>
      </c>
      <c r="V41" s="133">
        <v>0.67</v>
      </c>
      <c r="W41" s="53">
        <v>45777</v>
      </c>
      <c r="X41" s="77" t="s">
        <v>667</v>
      </c>
      <c r="Y41" s="58">
        <v>1</v>
      </c>
      <c r="Z41" s="69" t="s">
        <v>787</v>
      </c>
      <c r="AA41" s="59">
        <f t="shared" si="0"/>
        <v>1</v>
      </c>
      <c r="AB41" s="60" t="str">
        <f>IF(AA41="","",IF(W41&gt;O41,IF(AA41&lt;100%,"INCUMPLIDA",IF(AA41=100%,"TERMINADA"))))</f>
        <v>TERMINADA</v>
      </c>
      <c r="AC41" s="60" t="b">
        <f t="shared" si="2"/>
        <v>0</v>
      </c>
      <c r="AD41" s="61" t="str">
        <f t="shared" si="3"/>
        <v>TERMINADA</v>
      </c>
      <c r="AE41" s="58" t="s">
        <v>729</v>
      </c>
      <c r="AF41" s="58"/>
      <c r="AG41" s="52" t="str">
        <f t="shared" si="4"/>
        <v>CUMPLIDA</v>
      </c>
      <c r="AH41" s="80" t="s">
        <v>712</v>
      </c>
      <c r="AI41" s="56" t="s">
        <v>653</v>
      </c>
      <c r="AJ41" s="56" t="s">
        <v>1092</v>
      </c>
    </row>
    <row r="42" spans="1:36" s="81" customFormat="1" ht="91.8" x14ac:dyDescent="0.2">
      <c r="A42" s="62">
        <v>33</v>
      </c>
      <c r="B42" s="62" t="s">
        <v>31</v>
      </c>
      <c r="C42" s="62" t="s">
        <v>120</v>
      </c>
      <c r="D42" s="73">
        <v>45071</v>
      </c>
      <c r="E42" s="62" t="s">
        <v>121</v>
      </c>
      <c r="F42" s="74" t="s">
        <v>122</v>
      </c>
      <c r="G42" s="62" t="s">
        <v>123</v>
      </c>
      <c r="H42" s="74" t="s">
        <v>124</v>
      </c>
      <c r="I42" s="74" t="s">
        <v>127</v>
      </c>
      <c r="J42" s="62">
        <v>1</v>
      </c>
      <c r="K42" s="62" t="s">
        <v>38</v>
      </c>
      <c r="L42" s="62" t="s">
        <v>126</v>
      </c>
      <c r="M42" s="75">
        <v>1</v>
      </c>
      <c r="N42" s="67">
        <v>45108</v>
      </c>
      <c r="O42" s="67">
        <v>45689</v>
      </c>
      <c r="P42" s="62" t="s">
        <v>123</v>
      </c>
      <c r="Q42" s="62" t="s">
        <v>85</v>
      </c>
      <c r="R42" s="53">
        <v>45657</v>
      </c>
      <c r="S42" s="86" t="s">
        <v>786</v>
      </c>
      <c r="T42" s="70">
        <v>0.67</v>
      </c>
      <c r="U42" s="58" t="s">
        <v>637</v>
      </c>
      <c r="V42" s="134"/>
      <c r="W42" s="53">
        <v>45777</v>
      </c>
      <c r="X42" s="77" t="s">
        <v>667</v>
      </c>
      <c r="Y42" s="58">
        <v>0.67</v>
      </c>
      <c r="Z42" s="123" t="s">
        <v>1082</v>
      </c>
      <c r="AA42" s="59">
        <f t="shared" si="0"/>
        <v>0.67</v>
      </c>
      <c r="AB42" s="60" t="str">
        <f t="shared" si="1"/>
        <v>INCUMPLIDA</v>
      </c>
      <c r="AC42" s="60" t="b">
        <f t="shared" si="2"/>
        <v>0</v>
      </c>
      <c r="AD42" s="61" t="str">
        <f t="shared" si="3"/>
        <v>INCUMPLIDA</v>
      </c>
      <c r="AE42" s="58" t="s">
        <v>729</v>
      </c>
      <c r="AF42" s="58"/>
      <c r="AG42" s="52" t="str">
        <f t="shared" si="4"/>
        <v>PENDIENTE</v>
      </c>
      <c r="AH42" s="56"/>
      <c r="AI42" s="56"/>
      <c r="AJ42" s="56"/>
    </row>
    <row r="43" spans="1:36" s="81" customFormat="1" ht="122.4" x14ac:dyDescent="0.2">
      <c r="A43" s="46">
        <v>34</v>
      </c>
      <c r="B43" s="62" t="s">
        <v>31</v>
      </c>
      <c r="C43" s="62" t="s">
        <v>120</v>
      </c>
      <c r="D43" s="73">
        <v>45071</v>
      </c>
      <c r="E43" s="62" t="s">
        <v>121</v>
      </c>
      <c r="F43" s="74" t="s">
        <v>122</v>
      </c>
      <c r="G43" s="62" t="s">
        <v>123</v>
      </c>
      <c r="H43" s="74" t="s">
        <v>124</v>
      </c>
      <c r="I43" s="74" t="s">
        <v>128</v>
      </c>
      <c r="J43" s="62">
        <v>1</v>
      </c>
      <c r="K43" s="62" t="s">
        <v>38</v>
      </c>
      <c r="L43" s="62" t="s">
        <v>126</v>
      </c>
      <c r="M43" s="75">
        <v>1</v>
      </c>
      <c r="N43" s="67">
        <v>45108</v>
      </c>
      <c r="O43" s="67">
        <v>45689</v>
      </c>
      <c r="P43" s="62" t="s">
        <v>123</v>
      </c>
      <c r="Q43" s="62" t="s">
        <v>85</v>
      </c>
      <c r="R43" s="53">
        <v>45657</v>
      </c>
      <c r="S43" s="86" t="s">
        <v>786</v>
      </c>
      <c r="T43" s="70">
        <v>0.67</v>
      </c>
      <c r="U43" s="58" t="s">
        <v>637</v>
      </c>
      <c r="V43" s="135"/>
      <c r="W43" s="53">
        <v>45777</v>
      </c>
      <c r="X43" s="77" t="s">
        <v>667</v>
      </c>
      <c r="Y43" s="58">
        <v>0.67</v>
      </c>
      <c r="Z43" s="69" t="s">
        <v>788</v>
      </c>
      <c r="AA43" s="59">
        <f t="shared" si="0"/>
        <v>0.67</v>
      </c>
      <c r="AB43" s="60" t="str">
        <f t="shared" si="1"/>
        <v>INCUMPLIDA</v>
      </c>
      <c r="AC43" s="60" t="b">
        <f t="shared" si="2"/>
        <v>0</v>
      </c>
      <c r="AD43" s="61" t="str">
        <f t="shared" si="3"/>
        <v>INCUMPLIDA</v>
      </c>
      <c r="AE43" s="58" t="s">
        <v>729</v>
      </c>
      <c r="AF43" s="58"/>
      <c r="AG43" s="52" t="str">
        <f t="shared" si="4"/>
        <v>PENDIENTE</v>
      </c>
      <c r="AH43" s="56"/>
      <c r="AI43" s="56"/>
      <c r="AJ43" s="56"/>
    </row>
    <row r="44" spans="1:36" s="81" customFormat="1" ht="367.2" x14ac:dyDescent="0.2">
      <c r="A44" s="62">
        <v>35</v>
      </c>
      <c r="B44" s="62" t="s">
        <v>31</v>
      </c>
      <c r="C44" s="62" t="s">
        <v>129</v>
      </c>
      <c r="D44" s="73">
        <v>45135</v>
      </c>
      <c r="E44" s="62" t="s">
        <v>130</v>
      </c>
      <c r="F44" s="74" t="s">
        <v>131</v>
      </c>
      <c r="G44" s="62" t="s">
        <v>67</v>
      </c>
      <c r="H44" s="74" t="s">
        <v>132</v>
      </c>
      <c r="I44" s="74" t="s">
        <v>133</v>
      </c>
      <c r="J44" s="62">
        <v>1</v>
      </c>
      <c r="K44" s="71" t="s">
        <v>59</v>
      </c>
      <c r="L44" s="62" t="s">
        <v>134</v>
      </c>
      <c r="M44" s="75">
        <v>1</v>
      </c>
      <c r="N44" s="67">
        <v>45152</v>
      </c>
      <c r="O44" s="67">
        <v>45657</v>
      </c>
      <c r="P44" s="62" t="s">
        <v>67</v>
      </c>
      <c r="Q44" s="62" t="s">
        <v>89</v>
      </c>
      <c r="R44" s="53">
        <v>45657</v>
      </c>
      <c r="S44" s="86" t="s">
        <v>789</v>
      </c>
      <c r="T44" s="70">
        <v>0.5</v>
      </c>
      <c r="U44" s="58" t="s">
        <v>636</v>
      </c>
      <c r="V44" s="133">
        <v>0.5</v>
      </c>
      <c r="W44" s="53">
        <v>45777</v>
      </c>
      <c r="X44" s="77" t="s">
        <v>655</v>
      </c>
      <c r="Y44" s="58">
        <v>1</v>
      </c>
      <c r="Z44" s="79" t="s">
        <v>790</v>
      </c>
      <c r="AA44" s="59">
        <f t="shared" si="0"/>
        <v>1</v>
      </c>
      <c r="AB44" s="60" t="str">
        <f t="shared" si="1"/>
        <v>TERMINADA EXTEMPORÁNEA</v>
      </c>
      <c r="AC44" s="60" t="b">
        <f t="shared" si="2"/>
        <v>0</v>
      </c>
      <c r="AD44" s="61" t="str">
        <f t="shared" si="3"/>
        <v>TERMINADA EXTEMPORÁNEA</v>
      </c>
      <c r="AE44" s="58" t="s">
        <v>642</v>
      </c>
      <c r="AF44" s="58"/>
      <c r="AG44" s="52" t="str">
        <f t="shared" si="4"/>
        <v>CUMPLIDA</v>
      </c>
      <c r="AH44" s="80" t="s">
        <v>656</v>
      </c>
      <c r="AI44" s="56" t="s">
        <v>653</v>
      </c>
      <c r="AJ44" s="56" t="s">
        <v>1092</v>
      </c>
    </row>
    <row r="45" spans="1:36" s="81" customFormat="1" ht="367.2" x14ac:dyDescent="0.2">
      <c r="A45" s="62">
        <v>36</v>
      </c>
      <c r="B45" s="62" t="s">
        <v>31</v>
      </c>
      <c r="C45" s="62" t="s">
        <v>129</v>
      </c>
      <c r="D45" s="73">
        <v>45135</v>
      </c>
      <c r="E45" s="62" t="s">
        <v>130</v>
      </c>
      <c r="F45" s="74" t="s">
        <v>131</v>
      </c>
      <c r="G45" s="62" t="s">
        <v>67</v>
      </c>
      <c r="H45" s="74" t="s">
        <v>132</v>
      </c>
      <c r="I45" s="74" t="s">
        <v>135</v>
      </c>
      <c r="J45" s="62">
        <v>1</v>
      </c>
      <c r="K45" s="71" t="s">
        <v>59</v>
      </c>
      <c r="L45" s="62" t="s">
        <v>134</v>
      </c>
      <c r="M45" s="75">
        <v>1</v>
      </c>
      <c r="N45" s="67">
        <v>45152</v>
      </c>
      <c r="O45" s="67">
        <v>45657</v>
      </c>
      <c r="P45" s="62" t="s">
        <v>67</v>
      </c>
      <c r="Q45" s="62" t="s">
        <v>89</v>
      </c>
      <c r="R45" s="53">
        <v>45657</v>
      </c>
      <c r="S45" s="86" t="s">
        <v>789</v>
      </c>
      <c r="T45" s="70">
        <v>0.5</v>
      </c>
      <c r="U45" s="58" t="s">
        <v>636</v>
      </c>
      <c r="V45" s="134"/>
      <c r="W45" s="53">
        <v>45777</v>
      </c>
      <c r="X45" s="77" t="s">
        <v>657</v>
      </c>
      <c r="Y45" s="58">
        <v>1</v>
      </c>
      <c r="Z45" s="79" t="s">
        <v>791</v>
      </c>
      <c r="AA45" s="59">
        <f t="shared" si="0"/>
        <v>1</v>
      </c>
      <c r="AB45" s="60" t="str">
        <f t="shared" si="1"/>
        <v>TERMINADA EXTEMPORÁNEA</v>
      </c>
      <c r="AC45" s="60" t="b">
        <f t="shared" si="2"/>
        <v>0</v>
      </c>
      <c r="AD45" s="61" t="str">
        <f t="shared" si="3"/>
        <v>TERMINADA EXTEMPORÁNEA</v>
      </c>
      <c r="AE45" s="58" t="s">
        <v>642</v>
      </c>
      <c r="AF45" s="58"/>
      <c r="AG45" s="52" t="str">
        <f t="shared" si="4"/>
        <v>CUMPLIDA</v>
      </c>
      <c r="AH45" s="80" t="s">
        <v>656</v>
      </c>
      <c r="AI45" s="56" t="s">
        <v>653</v>
      </c>
      <c r="AJ45" s="56" t="s">
        <v>1092</v>
      </c>
    </row>
    <row r="46" spans="1:36" s="81" customFormat="1" ht="367.2" x14ac:dyDescent="0.2">
      <c r="A46" s="46">
        <v>37</v>
      </c>
      <c r="B46" s="62" t="s">
        <v>31</v>
      </c>
      <c r="C46" s="62" t="s">
        <v>129</v>
      </c>
      <c r="D46" s="73">
        <v>45135</v>
      </c>
      <c r="E46" s="62" t="s">
        <v>130</v>
      </c>
      <c r="F46" s="74" t="s">
        <v>131</v>
      </c>
      <c r="G46" s="62" t="s">
        <v>67</v>
      </c>
      <c r="H46" s="74" t="s">
        <v>132</v>
      </c>
      <c r="I46" s="74" t="s">
        <v>136</v>
      </c>
      <c r="J46" s="62">
        <v>1</v>
      </c>
      <c r="K46" s="71" t="s">
        <v>59</v>
      </c>
      <c r="L46" s="62" t="s">
        <v>134</v>
      </c>
      <c r="M46" s="75">
        <v>1</v>
      </c>
      <c r="N46" s="67">
        <v>45152</v>
      </c>
      <c r="O46" s="67">
        <v>45657</v>
      </c>
      <c r="P46" s="62" t="s">
        <v>67</v>
      </c>
      <c r="Q46" s="62" t="s">
        <v>89</v>
      </c>
      <c r="R46" s="53">
        <v>45657</v>
      </c>
      <c r="S46" s="86" t="s">
        <v>789</v>
      </c>
      <c r="T46" s="70">
        <v>0.5</v>
      </c>
      <c r="U46" s="58" t="s">
        <v>636</v>
      </c>
      <c r="V46" s="134"/>
      <c r="W46" s="53">
        <v>45777</v>
      </c>
      <c r="X46" s="77" t="s">
        <v>658</v>
      </c>
      <c r="Y46" s="58">
        <v>1</v>
      </c>
      <c r="Z46" s="79" t="s">
        <v>792</v>
      </c>
      <c r="AA46" s="59">
        <f t="shared" si="0"/>
        <v>1</v>
      </c>
      <c r="AB46" s="60" t="str">
        <f t="shared" si="1"/>
        <v>TERMINADA EXTEMPORÁNEA</v>
      </c>
      <c r="AC46" s="60" t="b">
        <f t="shared" si="2"/>
        <v>0</v>
      </c>
      <c r="AD46" s="61" t="str">
        <f t="shared" si="3"/>
        <v>TERMINADA EXTEMPORÁNEA</v>
      </c>
      <c r="AE46" s="58" t="s">
        <v>642</v>
      </c>
      <c r="AF46" s="58"/>
      <c r="AG46" s="52" t="str">
        <f t="shared" si="4"/>
        <v>CUMPLIDA</v>
      </c>
      <c r="AH46" s="80" t="s">
        <v>659</v>
      </c>
      <c r="AI46" s="56" t="s">
        <v>653</v>
      </c>
      <c r="AJ46" s="56" t="s">
        <v>1092</v>
      </c>
    </row>
    <row r="47" spans="1:36" s="81" customFormat="1" ht="367.2" x14ac:dyDescent="0.2">
      <c r="A47" s="62">
        <v>38</v>
      </c>
      <c r="B47" s="62" t="s">
        <v>31</v>
      </c>
      <c r="C47" s="62" t="s">
        <v>129</v>
      </c>
      <c r="D47" s="73">
        <v>45135</v>
      </c>
      <c r="E47" s="62" t="s">
        <v>130</v>
      </c>
      <c r="F47" s="74" t="s">
        <v>131</v>
      </c>
      <c r="G47" s="62" t="s">
        <v>67</v>
      </c>
      <c r="H47" s="74" t="s">
        <v>132</v>
      </c>
      <c r="I47" s="74" t="s">
        <v>137</v>
      </c>
      <c r="J47" s="62">
        <v>2</v>
      </c>
      <c r="K47" s="71" t="s">
        <v>59</v>
      </c>
      <c r="L47" s="62" t="s">
        <v>138</v>
      </c>
      <c r="M47" s="75">
        <v>1</v>
      </c>
      <c r="N47" s="67">
        <v>45152</v>
      </c>
      <c r="O47" s="67">
        <v>45657</v>
      </c>
      <c r="P47" s="62" t="s">
        <v>67</v>
      </c>
      <c r="Q47" s="62" t="s">
        <v>89</v>
      </c>
      <c r="R47" s="53">
        <v>45657</v>
      </c>
      <c r="S47" s="86" t="s">
        <v>789</v>
      </c>
      <c r="T47" s="70">
        <v>0.5</v>
      </c>
      <c r="U47" s="58" t="s">
        <v>636</v>
      </c>
      <c r="V47" s="134"/>
      <c r="W47" s="53">
        <v>45777</v>
      </c>
      <c r="X47" s="77" t="s">
        <v>660</v>
      </c>
      <c r="Y47" s="58">
        <v>2</v>
      </c>
      <c r="Z47" s="79" t="s">
        <v>793</v>
      </c>
      <c r="AA47" s="59">
        <f t="shared" si="0"/>
        <v>1</v>
      </c>
      <c r="AB47" s="60" t="str">
        <f t="shared" si="1"/>
        <v>TERMINADA EXTEMPORÁNEA</v>
      </c>
      <c r="AC47" s="60" t="b">
        <f t="shared" si="2"/>
        <v>0</v>
      </c>
      <c r="AD47" s="61" t="str">
        <f t="shared" si="3"/>
        <v>TERMINADA EXTEMPORÁNEA</v>
      </c>
      <c r="AE47" s="58" t="s">
        <v>642</v>
      </c>
      <c r="AF47" s="58"/>
      <c r="AG47" s="52" t="str">
        <f t="shared" si="4"/>
        <v>CUMPLIDA</v>
      </c>
      <c r="AH47" s="80" t="s">
        <v>661</v>
      </c>
      <c r="AI47" s="56" t="s">
        <v>653</v>
      </c>
      <c r="AJ47" s="56" t="s">
        <v>1092</v>
      </c>
    </row>
    <row r="48" spans="1:36" s="81" customFormat="1" ht="163.19999999999999" x14ac:dyDescent="0.2">
      <c r="A48" s="62">
        <v>39</v>
      </c>
      <c r="B48" s="62" t="s">
        <v>31</v>
      </c>
      <c r="C48" s="62" t="s">
        <v>129</v>
      </c>
      <c r="D48" s="73">
        <v>45135</v>
      </c>
      <c r="E48" s="62" t="s">
        <v>33</v>
      </c>
      <c r="F48" s="74" t="s">
        <v>139</v>
      </c>
      <c r="G48" s="62" t="s">
        <v>67</v>
      </c>
      <c r="H48" s="74" t="s">
        <v>140</v>
      </c>
      <c r="I48" s="74" t="s">
        <v>141</v>
      </c>
      <c r="J48" s="62">
        <v>1</v>
      </c>
      <c r="K48" s="71" t="s">
        <v>59</v>
      </c>
      <c r="L48" s="62" t="s">
        <v>134</v>
      </c>
      <c r="M48" s="75">
        <v>1</v>
      </c>
      <c r="N48" s="67">
        <v>45152</v>
      </c>
      <c r="O48" s="67">
        <v>45657</v>
      </c>
      <c r="P48" s="62" t="s">
        <v>67</v>
      </c>
      <c r="Q48" s="62" t="s">
        <v>89</v>
      </c>
      <c r="R48" s="53">
        <v>45657</v>
      </c>
      <c r="S48" s="86" t="s">
        <v>794</v>
      </c>
      <c r="T48" s="70">
        <v>0.5</v>
      </c>
      <c r="U48" s="58" t="s">
        <v>636</v>
      </c>
      <c r="V48" s="134"/>
      <c r="W48" s="53">
        <v>45777</v>
      </c>
      <c r="X48" s="77" t="s">
        <v>662</v>
      </c>
      <c r="Y48" s="58">
        <v>0.5</v>
      </c>
      <c r="Z48" s="69" t="s">
        <v>795</v>
      </c>
      <c r="AA48" s="59">
        <f t="shared" si="0"/>
        <v>0.5</v>
      </c>
      <c r="AB48" s="60" t="str">
        <f t="shared" si="1"/>
        <v>INCUMPLIDA</v>
      </c>
      <c r="AC48" s="60" t="b">
        <f t="shared" si="2"/>
        <v>0</v>
      </c>
      <c r="AD48" s="61" t="str">
        <f t="shared" si="3"/>
        <v>INCUMPLIDA</v>
      </c>
      <c r="AE48" s="58" t="s">
        <v>642</v>
      </c>
      <c r="AF48" s="58"/>
      <c r="AG48" s="52" t="str">
        <f t="shared" si="4"/>
        <v>PENDIENTE</v>
      </c>
      <c r="AH48" s="56"/>
      <c r="AI48" s="56"/>
      <c r="AJ48" s="56"/>
    </row>
    <row r="49" spans="1:36" s="81" customFormat="1" ht="214.2" x14ac:dyDescent="0.2">
      <c r="A49" s="46">
        <v>40</v>
      </c>
      <c r="B49" s="62" t="s">
        <v>31</v>
      </c>
      <c r="C49" s="62" t="s">
        <v>129</v>
      </c>
      <c r="D49" s="73">
        <v>45135</v>
      </c>
      <c r="E49" s="62" t="s">
        <v>33</v>
      </c>
      <c r="F49" s="74" t="s">
        <v>139</v>
      </c>
      <c r="G49" s="62" t="s">
        <v>67</v>
      </c>
      <c r="H49" s="74" t="s">
        <v>140</v>
      </c>
      <c r="I49" s="74" t="s">
        <v>142</v>
      </c>
      <c r="J49" s="62">
        <v>1</v>
      </c>
      <c r="K49" s="71" t="s">
        <v>59</v>
      </c>
      <c r="L49" s="62" t="s">
        <v>134</v>
      </c>
      <c r="M49" s="75">
        <v>1</v>
      </c>
      <c r="N49" s="67">
        <v>45152</v>
      </c>
      <c r="O49" s="67">
        <v>45657</v>
      </c>
      <c r="P49" s="62" t="s">
        <v>67</v>
      </c>
      <c r="Q49" s="62" t="s">
        <v>89</v>
      </c>
      <c r="R49" s="53">
        <v>45657</v>
      </c>
      <c r="S49" s="86" t="s">
        <v>794</v>
      </c>
      <c r="T49" s="70">
        <v>0.5</v>
      </c>
      <c r="U49" s="58" t="s">
        <v>636</v>
      </c>
      <c r="V49" s="134"/>
      <c r="W49" s="53">
        <v>45777</v>
      </c>
      <c r="X49" s="77" t="s">
        <v>663</v>
      </c>
      <c r="Y49" s="58">
        <v>1</v>
      </c>
      <c r="Z49" s="79" t="s">
        <v>796</v>
      </c>
      <c r="AA49" s="59">
        <f t="shared" si="0"/>
        <v>1</v>
      </c>
      <c r="AB49" s="60" t="str">
        <f t="shared" si="1"/>
        <v>TERMINADA EXTEMPORÁNEA</v>
      </c>
      <c r="AC49" s="60" t="b">
        <f t="shared" si="2"/>
        <v>0</v>
      </c>
      <c r="AD49" s="61" t="str">
        <f t="shared" si="3"/>
        <v>TERMINADA EXTEMPORÁNEA</v>
      </c>
      <c r="AE49" s="58" t="s">
        <v>642</v>
      </c>
      <c r="AF49" s="58"/>
      <c r="AG49" s="52" t="str">
        <f t="shared" si="4"/>
        <v>CUMPLIDA</v>
      </c>
      <c r="AH49" s="80" t="s">
        <v>740</v>
      </c>
      <c r="AI49" s="56" t="s">
        <v>653</v>
      </c>
      <c r="AJ49" s="56" t="s">
        <v>1092</v>
      </c>
    </row>
    <row r="50" spans="1:36" s="81" customFormat="1" ht="163.19999999999999" x14ac:dyDescent="0.2">
      <c r="A50" s="62">
        <v>41</v>
      </c>
      <c r="B50" s="62" t="s">
        <v>31</v>
      </c>
      <c r="C50" s="62" t="s">
        <v>129</v>
      </c>
      <c r="D50" s="73">
        <v>45135</v>
      </c>
      <c r="E50" s="62" t="s">
        <v>33</v>
      </c>
      <c r="F50" s="74" t="s">
        <v>139</v>
      </c>
      <c r="G50" s="62" t="s">
        <v>67</v>
      </c>
      <c r="H50" s="74" t="s">
        <v>140</v>
      </c>
      <c r="I50" s="74" t="s">
        <v>143</v>
      </c>
      <c r="J50" s="62">
        <v>1</v>
      </c>
      <c r="K50" s="71" t="s">
        <v>59</v>
      </c>
      <c r="L50" s="62" t="s">
        <v>134</v>
      </c>
      <c r="M50" s="75">
        <v>1</v>
      </c>
      <c r="N50" s="67">
        <v>45152</v>
      </c>
      <c r="O50" s="67">
        <v>45657</v>
      </c>
      <c r="P50" s="62" t="s">
        <v>67</v>
      </c>
      <c r="Q50" s="62" t="s">
        <v>89</v>
      </c>
      <c r="R50" s="53">
        <v>45657</v>
      </c>
      <c r="S50" s="86" t="s">
        <v>794</v>
      </c>
      <c r="T50" s="70">
        <v>0.5</v>
      </c>
      <c r="U50" s="58" t="s">
        <v>636</v>
      </c>
      <c r="V50" s="135"/>
      <c r="W50" s="53">
        <v>45777</v>
      </c>
      <c r="X50" s="77" t="s">
        <v>664</v>
      </c>
      <c r="Y50" s="58">
        <v>1</v>
      </c>
      <c r="Z50" s="79" t="s">
        <v>797</v>
      </c>
      <c r="AA50" s="59">
        <f t="shared" si="0"/>
        <v>1</v>
      </c>
      <c r="AB50" s="60" t="str">
        <f t="shared" si="1"/>
        <v>TERMINADA EXTEMPORÁNEA</v>
      </c>
      <c r="AC50" s="60" t="b">
        <f t="shared" si="2"/>
        <v>0</v>
      </c>
      <c r="AD50" s="61" t="str">
        <f t="shared" si="3"/>
        <v>TERMINADA EXTEMPORÁNEA</v>
      </c>
      <c r="AE50" s="58" t="s">
        <v>642</v>
      </c>
      <c r="AF50" s="58"/>
      <c r="AG50" s="52" t="str">
        <f t="shared" si="4"/>
        <v>CUMPLIDA</v>
      </c>
      <c r="AH50" s="80" t="s">
        <v>665</v>
      </c>
      <c r="AI50" s="56" t="s">
        <v>653</v>
      </c>
      <c r="AJ50" s="56" t="s">
        <v>1092</v>
      </c>
    </row>
    <row r="51" spans="1:36" s="81" customFormat="1" ht="91.8" x14ac:dyDescent="0.2">
      <c r="A51" s="62">
        <v>42</v>
      </c>
      <c r="B51" s="71" t="s">
        <v>31</v>
      </c>
      <c r="C51" s="71" t="s">
        <v>144</v>
      </c>
      <c r="D51" s="87">
        <v>45225</v>
      </c>
      <c r="E51" s="71" t="s">
        <v>145</v>
      </c>
      <c r="F51" s="69" t="s">
        <v>146</v>
      </c>
      <c r="G51" s="71" t="s">
        <v>43</v>
      </c>
      <c r="H51" s="69" t="s">
        <v>147</v>
      </c>
      <c r="I51" s="69" t="s">
        <v>148</v>
      </c>
      <c r="J51" s="71">
        <v>2</v>
      </c>
      <c r="K51" s="62" t="s">
        <v>38</v>
      </c>
      <c r="L51" s="71" t="s">
        <v>149</v>
      </c>
      <c r="M51" s="88">
        <v>0.8</v>
      </c>
      <c r="N51" s="67">
        <v>45293</v>
      </c>
      <c r="O51" s="67">
        <v>46022</v>
      </c>
      <c r="P51" s="71" t="s">
        <v>43</v>
      </c>
      <c r="Q51" s="71" t="s">
        <v>48</v>
      </c>
      <c r="R51" s="53">
        <v>45657</v>
      </c>
      <c r="S51" s="72" t="s">
        <v>798</v>
      </c>
      <c r="T51" s="70">
        <v>0.5</v>
      </c>
      <c r="U51" s="58" t="s">
        <v>637</v>
      </c>
      <c r="V51" s="133">
        <v>0.45</v>
      </c>
      <c r="W51" s="53">
        <v>45777</v>
      </c>
      <c r="X51" s="89" t="s">
        <v>689</v>
      </c>
      <c r="Y51" s="58">
        <v>2</v>
      </c>
      <c r="Z51" s="69" t="s">
        <v>799</v>
      </c>
      <c r="AA51" s="59">
        <f t="shared" si="0"/>
        <v>1</v>
      </c>
      <c r="AB51" s="60" t="b">
        <f t="shared" si="1"/>
        <v>0</v>
      </c>
      <c r="AC51" s="60" t="str">
        <f t="shared" si="2"/>
        <v>TERMINADA</v>
      </c>
      <c r="AD51" s="61" t="str">
        <f t="shared" si="3"/>
        <v>TERMINADA</v>
      </c>
      <c r="AE51" s="58" t="s">
        <v>688</v>
      </c>
      <c r="AF51" s="58"/>
      <c r="AG51" s="52" t="str">
        <f t="shared" si="4"/>
        <v>CUMPLIDA</v>
      </c>
      <c r="AH51" s="80" t="s">
        <v>730</v>
      </c>
      <c r="AI51" s="56" t="s">
        <v>653</v>
      </c>
      <c r="AJ51" s="56" t="s">
        <v>1092</v>
      </c>
    </row>
    <row r="52" spans="1:36" s="81" customFormat="1" ht="265.2" x14ac:dyDescent="0.2">
      <c r="A52" s="46">
        <v>43</v>
      </c>
      <c r="B52" s="71" t="s">
        <v>31</v>
      </c>
      <c r="C52" s="71" t="s">
        <v>144</v>
      </c>
      <c r="D52" s="87">
        <v>45225</v>
      </c>
      <c r="E52" s="71" t="s">
        <v>150</v>
      </c>
      <c r="F52" s="69" t="s">
        <v>151</v>
      </c>
      <c r="G52" s="71" t="s">
        <v>43</v>
      </c>
      <c r="H52" s="69" t="s">
        <v>152</v>
      </c>
      <c r="I52" s="74" t="s">
        <v>153</v>
      </c>
      <c r="J52" s="71">
        <v>1</v>
      </c>
      <c r="K52" s="71" t="s">
        <v>59</v>
      </c>
      <c r="L52" s="71" t="s">
        <v>154</v>
      </c>
      <c r="M52" s="88">
        <v>0.8</v>
      </c>
      <c r="N52" s="67">
        <v>45293</v>
      </c>
      <c r="O52" s="67">
        <v>46022</v>
      </c>
      <c r="P52" s="71" t="s">
        <v>43</v>
      </c>
      <c r="Q52" s="71" t="s">
        <v>48</v>
      </c>
      <c r="R52" s="53">
        <v>45657</v>
      </c>
      <c r="S52" s="76" t="s">
        <v>800</v>
      </c>
      <c r="T52" s="70">
        <v>0.46</v>
      </c>
      <c r="U52" s="58"/>
      <c r="V52" s="134"/>
      <c r="W52" s="53">
        <v>45777</v>
      </c>
      <c r="X52" s="57" t="s">
        <v>644</v>
      </c>
      <c r="Y52" s="58">
        <v>0.46</v>
      </c>
      <c r="Z52" s="69" t="s">
        <v>801</v>
      </c>
      <c r="AA52" s="59">
        <f t="shared" si="0"/>
        <v>0.46</v>
      </c>
      <c r="AB52" s="60" t="b">
        <f t="shared" si="1"/>
        <v>0</v>
      </c>
      <c r="AC52" s="60" t="str">
        <f t="shared" si="2"/>
        <v>EN PROCESO</v>
      </c>
      <c r="AD52" s="61" t="str">
        <f t="shared" si="3"/>
        <v>EN PROCESO</v>
      </c>
      <c r="AE52" s="58" t="s">
        <v>688</v>
      </c>
      <c r="AF52" s="58"/>
      <c r="AG52" s="52" t="str">
        <f t="shared" si="4"/>
        <v>PENDIENTE</v>
      </c>
      <c r="AH52" s="56"/>
      <c r="AI52" s="56"/>
      <c r="AJ52" s="56"/>
    </row>
    <row r="53" spans="1:36" s="81" customFormat="1" ht="265.2" x14ac:dyDescent="0.2">
      <c r="A53" s="62">
        <v>44</v>
      </c>
      <c r="B53" s="71" t="s">
        <v>31</v>
      </c>
      <c r="C53" s="71" t="s">
        <v>144</v>
      </c>
      <c r="D53" s="87">
        <v>45225</v>
      </c>
      <c r="E53" s="71" t="s">
        <v>150</v>
      </c>
      <c r="F53" s="69" t="s">
        <v>151</v>
      </c>
      <c r="G53" s="71" t="s">
        <v>43</v>
      </c>
      <c r="H53" s="69" t="s">
        <v>152</v>
      </c>
      <c r="I53" s="74" t="s">
        <v>155</v>
      </c>
      <c r="J53" s="71">
        <v>1</v>
      </c>
      <c r="K53" s="71" t="s">
        <v>59</v>
      </c>
      <c r="L53" s="71" t="s">
        <v>154</v>
      </c>
      <c r="M53" s="88">
        <v>0.8</v>
      </c>
      <c r="N53" s="67">
        <v>45293</v>
      </c>
      <c r="O53" s="67">
        <v>46022</v>
      </c>
      <c r="P53" s="71" t="s">
        <v>43</v>
      </c>
      <c r="Q53" s="71" t="s">
        <v>48</v>
      </c>
      <c r="R53" s="53">
        <v>45657</v>
      </c>
      <c r="S53" s="76" t="s">
        <v>800</v>
      </c>
      <c r="T53" s="70">
        <v>0.46</v>
      </c>
      <c r="U53" s="58"/>
      <c r="V53" s="134"/>
      <c r="W53" s="53">
        <v>45777</v>
      </c>
      <c r="X53" s="57" t="s">
        <v>644</v>
      </c>
      <c r="Y53" s="58">
        <v>0.46</v>
      </c>
      <c r="Z53" s="69" t="s">
        <v>801</v>
      </c>
      <c r="AA53" s="59">
        <f t="shared" si="0"/>
        <v>0.46</v>
      </c>
      <c r="AB53" s="60" t="b">
        <f t="shared" si="1"/>
        <v>0</v>
      </c>
      <c r="AC53" s="60" t="str">
        <f t="shared" si="2"/>
        <v>EN PROCESO</v>
      </c>
      <c r="AD53" s="61" t="str">
        <f t="shared" si="3"/>
        <v>EN PROCESO</v>
      </c>
      <c r="AE53" s="58" t="s">
        <v>688</v>
      </c>
      <c r="AF53" s="58"/>
      <c r="AG53" s="52" t="str">
        <f t="shared" si="4"/>
        <v>PENDIENTE</v>
      </c>
      <c r="AH53" s="56"/>
      <c r="AI53" s="56"/>
      <c r="AJ53" s="56"/>
    </row>
    <row r="54" spans="1:36" s="81" customFormat="1" ht="265.2" x14ac:dyDescent="0.2">
      <c r="A54" s="62">
        <v>45</v>
      </c>
      <c r="B54" s="71" t="s">
        <v>31</v>
      </c>
      <c r="C54" s="71" t="s">
        <v>144</v>
      </c>
      <c r="D54" s="87">
        <v>45225</v>
      </c>
      <c r="E54" s="71" t="s">
        <v>150</v>
      </c>
      <c r="F54" s="69" t="s">
        <v>151</v>
      </c>
      <c r="G54" s="71" t="s">
        <v>43</v>
      </c>
      <c r="H54" s="69" t="s">
        <v>152</v>
      </c>
      <c r="I54" s="74" t="s">
        <v>156</v>
      </c>
      <c r="J54" s="71">
        <v>1</v>
      </c>
      <c r="K54" s="71" t="s">
        <v>59</v>
      </c>
      <c r="L54" s="71" t="s">
        <v>154</v>
      </c>
      <c r="M54" s="88">
        <v>0.8</v>
      </c>
      <c r="N54" s="67">
        <v>45293</v>
      </c>
      <c r="O54" s="67">
        <v>46022</v>
      </c>
      <c r="P54" s="71" t="s">
        <v>43</v>
      </c>
      <c r="Q54" s="71" t="s">
        <v>48</v>
      </c>
      <c r="R54" s="53">
        <v>45657</v>
      </c>
      <c r="S54" s="76" t="s">
        <v>800</v>
      </c>
      <c r="T54" s="70">
        <v>0.46</v>
      </c>
      <c r="U54" s="58"/>
      <c r="V54" s="134"/>
      <c r="W54" s="53">
        <v>45777</v>
      </c>
      <c r="X54" s="89" t="s">
        <v>690</v>
      </c>
      <c r="Y54" s="58">
        <v>1</v>
      </c>
      <c r="Z54" s="69" t="s">
        <v>802</v>
      </c>
      <c r="AA54" s="59">
        <f t="shared" si="0"/>
        <v>1</v>
      </c>
      <c r="AB54" s="60" t="b">
        <f t="shared" si="1"/>
        <v>0</v>
      </c>
      <c r="AC54" s="60" t="str">
        <f t="shared" si="2"/>
        <v>TERMINADA</v>
      </c>
      <c r="AD54" s="61" t="str">
        <f t="shared" si="3"/>
        <v>TERMINADA</v>
      </c>
      <c r="AE54" s="58" t="s">
        <v>688</v>
      </c>
      <c r="AF54" s="58"/>
      <c r="AG54" s="52" t="str">
        <f t="shared" si="4"/>
        <v>CUMPLIDA</v>
      </c>
      <c r="AH54" s="80" t="s">
        <v>730</v>
      </c>
      <c r="AI54" s="56" t="s">
        <v>653</v>
      </c>
      <c r="AJ54" s="56" t="s">
        <v>1092</v>
      </c>
    </row>
    <row r="55" spans="1:36" s="81" customFormat="1" ht="265.2" x14ac:dyDescent="0.2">
      <c r="A55" s="46">
        <v>46</v>
      </c>
      <c r="B55" s="71" t="s">
        <v>31</v>
      </c>
      <c r="C55" s="71" t="s">
        <v>144</v>
      </c>
      <c r="D55" s="87">
        <v>45225</v>
      </c>
      <c r="E55" s="71" t="s">
        <v>150</v>
      </c>
      <c r="F55" s="69" t="s">
        <v>151</v>
      </c>
      <c r="G55" s="71" t="s">
        <v>43</v>
      </c>
      <c r="H55" s="69" t="s">
        <v>152</v>
      </c>
      <c r="I55" s="74" t="s">
        <v>157</v>
      </c>
      <c r="J55" s="71">
        <v>1</v>
      </c>
      <c r="K55" s="71" t="s">
        <v>59</v>
      </c>
      <c r="L55" s="71" t="s">
        <v>154</v>
      </c>
      <c r="M55" s="88">
        <v>0.8</v>
      </c>
      <c r="N55" s="67">
        <v>45293</v>
      </c>
      <c r="O55" s="67">
        <v>46022</v>
      </c>
      <c r="P55" s="71" t="s">
        <v>43</v>
      </c>
      <c r="Q55" s="71" t="s">
        <v>48</v>
      </c>
      <c r="R55" s="53">
        <v>45657</v>
      </c>
      <c r="S55" s="76" t="s">
        <v>800</v>
      </c>
      <c r="T55" s="70">
        <v>0.46</v>
      </c>
      <c r="U55" s="58"/>
      <c r="V55" s="134"/>
      <c r="W55" s="53">
        <v>45777</v>
      </c>
      <c r="X55" s="89" t="s">
        <v>691</v>
      </c>
      <c r="Y55" s="58">
        <v>1</v>
      </c>
      <c r="Z55" s="69" t="s">
        <v>803</v>
      </c>
      <c r="AA55" s="59">
        <f t="shared" si="0"/>
        <v>1</v>
      </c>
      <c r="AB55" s="60" t="b">
        <f t="shared" si="1"/>
        <v>0</v>
      </c>
      <c r="AC55" s="60" t="str">
        <f t="shared" si="2"/>
        <v>TERMINADA</v>
      </c>
      <c r="AD55" s="61" t="str">
        <f t="shared" si="3"/>
        <v>TERMINADA</v>
      </c>
      <c r="AE55" s="58" t="s">
        <v>688</v>
      </c>
      <c r="AF55" s="58"/>
      <c r="AG55" s="52" t="str">
        <f t="shared" si="4"/>
        <v>CUMPLIDA</v>
      </c>
      <c r="AH55" s="80" t="s">
        <v>730</v>
      </c>
      <c r="AI55" s="56" t="s">
        <v>653</v>
      </c>
      <c r="AJ55" s="56" t="s">
        <v>1092</v>
      </c>
    </row>
    <row r="56" spans="1:36" s="81" customFormat="1" ht="265.2" x14ac:dyDescent="0.2">
      <c r="A56" s="62">
        <v>47</v>
      </c>
      <c r="B56" s="71" t="s">
        <v>31</v>
      </c>
      <c r="C56" s="71" t="s">
        <v>144</v>
      </c>
      <c r="D56" s="87">
        <v>45225</v>
      </c>
      <c r="E56" s="71" t="s">
        <v>150</v>
      </c>
      <c r="F56" s="69" t="s">
        <v>151</v>
      </c>
      <c r="G56" s="71" t="s">
        <v>43</v>
      </c>
      <c r="H56" s="69" t="s">
        <v>152</v>
      </c>
      <c r="I56" s="74" t="s">
        <v>153</v>
      </c>
      <c r="J56" s="71">
        <v>1</v>
      </c>
      <c r="K56" s="71" t="s">
        <v>59</v>
      </c>
      <c r="L56" s="71" t="s">
        <v>154</v>
      </c>
      <c r="M56" s="88">
        <v>0.8</v>
      </c>
      <c r="N56" s="67">
        <v>45293</v>
      </c>
      <c r="O56" s="67">
        <v>46022</v>
      </c>
      <c r="P56" s="71" t="s">
        <v>43</v>
      </c>
      <c r="Q56" s="71" t="s">
        <v>48</v>
      </c>
      <c r="R56" s="53">
        <v>45657</v>
      </c>
      <c r="S56" s="76" t="s">
        <v>800</v>
      </c>
      <c r="T56" s="70">
        <v>0.46</v>
      </c>
      <c r="U56" s="58"/>
      <c r="V56" s="134"/>
      <c r="W56" s="53">
        <v>45777</v>
      </c>
      <c r="X56" s="57" t="s">
        <v>644</v>
      </c>
      <c r="Y56" s="58">
        <v>0.46</v>
      </c>
      <c r="Z56" s="69" t="s">
        <v>801</v>
      </c>
      <c r="AA56" s="59">
        <f t="shared" si="0"/>
        <v>0.46</v>
      </c>
      <c r="AB56" s="60" t="b">
        <f t="shared" si="1"/>
        <v>0</v>
      </c>
      <c r="AC56" s="60" t="str">
        <f t="shared" si="2"/>
        <v>EN PROCESO</v>
      </c>
      <c r="AD56" s="61" t="str">
        <f t="shared" si="3"/>
        <v>EN PROCESO</v>
      </c>
      <c r="AE56" s="58" t="s">
        <v>688</v>
      </c>
      <c r="AF56" s="58"/>
      <c r="AG56" s="52" t="str">
        <f t="shared" si="4"/>
        <v>PENDIENTE</v>
      </c>
      <c r="AH56" s="56"/>
      <c r="AI56" s="56"/>
      <c r="AJ56" s="56"/>
    </row>
    <row r="57" spans="1:36" s="81" customFormat="1" ht="265.2" x14ac:dyDescent="0.2">
      <c r="A57" s="62">
        <v>48</v>
      </c>
      <c r="B57" s="71" t="s">
        <v>31</v>
      </c>
      <c r="C57" s="71" t="s">
        <v>144</v>
      </c>
      <c r="D57" s="87">
        <v>45225</v>
      </c>
      <c r="E57" s="71" t="s">
        <v>150</v>
      </c>
      <c r="F57" s="69" t="s">
        <v>151</v>
      </c>
      <c r="G57" s="71" t="s">
        <v>43</v>
      </c>
      <c r="H57" s="69" t="s">
        <v>152</v>
      </c>
      <c r="I57" s="74" t="s">
        <v>155</v>
      </c>
      <c r="J57" s="71">
        <v>1</v>
      </c>
      <c r="K57" s="71" t="s">
        <v>59</v>
      </c>
      <c r="L57" s="71" t="s">
        <v>154</v>
      </c>
      <c r="M57" s="88">
        <v>0.8</v>
      </c>
      <c r="N57" s="67">
        <v>45293</v>
      </c>
      <c r="O57" s="67">
        <v>46022</v>
      </c>
      <c r="P57" s="71" t="s">
        <v>43</v>
      </c>
      <c r="Q57" s="71" t="s">
        <v>48</v>
      </c>
      <c r="R57" s="53">
        <v>45657</v>
      </c>
      <c r="S57" s="76" t="s">
        <v>800</v>
      </c>
      <c r="T57" s="70">
        <v>0.46</v>
      </c>
      <c r="U57" s="58"/>
      <c r="V57" s="134"/>
      <c r="W57" s="53">
        <v>45777</v>
      </c>
      <c r="X57" s="57" t="s">
        <v>644</v>
      </c>
      <c r="Y57" s="58">
        <v>0.46</v>
      </c>
      <c r="Z57" s="69" t="s">
        <v>801</v>
      </c>
      <c r="AA57" s="59">
        <f t="shared" si="0"/>
        <v>0.46</v>
      </c>
      <c r="AB57" s="60" t="b">
        <f t="shared" si="1"/>
        <v>0</v>
      </c>
      <c r="AC57" s="60" t="str">
        <f t="shared" si="2"/>
        <v>EN PROCESO</v>
      </c>
      <c r="AD57" s="61" t="str">
        <f t="shared" si="3"/>
        <v>EN PROCESO</v>
      </c>
      <c r="AE57" s="58" t="s">
        <v>688</v>
      </c>
      <c r="AF57" s="58"/>
      <c r="AG57" s="52" t="str">
        <f t="shared" si="4"/>
        <v>PENDIENTE</v>
      </c>
      <c r="AH57" s="56"/>
      <c r="AI57" s="56"/>
      <c r="AJ57" s="56"/>
    </row>
    <row r="58" spans="1:36" s="81" customFormat="1" ht="265.2" x14ac:dyDescent="0.2">
      <c r="A58" s="46">
        <v>49</v>
      </c>
      <c r="B58" s="71" t="s">
        <v>31</v>
      </c>
      <c r="C58" s="71" t="s">
        <v>144</v>
      </c>
      <c r="D58" s="87">
        <v>45225</v>
      </c>
      <c r="E58" s="71" t="s">
        <v>150</v>
      </c>
      <c r="F58" s="69" t="s">
        <v>151</v>
      </c>
      <c r="G58" s="71" t="s">
        <v>43</v>
      </c>
      <c r="H58" s="69" t="s">
        <v>152</v>
      </c>
      <c r="I58" s="74" t="s">
        <v>156</v>
      </c>
      <c r="J58" s="71">
        <v>1</v>
      </c>
      <c r="K58" s="71" t="s">
        <v>59</v>
      </c>
      <c r="L58" s="71" t="s">
        <v>154</v>
      </c>
      <c r="M58" s="88">
        <v>0.8</v>
      </c>
      <c r="N58" s="67">
        <v>45293</v>
      </c>
      <c r="O58" s="67">
        <v>46022</v>
      </c>
      <c r="P58" s="71" t="s">
        <v>43</v>
      </c>
      <c r="Q58" s="71" t="s">
        <v>48</v>
      </c>
      <c r="R58" s="53">
        <v>45657</v>
      </c>
      <c r="S58" s="76" t="s">
        <v>800</v>
      </c>
      <c r="T58" s="70">
        <v>0.46</v>
      </c>
      <c r="U58" s="58"/>
      <c r="V58" s="134"/>
      <c r="W58" s="53">
        <v>45777</v>
      </c>
      <c r="X58" s="89" t="s">
        <v>690</v>
      </c>
      <c r="Y58" s="58">
        <v>1</v>
      </c>
      <c r="Z58" s="69" t="s">
        <v>804</v>
      </c>
      <c r="AA58" s="59">
        <f t="shared" si="0"/>
        <v>1</v>
      </c>
      <c r="AB58" s="60" t="b">
        <f t="shared" si="1"/>
        <v>0</v>
      </c>
      <c r="AC58" s="60" t="str">
        <f t="shared" si="2"/>
        <v>TERMINADA</v>
      </c>
      <c r="AD58" s="61" t="str">
        <f t="shared" si="3"/>
        <v>TERMINADA</v>
      </c>
      <c r="AE58" s="58" t="s">
        <v>688</v>
      </c>
      <c r="AF58" s="58"/>
      <c r="AG58" s="52" t="str">
        <f t="shared" si="4"/>
        <v>CUMPLIDA</v>
      </c>
      <c r="AH58" s="80" t="s">
        <v>730</v>
      </c>
      <c r="AI58" s="56" t="s">
        <v>653</v>
      </c>
      <c r="AJ58" s="56" t="s">
        <v>1092</v>
      </c>
    </row>
    <row r="59" spans="1:36" s="81" customFormat="1" ht="265.2" x14ac:dyDescent="0.2">
      <c r="A59" s="62">
        <v>50</v>
      </c>
      <c r="B59" s="71" t="s">
        <v>31</v>
      </c>
      <c r="C59" s="71" t="s">
        <v>144</v>
      </c>
      <c r="D59" s="87">
        <v>45225</v>
      </c>
      <c r="E59" s="71" t="s">
        <v>150</v>
      </c>
      <c r="F59" s="69" t="s">
        <v>151</v>
      </c>
      <c r="G59" s="71" t="s">
        <v>43</v>
      </c>
      <c r="H59" s="69" t="s">
        <v>152</v>
      </c>
      <c r="I59" s="74" t="s">
        <v>157</v>
      </c>
      <c r="J59" s="71">
        <v>1</v>
      </c>
      <c r="K59" s="71" t="s">
        <v>59</v>
      </c>
      <c r="L59" s="71" t="s">
        <v>154</v>
      </c>
      <c r="M59" s="88">
        <v>0.8</v>
      </c>
      <c r="N59" s="67">
        <v>45293</v>
      </c>
      <c r="O59" s="67">
        <v>46022</v>
      </c>
      <c r="P59" s="71" t="s">
        <v>43</v>
      </c>
      <c r="Q59" s="71" t="s">
        <v>48</v>
      </c>
      <c r="R59" s="53">
        <v>45657</v>
      </c>
      <c r="S59" s="76" t="s">
        <v>800</v>
      </c>
      <c r="T59" s="70">
        <v>0.46</v>
      </c>
      <c r="U59" s="58"/>
      <c r="V59" s="134"/>
      <c r="W59" s="53">
        <v>45777</v>
      </c>
      <c r="X59" s="89" t="s">
        <v>691</v>
      </c>
      <c r="Y59" s="58">
        <v>1</v>
      </c>
      <c r="Z59" s="69" t="s">
        <v>805</v>
      </c>
      <c r="AA59" s="59">
        <f t="shared" si="0"/>
        <v>1</v>
      </c>
      <c r="AB59" s="60" t="b">
        <f t="shared" si="1"/>
        <v>0</v>
      </c>
      <c r="AC59" s="60" t="str">
        <f t="shared" si="2"/>
        <v>TERMINADA</v>
      </c>
      <c r="AD59" s="61" t="str">
        <f t="shared" si="3"/>
        <v>TERMINADA</v>
      </c>
      <c r="AE59" s="58" t="s">
        <v>688</v>
      </c>
      <c r="AF59" s="58"/>
      <c r="AG59" s="52" t="str">
        <f t="shared" si="4"/>
        <v>CUMPLIDA</v>
      </c>
      <c r="AH59" s="80" t="s">
        <v>730</v>
      </c>
      <c r="AI59" s="56" t="s">
        <v>653</v>
      </c>
      <c r="AJ59" s="56" t="s">
        <v>1092</v>
      </c>
    </row>
    <row r="60" spans="1:36" s="81" customFormat="1" ht="265.2" x14ac:dyDescent="0.2">
      <c r="A60" s="62">
        <v>51</v>
      </c>
      <c r="B60" s="71" t="s">
        <v>31</v>
      </c>
      <c r="C60" s="71" t="s">
        <v>144</v>
      </c>
      <c r="D60" s="87">
        <v>45225</v>
      </c>
      <c r="E60" s="71" t="s">
        <v>150</v>
      </c>
      <c r="F60" s="69" t="s">
        <v>151</v>
      </c>
      <c r="G60" s="71" t="s">
        <v>43</v>
      </c>
      <c r="H60" s="69" t="s">
        <v>152</v>
      </c>
      <c r="I60" s="74" t="s">
        <v>158</v>
      </c>
      <c r="J60" s="71">
        <v>1</v>
      </c>
      <c r="K60" s="71" t="s">
        <v>59</v>
      </c>
      <c r="L60" s="71" t="s">
        <v>154</v>
      </c>
      <c r="M60" s="88">
        <v>0.8</v>
      </c>
      <c r="N60" s="67">
        <v>45293</v>
      </c>
      <c r="O60" s="67">
        <v>46022</v>
      </c>
      <c r="P60" s="71" t="s">
        <v>43</v>
      </c>
      <c r="Q60" s="71" t="s">
        <v>48</v>
      </c>
      <c r="R60" s="53">
        <v>45657</v>
      </c>
      <c r="S60" s="76" t="s">
        <v>800</v>
      </c>
      <c r="T60" s="70">
        <v>0.46</v>
      </c>
      <c r="U60" s="58"/>
      <c r="V60" s="134"/>
      <c r="W60" s="53">
        <v>45777</v>
      </c>
      <c r="X60" s="89" t="s">
        <v>692</v>
      </c>
      <c r="Y60" s="58">
        <v>0.5</v>
      </c>
      <c r="Z60" s="69" t="s">
        <v>806</v>
      </c>
      <c r="AA60" s="59">
        <f t="shared" si="0"/>
        <v>0.5</v>
      </c>
      <c r="AB60" s="60" t="b">
        <f t="shared" si="1"/>
        <v>0</v>
      </c>
      <c r="AC60" s="60" t="str">
        <f t="shared" si="2"/>
        <v>EN PROCESO</v>
      </c>
      <c r="AD60" s="61" t="str">
        <f t="shared" si="3"/>
        <v>EN PROCESO</v>
      </c>
      <c r="AE60" s="58" t="s">
        <v>688</v>
      </c>
      <c r="AF60" s="58"/>
      <c r="AG60" s="52" t="str">
        <f t="shared" si="4"/>
        <v>PENDIENTE</v>
      </c>
      <c r="AH60" s="56"/>
      <c r="AI60" s="56"/>
      <c r="AJ60" s="56"/>
    </row>
    <row r="61" spans="1:36" s="81" customFormat="1" ht="265.2" x14ac:dyDescent="0.2">
      <c r="A61" s="46">
        <v>52</v>
      </c>
      <c r="B61" s="71" t="s">
        <v>31</v>
      </c>
      <c r="C61" s="71" t="s">
        <v>144</v>
      </c>
      <c r="D61" s="87">
        <v>45225</v>
      </c>
      <c r="E61" s="71" t="s">
        <v>150</v>
      </c>
      <c r="F61" s="69" t="s">
        <v>151</v>
      </c>
      <c r="G61" s="71" t="s">
        <v>43</v>
      </c>
      <c r="H61" s="69" t="s">
        <v>152</v>
      </c>
      <c r="I61" s="74" t="s">
        <v>159</v>
      </c>
      <c r="J61" s="71">
        <v>1</v>
      </c>
      <c r="K61" s="71" t="s">
        <v>59</v>
      </c>
      <c r="L61" s="71" t="s">
        <v>154</v>
      </c>
      <c r="M61" s="88">
        <v>0.8</v>
      </c>
      <c r="N61" s="67">
        <v>45293</v>
      </c>
      <c r="O61" s="67">
        <v>45838</v>
      </c>
      <c r="P61" s="71" t="s">
        <v>43</v>
      </c>
      <c r="Q61" s="71" t="s">
        <v>48</v>
      </c>
      <c r="R61" s="53">
        <v>45657</v>
      </c>
      <c r="S61" s="76" t="s">
        <v>800</v>
      </c>
      <c r="T61" s="70">
        <v>0.46</v>
      </c>
      <c r="U61" s="58"/>
      <c r="V61" s="134"/>
      <c r="W61" s="53">
        <v>45777</v>
      </c>
      <c r="X61" s="57" t="s">
        <v>644</v>
      </c>
      <c r="Y61" s="58">
        <v>0.46</v>
      </c>
      <c r="Z61" s="69" t="s">
        <v>801</v>
      </c>
      <c r="AA61" s="59">
        <f t="shared" si="0"/>
        <v>0.46</v>
      </c>
      <c r="AB61" s="60" t="b">
        <f t="shared" si="1"/>
        <v>0</v>
      </c>
      <c r="AC61" s="60" t="str">
        <f t="shared" si="2"/>
        <v>EN PROCESO</v>
      </c>
      <c r="AD61" s="61" t="str">
        <f t="shared" si="3"/>
        <v>EN PROCESO</v>
      </c>
      <c r="AE61" s="58" t="s">
        <v>688</v>
      </c>
      <c r="AF61" s="58"/>
      <c r="AG61" s="52" t="str">
        <f t="shared" si="4"/>
        <v>PENDIENTE</v>
      </c>
      <c r="AH61" s="56"/>
      <c r="AI61" s="56"/>
      <c r="AJ61" s="56"/>
    </row>
    <row r="62" spans="1:36" s="81" customFormat="1" ht="265.2" x14ac:dyDescent="0.2">
      <c r="A62" s="62">
        <v>53</v>
      </c>
      <c r="B62" s="71" t="s">
        <v>31</v>
      </c>
      <c r="C62" s="71" t="s">
        <v>144</v>
      </c>
      <c r="D62" s="87">
        <v>45225</v>
      </c>
      <c r="E62" s="71" t="s">
        <v>150</v>
      </c>
      <c r="F62" s="69" t="s">
        <v>151</v>
      </c>
      <c r="G62" s="71" t="s">
        <v>43</v>
      </c>
      <c r="H62" s="69" t="s">
        <v>152</v>
      </c>
      <c r="I62" s="74" t="s">
        <v>160</v>
      </c>
      <c r="J62" s="71">
        <v>1</v>
      </c>
      <c r="K62" s="71" t="s">
        <v>59</v>
      </c>
      <c r="L62" s="71" t="s">
        <v>154</v>
      </c>
      <c r="M62" s="88">
        <v>0.8</v>
      </c>
      <c r="N62" s="67">
        <v>45293</v>
      </c>
      <c r="O62" s="67">
        <v>45810</v>
      </c>
      <c r="P62" s="71" t="s">
        <v>43</v>
      </c>
      <c r="Q62" s="71" t="s">
        <v>48</v>
      </c>
      <c r="R62" s="53">
        <v>45657</v>
      </c>
      <c r="S62" s="76" t="s">
        <v>800</v>
      </c>
      <c r="T62" s="70">
        <v>0.46</v>
      </c>
      <c r="U62" s="58"/>
      <c r="V62" s="134"/>
      <c r="W62" s="53">
        <v>45777</v>
      </c>
      <c r="X62" s="89" t="s">
        <v>693</v>
      </c>
      <c r="Y62" s="58">
        <v>0.5</v>
      </c>
      <c r="Z62" s="69" t="s">
        <v>807</v>
      </c>
      <c r="AA62" s="59">
        <f t="shared" si="0"/>
        <v>0.5</v>
      </c>
      <c r="AB62" s="60" t="b">
        <f t="shared" si="1"/>
        <v>0</v>
      </c>
      <c r="AC62" s="60" t="str">
        <f t="shared" si="2"/>
        <v>EN PROCESO</v>
      </c>
      <c r="AD62" s="61" t="str">
        <f t="shared" si="3"/>
        <v>EN PROCESO</v>
      </c>
      <c r="AE62" s="58" t="s">
        <v>688</v>
      </c>
      <c r="AF62" s="58"/>
      <c r="AG62" s="52" t="str">
        <f t="shared" si="4"/>
        <v>PENDIENTE</v>
      </c>
      <c r="AH62" s="56"/>
      <c r="AI62" s="56"/>
      <c r="AJ62" s="56"/>
    </row>
    <row r="63" spans="1:36" s="81" customFormat="1" ht="265.2" x14ac:dyDescent="0.2">
      <c r="A63" s="62">
        <v>54</v>
      </c>
      <c r="B63" s="71" t="s">
        <v>31</v>
      </c>
      <c r="C63" s="71" t="s">
        <v>144</v>
      </c>
      <c r="D63" s="87">
        <v>45225</v>
      </c>
      <c r="E63" s="71" t="s">
        <v>150</v>
      </c>
      <c r="F63" s="69" t="s">
        <v>151</v>
      </c>
      <c r="G63" s="71" t="s">
        <v>43</v>
      </c>
      <c r="H63" s="69" t="s">
        <v>152</v>
      </c>
      <c r="I63" s="74" t="s">
        <v>161</v>
      </c>
      <c r="J63" s="71">
        <v>1</v>
      </c>
      <c r="K63" s="71" t="s">
        <v>59</v>
      </c>
      <c r="L63" s="71" t="s">
        <v>154</v>
      </c>
      <c r="M63" s="88">
        <v>0.8</v>
      </c>
      <c r="N63" s="67">
        <v>45293</v>
      </c>
      <c r="O63" s="67">
        <v>45810</v>
      </c>
      <c r="P63" s="71" t="s">
        <v>43</v>
      </c>
      <c r="Q63" s="71" t="s">
        <v>48</v>
      </c>
      <c r="R63" s="53">
        <v>45657</v>
      </c>
      <c r="S63" s="76" t="s">
        <v>800</v>
      </c>
      <c r="T63" s="70">
        <v>0.46</v>
      </c>
      <c r="U63" s="58"/>
      <c r="V63" s="134"/>
      <c r="W63" s="53">
        <v>45777</v>
      </c>
      <c r="X63" s="89" t="s">
        <v>693</v>
      </c>
      <c r="Y63" s="58">
        <v>0.5</v>
      </c>
      <c r="Z63" s="69" t="s">
        <v>807</v>
      </c>
      <c r="AA63" s="59">
        <f t="shared" si="0"/>
        <v>0.5</v>
      </c>
      <c r="AB63" s="60" t="b">
        <f t="shared" si="1"/>
        <v>0</v>
      </c>
      <c r="AC63" s="60" t="str">
        <f t="shared" si="2"/>
        <v>EN PROCESO</v>
      </c>
      <c r="AD63" s="61" t="str">
        <f t="shared" si="3"/>
        <v>EN PROCESO</v>
      </c>
      <c r="AE63" s="58" t="s">
        <v>688</v>
      </c>
      <c r="AF63" s="58"/>
      <c r="AG63" s="52" t="str">
        <f t="shared" si="4"/>
        <v>PENDIENTE</v>
      </c>
      <c r="AH63" s="56"/>
      <c r="AI63" s="56"/>
      <c r="AJ63" s="56"/>
    </row>
    <row r="64" spans="1:36" s="81" customFormat="1" ht="265.2" x14ac:dyDescent="0.2">
      <c r="A64" s="46">
        <v>55</v>
      </c>
      <c r="B64" s="71" t="s">
        <v>31</v>
      </c>
      <c r="C64" s="71" t="s">
        <v>144</v>
      </c>
      <c r="D64" s="87">
        <v>45225</v>
      </c>
      <c r="E64" s="71" t="s">
        <v>150</v>
      </c>
      <c r="F64" s="69" t="s">
        <v>151</v>
      </c>
      <c r="G64" s="71" t="s">
        <v>43</v>
      </c>
      <c r="H64" s="69" t="s">
        <v>152</v>
      </c>
      <c r="I64" s="74" t="s">
        <v>162</v>
      </c>
      <c r="J64" s="71">
        <v>1</v>
      </c>
      <c r="K64" s="71" t="s">
        <v>59</v>
      </c>
      <c r="L64" s="71" t="s">
        <v>154</v>
      </c>
      <c r="M64" s="88">
        <v>0.8</v>
      </c>
      <c r="N64" s="67">
        <v>45293</v>
      </c>
      <c r="O64" s="67">
        <v>45810</v>
      </c>
      <c r="P64" s="71" t="s">
        <v>43</v>
      </c>
      <c r="Q64" s="71" t="s">
        <v>48</v>
      </c>
      <c r="R64" s="53">
        <v>45657</v>
      </c>
      <c r="S64" s="76" t="s">
        <v>800</v>
      </c>
      <c r="T64" s="70">
        <v>0.46</v>
      </c>
      <c r="U64" s="58"/>
      <c r="V64" s="134"/>
      <c r="W64" s="53">
        <v>45777</v>
      </c>
      <c r="X64" s="57" t="s">
        <v>644</v>
      </c>
      <c r="Y64" s="58">
        <v>0.46</v>
      </c>
      <c r="Z64" s="69" t="s">
        <v>801</v>
      </c>
      <c r="AA64" s="59">
        <f t="shared" si="0"/>
        <v>0.46</v>
      </c>
      <c r="AB64" s="60" t="b">
        <f t="shared" si="1"/>
        <v>0</v>
      </c>
      <c r="AC64" s="60" t="str">
        <f t="shared" si="2"/>
        <v>EN PROCESO</v>
      </c>
      <c r="AD64" s="61" t="str">
        <f t="shared" si="3"/>
        <v>EN PROCESO</v>
      </c>
      <c r="AE64" s="58" t="s">
        <v>688</v>
      </c>
      <c r="AF64" s="58"/>
      <c r="AG64" s="52" t="str">
        <f t="shared" si="4"/>
        <v>PENDIENTE</v>
      </c>
      <c r="AH64" s="56"/>
      <c r="AI64" s="56"/>
      <c r="AJ64" s="56"/>
    </row>
    <row r="65" spans="1:36" s="81" customFormat="1" ht="265.2" x14ac:dyDescent="0.2">
      <c r="A65" s="62">
        <v>56</v>
      </c>
      <c r="B65" s="71" t="s">
        <v>31</v>
      </c>
      <c r="C65" s="71" t="s">
        <v>144</v>
      </c>
      <c r="D65" s="87">
        <v>45225</v>
      </c>
      <c r="E65" s="71" t="s">
        <v>150</v>
      </c>
      <c r="F65" s="69" t="s">
        <v>151</v>
      </c>
      <c r="G65" s="71" t="s">
        <v>43</v>
      </c>
      <c r="H65" s="69" t="s">
        <v>152</v>
      </c>
      <c r="I65" s="74" t="s">
        <v>163</v>
      </c>
      <c r="J65" s="71">
        <v>1</v>
      </c>
      <c r="K65" s="71" t="s">
        <v>59</v>
      </c>
      <c r="L65" s="71" t="s">
        <v>154</v>
      </c>
      <c r="M65" s="88">
        <v>0.8</v>
      </c>
      <c r="N65" s="67">
        <v>45293</v>
      </c>
      <c r="O65" s="67">
        <v>45810</v>
      </c>
      <c r="P65" s="71" t="s">
        <v>43</v>
      </c>
      <c r="Q65" s="71" t="s">
        <v>48</v>
      </c>
      <c r="R65" s="53">
        <v>45657</v>
      </c>
      <c r="S65" s="76" t="s">
        <v>800</v>
      </c>
      <c r="T65" s="70">
        <v>0.46</v>
      </c>
      <c r="U65" s="58"/>
      <c r="V65" s="134"/>
      <c r="W65" s="53">
        <v>45777</v>
      </c>
      <c r="X65" s="57" t="s">
        <v>644</v>
      </c>
      <c r="Y65" s="58">
        <v>0.46</v>
      </c>
      <c r="Z65" s="69" t="s">
        <v>801</v>
      </c>
      <c r="AA65" s="59">
        <f t="shared" si="0"/>
        <v>0.46</v>
      </c>
      <c r="AB65" s="60" t="b">
        <f t="shared" si="1"/>
        <v>0</v>
      </c>
      <c r="AC65" s="60" t="str">
        <f t="shared" si="2"/>
        <v>EN PROCESO</v>
      </c>
      <c r="AD65" s="61" t="str">
        <f t="shared" si="3"/>
        <v>EN PROCESO</v>
      </c>
      <c r="AE65" s="58" t="s">
        <v>688</v>
      </c>
      <c r="AF65" s="58"/>
      <c r="AG65" s="52" t="str">
        <f t="shared" si="4"/>
        <v>PENDIENTE</v>
      </c>
      <c r="AH65" s="56"/>
      <c r="AI65" s="56"/>
      <c r="AJ65" s="56"/>
    </row>
    <row r="66" spans="1:36" s="81" customFormat="1" ht="265.2" x14ac:dyDescent="0.2">
      <c r="A66" s="62">
        <v>57</v>
      </c>
      <c r="B66" s="71" t="s">
        <v>31</v>
      </c>
      <c r="C66" s="71" t="s">
        <v>144</v>
      </c>
      <c r="D66" s="87">
        <v>45225</v>
      </c>
      <c r="E66" s="71" t="s">
        <v>150</v>
      </c>
      <c r="F66" s="69" t="s">
        <v>151</v>
      </c>
      <c r="G66" s="71" t="s">
        <v>43</v>
      </c>
      <c r="H66" s="69" t="s">
        <v>152</v>
      </c>
      <c r="I66" s="74" t="s">
        <v>164</v>
      </c>
      <c r="J66" s="71">
        <v>1</v>
      </c>
      <c r="K66" s="71" t="s">
        <v>59</v>
      </c>
      <c r="L66" s="71" t="s">
        <v>154</v>
      </c>
      <c r="M66" s="88">
        <v>0.8</v>
      </c>
      <c r="N66" s="67">
        <v>45293</v>
      </c>
      <c r="O66" s="67">
        <v>45810</v>
      </c>
      <c r="P66" s="71" t="s">
        <v>43</v>
      </c>
      <c r="Q66" s="71" t="s">
        <v>48</v>
      </c>
      <c r="R66" s="53">
        <v>45657</v>
      </c>
      <c r="S66" s="76" t="s">
        <v>800</v>
      </c>
      <c r="T66" s="70">
        <v>0.46</v>
      </c>
      <c r="U66" s="58"/>
      <c r="V66" s="134"/>
      <c r="W66" s="53">
        <v>45777</v>
      </c>
      <c r="X66" s="89" t="s">
        <v>694</v>
      </c>
      <c r="Y66" s="58">
        <v>0.5</v>
      </c>
      <c r="Z66" s="69" t="s">
        <v>808</v>
      </c>
      <c r="AA66" s="59">
        <f t="shared" si="0"/>
        <v>0.5</v>
      </c>
      <c r="AB66" s="60" t="b">
        <f t="shared" si="1"/>
        <v>0</v>
      </c>
      <c r="AC66" s="60" t="str">
        <f t="shared" si="2"/>
        <v>EN PROCESO</v>
      </c>
      <c r="AD66" s="61" t="str">
        <f t="shared" si="3"/>
        <v>EN PROCESO</v>
      </c>
      <c r="AE66" s="58" t="s">
        <v>688</v>
      </c>
      <c r="AF66" s="58"/>
      <c r="AG66" s="52" t="str">
        <f t="shared" si="4"/>
        <v>PENDIENTE</v>
      </c>
      <c r="AH66" s="56"/>
      <c r="AI66" s="56"/>
      <c r="AJ66" s="56"/>
    </row>
    <row r="67" spans="1:36" s="81" customFormat="1" ht="265.2" x14ac:dyDescent="0.2">
      <c r="A67" s="46">
        <v>58</v>
      </c>
      <c r="B67" s="71" t="s">
        <v>31</v>
      </c>
      <c r="C67" s="71" t="s">
        <v>144</v>
      </c>
      <c r="D67" s="87">
        <v>45225</v>
      </c>
      <c r="E67" s="71" t="s">
        <v>150</v>
      </c>
      <c r="F67" s="69" t="s">
        <v>151</v>
      </c>
      <c r="G67" s="71" t="s">
        <v>43</v>
      </c>
      <c r="H67" s="69" t="s">
        <v>152</v>
      </c>
      <c r="I67" s="74" t="s">
        <v>165</v>
      </c>
      <c r="J67" s="71">
        <v>1</v>
      </c>
      <c r="K67" s="71" t="s">
        <v>59</v>
      </c>
      <c r="L67" s="71" t="s">
        <v>154</v>
      </c>
      <c r="M67" s="88">
        <v>0.8</v>
      </c>
      <c r="N67" s="67">
        <v>45293</v>
      </c>
      <c r="O67" s="67">
        <v>45810</v>
      </c>
      <c r="P67" s="71" t="s">
        <v>43</v>
      </c>
      <c r="Q67" s="71" t="s">
        <v>48</v>
      </c>
      <c r="R67" s="53">
        <v>45657</v>
      </c>
      <c r="S67" s="76" t="s">
        <v>800</v>
      </c>
      <c r="T67" s="70">
        <v>0.46</v>
      </c>
      <c r="U67" s="58"/>
      <c r="V67" s="134"/>
      <c r="W67" s="53">
        <v>45777</v>
      </c>
      <c r="X67" s="89" t="s">
        <v>695</v>
      </c>
      <c r="Y67" s="58">
        <v>0.46</v>
      </c>
      <c r="Z67" s="69" t="s">
        <v>1021</v>
      </c>
      <c r="AA67" s="59">
        <f t="shared" si="0"/>
        <v>0.46</v>
      </c>
      <c r="AB67" s="60" t="b">
        <f t="shared" si="1"/>
        <v>0</v>
      </c>
      <c r="AC67" s="60" t="str">
        <f t="shared" si="2"/>
        <v>EN PROCESO</v>
      </c>
      <c r="AD67" s="61" t="str">
        <f t="shared" si="3"/>
        <v>EN PROCESO</v>
      </c>
      <c r="AE67" s="58" t="s">
        <v>688</v>
      </c>
      <c r="AF67" s="58"/>
      <c r="AG67" s="52" t="str">
        <f t="shared" si="4"/>
        <v>PENDIENTE</v>
      </c>
      <c r="AH67" s="56"/>
      <c r="AI67" s="56"/>
      <c r="AJ67" s="56"/>
    </row>
    <row r="68" spans="1:36" s="81" customFormat="1" ht="265.2" x14ac:dyDescent="0.2">
      <c r="A68" s="62">
        <v>59</v>
      </c>
      <c r="B68" s="71" t="s">
        <v>31</v>
      </c>
      <c r="C68" s="71" t="s">
        <v>144</v>
      </c>
      <c r="D68" s="87">
        <v>45225</v>
      </c>
      <c r="E68" s="71" t="s">
        <v>150</v>
      </c>
      <c r="F68" s="69" t="s">
        <v>151</v>
      </c>
      <c r="G68" s="71" t="s">
        <v>43</v>
      </c>
      <c r="H68" s="69" t="s">
        <v>152</v>
      </c>
      <c r="I68" s="74" t="s">
        <v>166</v>
      </c>
      <c r="J68" s="71">
        <v>1</v>
      </c>
      <c r="K68" s="71" t="s">
        <v>59</v>
      </c>
      <c r="L68" s="71" t="s">
        <v>154</v>
      </c>
      <c r="M68" s="88">
        <v>0.8</v>
      </c>
      <c r="N68" s="67">
        <v>45293</v>
      </c>
      <c r="O68" s="67">
        <v>45810</v>
      </c>
      <c r="P68" s="71" t="s">
        <v>43</v>
      </c>
      <c r="Q68" s="71" t="s">
        <v>48</v>
      </c>
      <c r="R68" s="53">
        <v>45657</v>
      </c>
      <c r="S68" s="76" t="s">
        <v>800</v>
      </c>
      <c r="T68" s="70">
        <v>0.46</v>
      </c>
      <c r="U68" s="58"/>
      <c r="V68" s="134"/>
      <c r="W68" s="53">
        <v>45777</v>
      </c>
      <c r="X68" s="89" t="s">
        <v>696</v>
      </c>
      <c r="Y68" s="58">
        <v>0.5</v>
      </c>
      <c r="Z68" s="69" t="s">
        <v>809</v>
      </c>
      <c r="AA68" s="59">
        <f t="shared" si="0"/>
        <v>0.5</v>
      </c>
      <c r="AB68" s="60" t="b">
        <f t="shared" si="1"/>
        <v>0</v>
      </c>
      <c r="AC68" s="60" t="str">
        <f t="shared" si="2"/>
        <v>EN PROCESO</v>
      </c>
      <c r="AD68" s="61" t="str">
        <f t="shared" si="3"/>
        <v>EN PROCESO</v>
      </c>
      <c r="AE68" s="58" t="s">
        <v>688</v>
      </c>
      <c r="AF68" s="58"/>
      <c r="AG68" s="52" t="str">
        <f t="shared" si="4"/>
        <v>PENDIENTE</v>
      </c>
      <c r="AH68" s="56"/>
      <c r="AI68" s="56"/>
      <c r="AJ68" s="56"/>
    </row>
    <row r="69" spans="1:36" s="81" customFormat="1" ht="265.2" x14ac:dyDescent="0.2">
      <c r="A69" s="62">
        <v>60</v>
      </c>
      <c r="B69" s="71" t="s">
        <v>31</v>
      </c>
      <c r="C69" s="71" t="s">
        <v>144</v>
      </c>
      <c r="D69" s="87">
        <v>45225</v>
      </c>
      <c r="E69" s="71" t="s">
        <v>150</v>
      </c>
      <c r="F69" s="69" t="s">
        <v>151</v>
      </c>
      <c r="G69" s="71" t="s">
        <v>43</v>
      </c>
      <c r="H69" s="69" t="s">
        <v>152</v>
      </c>
      <c r="I69" s="74" t="s">
        <v>153</v>
      </c>
      <c r="J69" s="71">
        <v>1</v>
      </c>
      <c r="K69" s="71" t="s">
        <v>59</v>
      </c>
      <c r="L69" s="71" t="s">
        <v>154</v>
      </c>
      <c r="M69" s="88">
        <v>0.8</v>
      </c>
      <c r="N69" s="67">
        <v>45293</v>
      </c>
      <c r="O69" s="67">
        <v>45810</v>
      </c>
      <c r="P69" s="71" t="s">
        <v>43</v>
      </c>
      <c r="Q69" s="71" t="s">
        <v>48</v>
      </c>
      <c r="R69" s="53">
        <v>45657</v>
      </c>
      <c r="S69" s="76" t="s">
        <v>810</v>
      </c>
      <c r="T69" s="59">
        <v>0.42</v>
      </c>
      <c r="U69" s="58"/>
      <c r="V69" s="134"/>
      <c r="W69" s="53">
        <v>45777</v>
      </c>
      <c r="X69" s="57" t="s">
        <v>644</v>
      </c>
      <c r="Y69" s="58">
        <v>0.42</v>
      </c>
      <c r="Z69" s="69" t="s">
        <v>801</v>
      </c>
      <c r="AA69" s="59">
        <f t="shared" si="0"/>
        <v>0.42</v>
      </c>
      <c r="AB69" s="60" t="b">
        <f t="shared" si="1"/>
        <v>0</v>
      </c>
      <c r="AC69" s="60" t="str">
        <f t="shared" si="2"/>
        <v>EN PROCESO</v>
      </c>
      <c r="AD69" s="61" t="str">
        <f t="shared" si="3"/>
        <v>EN PROCESO</v>
      </c>
      <c r="AE69" s="58" t="s">
        <v>688</v>
      </c>
      <c r="AF69" s="58"/>
      <c r="AG69" s="52" t="str">
        <f t="shared" si="4"/>
        <v>PENDIENTE</v>
      </c>
      <c r="AH69" s="56"/>
      <c r="AI69" s="56"/>
      <c r="AJ69" s="56"/>
    </row>
    <row r="70" spans="1:36" s="81" customFormat="1" ht="265.2" x14ac:dyDescent="0.2">
      <c r="A70" s="46">
        <v>61</v>
      </c>
      <c r="B70" s="71" t="s">
        <v>31</v>
      </c>
      <c r="C70" s="71" t="s">
        <v>144</v>
      </c>
      <c r="D70" s="87">
        <v>45225</v>
      </c>
      <c r="E70" s="71" t="s">
        <v>150</v>
      </c>
      <c r="F70" s="69" t="s">
        <v>151</v>
      </c>
      <c r="G70" s="71" t="s">
        <v>43</v>
      </c>
      <c r="H70" s="69" t="s">
        <v>152</v>
      </c>
      <c r="I70" s="74" t="s">
        <v>155</v>
      </c>
      <c r="J70" s="71">
        <v>1</v>
      </c>
      <c r="K70" s="71" t="s">
        <v>59</v>
      </c>
      <c r="L70" s="71" t="s">
        <v>154</v>
      </c>
      <c r="M70" s="88">
        <v>0.8</v>
      </c>
      <c r="N70" s="67">
        <v>45293</v>
      </c>
      <c r="O70" s="67">
        <v>45810</v>
      </c>
      <c r="P70" s="71" t="s">
        <v>43</v>
      </c>
      <c r="Q70" s="71" t="s">
        <v>48</v>
      </c>
      <c r="R70" s="53">
        <v>45657</v>
      </c>
      <c r="S70" s="76" t="s">
        <v>810</v>
      </c>
      <c r="T70" s="59">
        <v>0.42</v>
      </c>
      <c r="U70" s="58"/>
      <c r="V70" s="134"/>
      <c r="W70" s="53">
        <v>45777</v>
      </c>
      <c r="X70" s="57" t="s">
        <v>644</v>
      </c>
      <c r="Y70" s="58">
        <v>0.46</v>
      </c>
      <c r="Z70" s="69" t="s">
        <v>801</v>
      </c>
      <c r="AA70" s="59">
        <f t="shared" si="0"/>
        <v>0.46</v>
      </c>
      <c r="AB70" s="60" t="b">
        <f t="shared" si="1"/>
        <v>0</v>
      </c>
      <c r="AC70" s="60" t="str">
        <f t="shared" si="2"/>
        <v>EN PROCESO</v>
      </c>
      <c r="AD70" s="61" t="str">
        <f t="shared" si="3"/>
        <v>EN PROCESO</v>
      </c>
      <c r="AE70" s="58" t="s">
        <v>688</v>
      </c>
      <c r="AF70" s="58"/>
      <c r="AG70" s="52" t="str">
        <f t="shared" si="4"/>
        <v>PENDIENTE</v>
      </c>
      <c r="AH70" s="56"/>
      <c r="AI70" s="56"/>
      <c r="AJ70" s="56"/>
    </row>
    <row r="71" spans="1:36" s="81" customFormat="1" ht="265.2" x14ac:dyDescent="0.2">
      <c r="A71" s="62">
        <v>62</v>
      </c>
      <c r="B71" s="71" t="s">
        <v>31</v>
      </c>
      <c r="C71" s="71" t="s">
        <v>144</v>
      </c>
      <c r="D71" s="87">
        <v>45225</v>
      </c>
      <c r="E71" s="71" t="s">
        <v>150</v>
      </c>
      <c r="F71" s="69" t="s">
        <v>151</v>
      </c>
      <c r="G71" s="71" t="s">
        <v>43</v>
      </c>
      <c r="H71" s="69" t="s">
        <v>152</v>
      </c>
      <c r="I71" s="74" t="s">
        <v>156</v>
      </c>
      <c r="J71" s="71">
        <v>1</v>
      </c>
      <c r="K71" s="71" t="s">
        <v>59</v>
      </c>
      <c r="L71" s="71" t="s">
        <v>154</v>
      </c>
      <c r="M71" s="88">
        <v>0.8</v>
      </c>
      <c r="N71" s="67">
        <v>45293</v>
      </c>
      <c r="O71" s="67">
        <v>45810</v>
      </c>
      <c r="P71" s="71" t="s">
        <v>43</v>
      </c>
      <c r="Q71" s="71" t="s">
        <v>48</v>
      </c>
      <c r="R71" s="53">
        <v>45657</v>
      </c>
      <c r="S71" s="76" t="s">
        <v>810</v>
      </c>
      <c r="T71" s="59">
        <v>0.42</v>
      </c>
      <c r="U71" s="58"/>
      <c r="V71" s="134"/>
      <c r="W71" s="53">
        <v>45777</v>
      </c>
      <c r="X71" s="89" t="s">
        <v>690</v>
      </c>
      <c r="Y71" s="58">
        <v>1</v>
      </c>
      <c r="Z71" s="69" t="s">
        <v>804</v>
      </c>
      <c r="AA71" s="59">
        <f t="shared" si="0"/>
        <v>1</v>
      </c>
      <c r="AB71" s="60" t="b">
        <f t="shared" si="1"/>
        <v>0</v>
      </c>
      <c r="AC71" s="60" t="str">
        <f t="shared" si="2"/>
        <v>TERMINADA</v>
      </c>
      <c r="AD71" s="61" t="str">
        <f t="shared" si="3"/>
        <v>TERMINADA</v>
      </c>
      <c r="AE71" s="58" t="s">
        <v>688</v>
      </c>
      <c r="AF71" s="58"/>
      <c r="AG71" s="52" t="str">
        <f t="shared" si="4"/>
        <v>CUMPLIDA</v>
      </c>
      <c r="AH71" s="80" t="s">
        <v>731</v>
      </c>
      <c r="AI71" s="56" t="s">
        <v>653</v>
      </c>
      <c r="AJ71" s="56" t="s">
        <v>1092</v>
      </c>
    </row>
    <row r="72" spans="1:36" s="81" customFormat="1" ht="265.2" x14ac:dyDescent="0.2">
      <c r="A72" s="62">
        <v>63</v>
      </c>
      <c r="B72" s="71" t="s">
        <v>31</v>
      </c>
      <c r="C72" s="71" t="s">
        <v>144</v>
      </c>
      <c r="D72" s="87">
        <v>45225</v>
      </c>
      <c r="E72" s="71" t="s">
        <v>150</v>
      </c>
      <c r="F72" s="69" t="s">
        <v>151</v>
      </c>
      <c r="G72" s="71" t="s">
        <v>43</v>
      </c>
      <c r="H72" s="69" t="s">
        <v>152</v>
      </c>
      <c r="I72" s="74" t="s">
        <v>159</v>
      </c>
      <c r="J72" s="71">
        <v>1</v>
      </c>
      <c r="K72" s="71" t="s">
        <v>59</v>
      </c>
      <c r="L72" s="71" t="s">
        <v>154</v>
      </c>
      <c r="M72" s="88">
        <v>0.8</v>
      </c>
      <c r="N72" s="67">
        <v>45293</v>
      </c>
      <c r="O72" s="67">
        <v>45838</v>
      </c>
      <c r="P72" s="62" t="s">
        <v>167</v>
      </c>
      <c r="Q72" s="62" t="s">
        <v>85</v>
      </c>
      <c r="R72" s="53">
        <v>45657</v>
      </c>
      <c r="S72" s="76" t="s">
        <v>810</v>
      </c>
      <c r="T72" s="59">
        <v>0.42</v>
      </c>
      <c r="U72" s="58"/>
      <c r="V72" s="134"/>
      <c r="W72" s="53">
        <v>45777</v>
      </c>
      <c r="X72" s="77" t="s">
        <v>671</v>
      </c>
      <c r="Y72" s="58">
        <v>1</v>
      </c>
      <c r="Z72" s="69" t="s">
        <v>811</v>
      </c>
      <c r="AA72" s="59">
        <f t="shared" si="0"/>
        <v>1</v>
      </c>
      <c r="AB72" s="60" t="b">
        <f t="shared" si="1"/>
        <v>0</v>
      </c>
      <c r="AC72" s="60" t="str">
        <f t="shared" si="2"/>
        <v>TERMINADA</v>
      </c>
      <c r="AD72" s="61" t="str">
        <f t="shared" si="3"/>
        <v>TERMINADA</v>
      </c>
      <c r="AE72" s="58" t="s">
        <v>729</v>
      </c>
      <c r="AF72" s="58"/>
      <c r="AG72" s="52" t="str">
        <f t="shared" si="4"/>
        <v>CUMPLIDA</v>
      </c>
      <c r="AH72" s="80" t="s">
        <v>731</v>
      </c>
      <c r="AI72" s="56" t="s">
        <v>653</v>
      </c>
      <c r="AJ72" s="56" t="s">
        <v>1092</v>
      </c>
    </row>
    <row r="73" spans="1:36" s="81" customFormat="1" ht="173.4" x14ac:dyDescent="0.2">
      <c r="A73" s="46">
        <v>64</v>
      </c>
      <c r="B73" s="71" t="s">
        <v>31</v>
      </c>
      <c r="C73" s="71" t="s">
        <v>144</v>
      </c>
      <c r="D73" s="87">
        <v>45225</v>
      </c>
      <c r="E73" s="71" t="s">
        <v>168</v>
      </c>
      <c r="F73" s="69" t="s">
        <v>169</v>
      </c>
      <c r="G73" s="71" t="s">
        <v>43</v>
      </c>
      <c r="H73" s="69" t="s">
        <v>170</v>
      </c>
      <c r="I73" s="69" t="s">
        <v>171</v>
      </c>
      <c r="J73" s="71">
        <v>1</v>
      </c>
      <c r="K73" s="71" t="s">
        <v>172</v>
      </c>
      <c r="L73" s="71" t="s">
        <v>154</v>
      </c>
      <c r="M73" s="88">
        <v>1</v>
      </c>
      <c r="N73" s="67">
        <v>45293</v>
      </c>
      <c r="O73" s="67">
        <v>45899</v>
      </c>
      <c r="P73" s="71" t="s">
        <v>43</v>
      </c>
      <c r="Q73" s="71" t="s">
        <v>48</v>
      </c>
      <c r="R73" s="53">
        <v>45657</v>
      </c>
      <c r="S73" s="72" t="s">
        <v>798</v>
      </c>
      <c r="T73" s="70">
        <v>0.5</v>
      </c>
      <c r="U73" s="58"/>
      <c r="V73" s="134"/>
      <c r="W73" s="53">
        <v>45777</v>
      </c>
      <c r="X73" s="89" t="s">
        <v>693</v>
      </c>
      <c r="Y73" s="58">
        <v>0.5</v>
      </c>
      <c r="Z73" s="69" t="s">
        <v>807</v>
      </c>
      <c r="AA73" s="59">
        <f t="shared" si="0"/>
        <v>0.5</v>
      </c>
      <c r="AB73" s="60" t="b">
        <f t="shared" si="1"/>
        <v>0</v>
      </c>
      <c r="AC73" s="60" t="str">
        <f t="shared" si="2"/>
        <v>EN PROCESO</v>
      </c>
      <c r="AD73" s="61" t="str">
        <f t="shared" si="3"/>
        <v>EN PROCESO</v>
      </c>
      <c r="AE73" s="58" t="s">
        <v>688</v>
      </c>
      <c r="AF73" s="58"/>
      <c r="AG73" s="52" t="str">
        <f t="shared" si="4"/>
        <v>PENDIENTE</v>
      </c>
      <c r="AH73" s="56"/>
      <c r="AI73" s="56"/>
      <c r="AJ73" s="56"/>
    </row>
    <row r="74" spans="1:36" s="81" customFormat="1" ht="173.4" x14ac:dyDescent="0.2">
      <c r="A74" s="62">
        <v>65</v>
      </c>
      <c r="B74" s="71" t="s">
        <v>31</v>
      </c>
      <c r="C74" s="71" t="s">
        <v>144</v>
      </c>
      <c r="D74" s="87">
        <v>45225</v>
      </c>
      <c r="E74" s="71" t="s">
        <v>168</v>
      </c>
      <c r="F74" s="69" t="s">
        <v>169</v>
      </c>
      <c r="G74" s="71" t="s">
        <v>43</v>
      </c>
      <c r="H74" s="69" t="s">
        <v>170</v>
      </c>
      <c r="I74" s="69" t="s">
        <v>173</v>
      </c>
      <c r="J74" s="71">
        <v>1</v>
      </c>
      <c r="K74" s="71" t="s">
        <v>172</v>
      </c>
      <c r="L74" s="71" t="s">
        <v>154</v>
      </c>
      <c r="M74" s="88">
        <v>1</v>
      </c>
      <c r="N74" s="67">
        <v>45293</v>
      </c>
      <c r="O74" s="67">
        <v>45899</v>
      </c>
      <c r="P74" s="71" t="s">
        <v>43</v>
      </c>
      <c r="Q74" s="71" t="s">
        <v>48</v>
      </c>
      <c r="R74" s="53">
        <v>45657</v>
      </c>
      <c r="S74" s="72" t="s">
        <v>798</v>
      </c>
      <c r="T74" s="70">
        <v>0.5</v>
      </c>
      <c r="U74" s="58"/>
      <c r="V74" s="134"/>
      <c r="W74" s="53">
        <v>45777</v>
      </c>
      <c r="X74" s="57" t="s">
        <v>644</v>
      </c>
      <c r="Y74" s="58">
        <v>0.5</v>
      </c>
      <c r="Z74" s="69" t="s">
        <v>812</v>
      </c>
      <c r="AA74" s="59">
        <f t="shared" ref="AA74:AA137" si="5">IF(OR(Y74="",J74=""),"",IF(OR(Y74=0,J74=0),0,IF((Y74*100%)/J74&gt;100%,100%,(Y74*100%)/J74)))</f>
        <v>0.5</v>
      </c>
      <c r="AB74" s="60" t="b">
        <f t="shared" si="1"/>
        <v>0</v>
      </c>
      <c r="AC74" s="60" t="str">
        <f t="shared" si="2"/>
        <v>EN PROCESO</v>
      </c>
      <c r="AD74" s="61" t="str">
        <f t="shared" si="3"/>
        <v>EN PROCESO</v>
      </c>
      <c r="AE74" s="58" t="s">
        <v>688</v>
      </c>
      <c r="AF74" s="58"/>
      <c r="AG74" s="52" t="str">
        <f t="shared" si="4"/>
        <v>PENDIENTE</v>
      </c>
      <c r="AH74" s="56"/>
      <c r="AI74" s="56"/>
      <c r="AJ74" s="56"/>
    </row>
    <row r="75" spans="1:36" s="81" customFormat="1" ht="142.80000000000001" x14ac:dyDescent="0.2">
      <c r="A75" s="62">
        <v>66</v>
      </c>
      <c r="B75" s="71" t="s">
        <v>31</v>
      </c>
      <c r="C75" s="71" t="s">
        <v>144</v>
      </c>
      <c r="D75" s="87">
        <v>45225</v>
      </c>
      <c r="E75" s="71" t="s">
        <v>174</v>
      </c>
      <c r="F75" s="69" t="s">
        <v>175</v>
      </c>
      <c r="G75" s="71" t="s">
        <v>43</v>
      </c>
      <c r="H75" s="69" t="s">
        <v>170</v>
      </c>
      <c r="I75" s="69" t="s">
        <v>171</v>
      </c>
      <c r="J75" s="71">
        <v>1</v>
      </c>
      <c r="K75" s="71" t="s">
        <v>172</v>
      </c>
      <c r="L75" s="71" t="s">
        <v>154</v>
      </c>
      <c r="M75" s="88">
        <v>0.7</v>
      </c>
      <c r="N75" s="67">
        <v>45293</v>
      </c>
      <c r="O75" s="67">
        <v>45899</v>
      </c>
      <c r="P75" s="71" t="s">
        <v>43</v>
      </c>
      <c r="Q75" s="71" t="s">
        <v>48</v>
      </c>
      <c r="R75" s="53">
        <v>45657</v>
      </c>
      <c r="S75" s="72" t="s">
        <v>813</v>
      </c>
      <c r="T75" s="59">
        <v>0.33</v>
      </c>
      <c r="U75" s="58"/>
      <c r="V75" s="134"/>
      <c r="W75" s="53">
        <v>45777</v>
      </c>
      <c r="X75" s="89" t="s">
        <v>693</v>
      </c>
      <c r="Y75" s="58">
        <v>0.5</v>
      </c>
      <c r="Z75" s="69" t="s">
        <v>807</v>
      </c>
      <c r="AA75" s="59">
        <f t="shared" si="5"/>
        <v>0.5</v>
      </c>
      <c r="AB75" s="60" t="b">
        <f t="shared" ref="AB75:AB138" si="6">IF(AA75="","",IF(W75&gt;O75,IF(AA75&lt;100%,"INCUMPLIDA",IF(AA75=100%,"TERMINADA EXTEMPORÁNEA"))))</f>
        <v>0</v>
      </c>
      <c r="AC75" s="60" t="str">
        <f t="shared" ref="AC75:AC138" si="7">IF(AA75="","",IF(W75&lt;O75,IF(AA75=0%,"SIN INICIAR",IF(AA75&lt;100%,"EN PROCESO",IF(AA75=100%,"TERMINADA")))))</f>
        <v>EN PROCESO</v>
      </c>
      <c r="AD75" s="61" t="str">
        <f t="shared" ref="AD75:AD138" si="8">IF(AA75="","",IF(W75&gt;O75,AB75,IF(W75&lt;O75,AC75)))</f>
        <v>EN PROCESO</v>
      </c>
      <c r="AE75" s="58" t="s">
        <v>688</v>
      </c>
      <c r="AF75" s="58"/>
      <c r="AG75" s="52" t="str">
        <f t="shared" ref="AG75:AG138" si="9">IF(AA75="","",IF(AA75=100%,"CUMPLIDA","PENDIENTE"))</f>
        <v>PENDIENTE</v>
      </c>
      <c r="AH75" s="56"/>
      <c r="AI75" s="56"/>
      <c r="AJ75" s="56"/>
    </row>
    <row r="76" spans="1:36" s="81" customFormat="1" ht="142.80000000000001" x14ac:dyDescent="0.2">
      <c r="A76" s="46">
        <v>67</v>
      </c>
      <c r="B76" s="71" t="s">
        <v>31</v>
      </c>
      <c r="C76" s="71" t="s">
        <v>144</v>
      </c>
      <c r="D76" s="87">
        <v>45225</v>
      </c>
      <c r="E76" s="71" t="s">
        <v>174</v>
      </c>
      <c r="F76" s="69" t="s">
        <v>175</v>
      </c>
      <c r="G76" s="71" t="s">
        <v>43</v>
      </c>
      <c r="H76" s="69" t="s">
        <v>170</v>
      </c>
      <c r="I76" s="69" t="s">
        <v>176</v>
      </c>
      <c r="J76" s="71">
        <v>1</v>
      </c>
      <c r="K76" s="71" t="s">
        <v>172</v>
      </c>
      <c r="L76" s="71" t="s">
        <v>154</v>
      </c>
      <c r="M76" s="88">
        <v>0.7</v>
      </c>
      <c r="N76" s="67">
        <v>45293</v>
      </c>
      <c r="O76" s="67">
        <v>45899</v>
      </c>
      <c r="P76" s="71" t="s">
        <v>43</v>
      </c>
      <c r="Q76" s="71" t="s">
        <v>48</v>
      </c>
      <c r="R76" s="53">
        <v>45657</v>
      </c>
      <c r="S76" s="72" t="s">
        <v>813</v>
      </c>
      <c r="T76" s="59">
        <v>0.33</v>
      </c>
      <c r="U76" s="58"/>
      <c r="V76" s="134"/>
      <c r="W76" s="53">
        <v>45777</v>
      </c>
      <c r="X76" s="57" t="s">
        <v>644</v>
      </c>
      <c r="Y76" s="58">
        <v>0.33</v>
      </c>
      <c r="Z76" s="69" t="s">
        <v>814</v>
      </c>
      <c r="AA76" s="59">
        <f t="shared" si="5"/>
        <v>0.33</v>
      </c>
      <c r="AB76" s="60" t="b">
        <f t="shared" si="6"/>
        <v>0</v>
      </c>
      <c r="AC76" s="60" t="str">
        <f t="shared" si="7"/>
        <v>EN PROCESO</v>
      </c>
      <c r="AD76" s="61" t="str">
        <f t="shared" si="8"/>
        <v>EN PROCESO</v>
      </c>
      <c r="AE76" s="58" t="s">
        <v>688</v>
      </c>
      <c r="AF76" s="58"/>
      <c r="AG76" s="52" t="str">
        <f t="shared" si="9"/>
        <v>PENDIENTE</v>
      </c>
      <c r="AH76" s="56"/>
      <c r="AI76" s="56"/>
      <c r="AJ76" s="56"/>
    </row>
    <row r="77" spans="1:36" s="81" customFormat="1" ht="142.80000000000001" x14ac:dyDescent="0.2">
      <c r="A77" s="62">
        <v>68</v>
      </c>
      <c r="B77" s="71" t="s">
        <v>31</v>
      </c>
      <c r="C77" s="71" t="s">
        <v>144</v>
      </c>
      <c r="D77" s="87">
        <v>45225</v>
      </c>
      <c r="E77" s="71" t="s">
        <v>174</v>
      </c>
      <c r="F77" s="69" t="s">
        <v>175</v>
      </c>
      <c r="G77" s="71" t="s">
        <v>43</v>
      </c>
      <c r="H77" s="69" t="s">
        <v>170</v>
      </c>
      <c r="I77" s="69" t="s">
        <v>177</v>
      </c>
      <c r="J77" s="71">
        <v>1</v>
      </c>
      <c r="K77" s="71" t="s">
        <v>172</v>
      </c>
      <c r="L77" s="71" t="s">
        <v>154</v>
      </c>
      <c r="M77" s="88">
        <v>0.7</v>
      </c>
      <c r="N77" s="67">
        <v>45293</v>
      </c>
      <c r="O77" s="67">
        <v>45899</v>
      </c>
      <c r="P77" s="71" t="s">
        <v>43</v>
      </c>
      <c r="Q77" s="71" t="s">
        <v>48</v>
      </c>
      <c r="R77" s="53">
        <v>45657</v>
      </c>
      <c r="S77" s="72" t="s">
        <v>813</v>
      </c>
      <c r="T77" s="59">
        <v>0.33</v>
      </c>
      <c r="U77" s="58"/>
      <c r="V77" s="134"/>
      <c r="W77" s="53">
        <v>45777</v>
      </c>
      <c r="X77" s="89" t="s">
        <v>689</v>
      </c>
      <c r="Y77" s="58">
        <v>2</v>
      </c>
      <c r="Z77" s="69" t="s">
        <v>815</v>
      </c>
      <c r="AA77" s="59">
        <f t="shared" si="5"/>
        <v>1</v>
      </c>
      <c r="AB77" s="60" t="b">
        <f t="shared" si="6"/>
        <v>0</v>
      </c>
      <c r="AC77" s="60" t="str">
        <f t="shared" si="7"/>
        <v>TERMINADA</v>
      </c>
      <c r="AD77" s="61" t="str">
        <f t="shared" si="8"/>
        <v>TERMINADA</v>
      </c>
      <c r="AE77" s="58" t="s">
        <v>688</v>
      </c>
      <c r="AF77" s="58"/>
      <c r="AG77" s="52" t="str">
        <f t="shared" si="9"/>
        <v>CUMPLIDA</v>
      </c>
      <c r="AH77" s="80" t="s">
        <v>731</v>
      </c>
      <c r="AI77" s="56" t="s">
        <v>653</v>
      </c>
      <c r="AJ77" s="56" t="s">
        <v>1092</v>
      </c>
    </row>
    <row r="78" spans="1:36" s="81" customFormat="1" ht="81.599999999999994" x14ac:dyDescent="0.2">
      <c r="A78" s="62">
        <v>69</v>
      </c>
      <c r="B78" s="71" t="s">
        <v>31</v>
      </c>
      <c r="C78" s="71" t="s">
        <v>144</v>
      </c>
      <c r="D78" s="87">
        <v>45225</v>
      </c>
      <c r="E78" s="71" t="s">
        <v>33</v>
      </c>
      <c r="F78" s="69" t="s">
        <v>178</v>
      </c>
      <c r="G78" s="71" t="s">
        <v>43</v>
      </c>
      <c r="H78" s="69" t="s">
        <v>179</v>
      </c>
      <c r="I78" s="69" t="s">
        <v>180</v>
      </c>
      <c r="J78" s="71">
        <v>1</v>
      </c>
      <c r="K78" s="62" t="s">
        <v>38</v>
      </c>
      <c r="L78" s="71" t="s">
        <v>181</v>
      </c>
      <c r="M78" s="88">
        <v>0.7</v>
      </c>
      <c r="N78" s="67">
        <v>45293</v>
      </c>
      <c r="O78" s="67">
        <v>45899</v>
      </c>
      <c r="P78" s="71" t="s">
        <v>43</v>
      </c>
      <c r="Q78" s="71" t="s">
        <v>48</v>
      </c>
      <c r="R78" s="53">
        <v>45657</v>
      </c>
      <c r="S78" s="72" t="s">
        <v>816</v>
      </c>
      <c r="T78" s="70">
        <v>0.67</v>
      </c>
      <c r="U78" s="58"/>
      <c r="V78" s="134"/>
      <c r="W78" s="53">
        <v>45777</v>
      </c>
      <c r="X78" s="89" t="s">
        <v>693</v>
      </c>
      <c r="Y78" s="58">
        <v>0.7</v>
      </c>
      <c r="Z78" s="69" t="s">
        <v>817</v>
      </c>
      <c r="AA78" s="59">
        <f t="shared" si="5"/>
        <v>0.7</v>
      </c>
      <c r="AB78" s="60" t="b">
        <f t="shared" si="6"/>
        <v>0</v>
      </c>
      <c r="AC78" s="60" t="str">
        <f t="shared" si="7"/>
        <v>EN PROCESO</v>
      </c>
      <c r="AD78" s="61" t="str">
        <f t="shared" si="8"/>
        <v>EN PROCESO</v>
      </c>
      <c r="AE78" s="58" t="s">
        <v>688</v>
      </c>
      <c r="AF78" s="58"/>
      <c r="AG78" s="52" t="str">
        <f t="shared" si="9"/>
        <v>PENDIENTE</v>
      </c>
      <c r="AH78" s="56"/>
      <c r="AI78" s="56"/>
      <c r="AJ78" s="56"/>
    </row>
    <row r="79" spans="1:36" s="81" customFormat="1" ht="71.400000000000006" x14ac:dyDescent="0.2">
      <c r="A79" s="46">
        <v>70</v>
      </c>
      <c r="B79" s="71" t="s">
        <v>31</v>
      </c>
      <c r="C79" s="71" t="s">
        <v>144</v>
      </c>
      <c r="D79" s="87">
        <v>45225</v>
      </c>
      <c r="E79" s="71" t="s">
        <v>41</v>
      </c>
      <c r="F79" s="69" t="s">
        <v>182</v>
      </c>
      <c r="G79" s="71" t="s">
        <v>43</v>
      </c>
      <c r="H79" s="69" t="s">
        <v>183</v>
      </c>
      <c r="I79" s="69" t="s">
        <v>184</v>
      </c>
      <c r="J79" s="71">
        <v>1</v>
      </c>
      <c r="K79" s="71" t="s">
        <v>59</v>
      </c>
      <c r="L79" s="71" t="s">
        <v>154</v>
      </c>
      <c r="M79" s="88">
        <v>1</v>
      </c>
      <c r="N79" s="67">
        <v>45293</v>
      </c>
      <c r="O79" s="67">
        <v>45659</v>
      </c>
      <c r="P79" s="71" t="s">
        <v>80</v>
      </c>
      <c r="Q79" s="90" t="s">
        <v>89</v>
      </c>
      <c r="R79" s="53">
        <v>45657</v>
      </c>
      <c r="S79" s="72" t="s">
        <v>816</v>
      </c>
      <c r="T79" s="70">
        <v>0.67</v>
      </c>
      <c r="U79" s="58"/>
      <c r="V79" s="134"/>
      <c r="W79" s="53">
        <v>45777</v>
      </c>
      <c r="X79" s="91" t="s">
        <v>818</v>
      </c>
      <c r="Y79" s="58">
        <v>0.8</v>
      </c>
      <c r="Z79" s="76" t="s">
        <v>1022</v>
      </c>
      <c r="AA79" s="59">
        <f t="shared" si="5"/>
        <v>0.8</v>
      </c>
      <c r="AB79" s="60" t="str">
        <f t="shared" si="6"/>
        <v>INCUMPLIDA</v>
      </c>
      <c r="AC79" s="60" t="b">
        <f t="shared" si="7"/>
        <v>0</v>
      </c>
      <c r="AD79" s="61" t="str">
        <f t="shared" si="8"/>
        <v>INCUMPLIDA</v>
      </c>
      <c r="AE79" s="58" t="s">
        <v>708</v>
      </c>
      <c r="AF79" s="58"/>
      <c r="AG79" s="52" t="str">
        <f t="shared" si="9"/>
        <v>PENDIENTE</v>
      </c>
      <c r="AH79" s="56"/>
      <c r="AI79" s="56"/>
      <c r="AJ79" s="56"/>
    </row>
    <row r="80" spans="1:36" s="81" customFormat="1" ht="71.400000000000006" x14ac:dyDescent="0.2">
      <c r="A80" s="62">
        <v>71</v>
      </c>
      <c r="B80" s="71" t="s">
        <v>31</v>
      </c>
      <c r="C80" s="71" t="s">
        <v>144</v>
      </c>
      <c r="D80" s="87">
        <v>45225</v>
      </c>
      <c r="E80" s="71" t="s">
        <v>41</v>
      </c>
      <c r="F80" s="69" t="s">
        <v>182</v>
      </c>
      <c r="G80" s="71" t="s">
        <v>43</v>
      </c>
      <c r="H80" s="69" t="s">
        <v>183</v>
      </c>
      <c r="I80" s="69" t="s">
        <v>185</v>
      </c>
      <c r="J80" s="71">
        <v>1</v>
      </c>
      <c r="K80" s="71" t="s">
        <v>59</v>
      </c>
      <c r="L80" s="71" t="s">
        <v>154</v>
      </c>
      <c r="M80" s="88">
        <v>1</v>
      </c>
      <c r="N80" s="67">
        <v>45293</v>
      </c>
      <c r="O80" s="67">
        <v>45659</v>
      </c>
      <c r="P80" s="71" t="s">
        <v>80</v>
      </c>
      <c r="Q80" s="90" t="s">
        <v>89</v>
      </c>
      <c r="R80" s="53">
        <v>45657</v>
      </c>
      <c r="S80" s="72" t="s">
        <v>816</v>
      </c>
      <c r="T80" s="70">
        <v>0.67</v>
      </c>
      <c r="U80" s="58"/>
      <c r="V80" s="134"/>
      <c r="W80" s="53">
        <v>45777</v>
      </c>
      <c r="X80" s="91" t="s">
        <v>818</v>
      </c>
      <c r="Y80" s="58">
        <v>0.8</v>
      </c>
      <c r="Z80" s="76" t="s">
        <v>1023</v>
      </c>
      <c r="AA80" s="59">
        <f t="shared" si="5"/>
        <v>0.8</v>
      </c>
      <c r="AB80" s="60" t="str">
        <f t="shared" si="6"/>
        <v>INCUMPLIDA</v>
      </c>
      <c r="AC80" s="60" t="b">
        <f t="shared" si="7"/>
        <v>0</v>
      </c>
      <c r="AD80" s="61" t="str">
        <f t="shared" si="8"/>
        <v>INCUMPLIDA</v>
      </c>
      <c r="AE80" s="58" t="s">
        <v>708</v>
      </c>
      <c r="AF80" s="58"/>
      <c r="AG80" s="52" t="str">
        <f t="shared" si="9"/>
        <v>PENDIENTE</v>
      </c>
      <c r="AH80" s="56"/>
      <c r="AI80" s="56"/>
      <c r="AJ80" s="56"/>
    </row>
    <row r="81" spans="1:36" s="81" customFormat="1" ht="91.8" x14ac:dyDescent="0.2">
      <c r="A81" s="62">
        <v>72</v>
      </c>
      <c r="B81" s="71" t="s">
        <v>31</v>
      </c>
      <c r="C81" s="71" t="s">
        <v>144</v>
      </c>
      <c r="D81" s="87">
        <v>45225</v>
      </c>
      <c r="E81" s="71" t="s">
        <v>41</v>
      </c>
      <c r="F81" s="69" t="s">
        <v>182</v>
      </c>
      <c r="G81" s="71" t="s">
        <v>43</v>
      </c>
      <c r="H81" s="69" t="s">
        <v>183</v>
      </c>
      <c r="I81" s="69" t="s">
        <v>186</v>
      </c>
      <c r="J81" s="71">
        <v>1</v>
      </c>
      <c r="K81" s="71" t="s">
        <v>59</v>
      </c>
      <c r="L81" s="71" t="s">
        <v>154</v>
      </c>
      <c r="M81" s="88">
        <v>1</v>
      </c>
      <c r="N81" s="67">
        <v>45293</v>
      </c>
      <c r="O81" s="67">
        <v>45659</v>
      </c>
      <c r="P81" s="71" t="s">
        <v>80</v>
      </c>
      <c r="Q81" s="90" t="s">
        <v>89</v>
      </c>
      <c r="R81" s="53">
        <v>45657</v>
      </c>
      <c r="S81" s="72" t="s">
        <v>816</v>
      </c>
      <c r="T81" s="70">
        <v>0.67</v>
      </c>
      <c r="U81" s="58"/>
      <c r="V81" s="134"/>
      <c r="W81" s="53">
        <v>45777</v>
      </c>
      <c r="X81" s="91" t="s">
        <v>818</v>
      </c>
      <c r="Y81" s="58">
        <v>0.8</v>
      </c>
      <c r="Z81" s="76" t="s">
        <v>1024</v>
      </c>
      <c r="AA81" s="59">
        <f t="shared" si="5"/>
        <v>0.8</v>
      </c>
      <c r="AB81" s="60" t="str">
        <f t="shared" si="6"/>
        <v>INCUMPLIDA</v>
      </c>
      <c r="AC81" s="60" t="b">
        <f t="shared" si="7"/>
        <v>0</v>
      </c>
      <c r="AD81" s="61" t="str">
        <f t="shared" si="8"/>
        <v>INCUMPLIDA</v>
      </c>
      <c r="AE81" s="58" t="s">
        <v>708</v>
      </c>
      <c r="AF81" s="58"/>
      <c r="AG81" s="52" t="str">
        <f t="shared" si="9"/>
        <v>PENDIENTE</v>
      </c>
      <c r="AH81" s="56"/>
      <c r="AI81" s="56"/>
      <c r="AJ81" s="56"/>
    </row>
    <row r="82" spans="1:36" s="81" customFormat="1" ht="255" x14ac:dyDescent="0.2">
      <c r="A82" s="46">
        <v>73</v>
      </c>
      <c r="B82" s="71" t="s">
        <v>31</v>
      </c>
      <c r="C82" s="71" t="s">
        <v>144</v>
      </c>
      <c r="D82" s="87">
        <v>45225</v>
      </c>
      <c r="E82" s="71" t="s">
        <v>187</v>
      </c>
      <c r="F82" s="69" t="s">
        <v>188</v>
      </c>
      <c r="G82" s="71" t="s">
        <v>43</v>
      </c>
      <c r="H82" s="69" t="s">
        <v>189</v>
      </c>
      <c r="I82" s="69" t="s">
        <v>819</v>
      </c>
      <c r="J82" s="71">
        <v>1</v>
      </c>
      <c r="K82" s="71" t="s">
        <v>59</v>
      </c>
      <c r="L82" s="71" t="s">
        <v>190</v>
      </c>
      <c r="M82" s="88">
        <v>1</v>
      </c>
      <c r="N82" s="67">
        <v>45293</v>
      </c>
      <c r="O82" s="67">
        <v>45659</v>
      </c>
      <c r="P82" s="71" t="s">
        <v>80</v>
      </c>
      <c r="Q82" s="90" t="s">
        <v>89</v>
      </c>
      <c r="R82" s="53">
        <v>45657</v>
      </c>
      <c r="S82" s="76" t="s">
        <v>820</v>
      </c>
      <c r="T82" s="70">
        <v>0.5</v>
      </c>
      <c r="U82" s="58"/>
      <c r="V82" s="134"/>
      <c r="W82" s="53">
        <v>45777</v>
      </c>
      <c r="X82" s="91" t="s">
        <v>821</v>
      </c>
      <c r="Y82" s="58">
        <v>1</v>
      </c>
      <c r="Z82" s="76" t="s">
        <v>822</v>
      </c>
      <c r="AA82" s="59">
        <f t="shared" si="5"/>
        <v>1</v>
      </c>
      <c r="AB82" s="60" t="str">
        <f t="shared" si="6"/>
        <v>TERMINADA EXTEMPORÁNEA</v>
      </c>
      <c r="AC82" s="60" t="b">
        <f t="shared" si="7"/>
        <v>0</v>
      </c>
      <c r="AD82" s="61" t="str">
        <f t="shared" si="8"/>
        <v>TERMINADA EXTEMPORÁNEA</v>
      </c>
      <c r="AE82" s="58" t="s">
        <v>708</v>
      </c>
      <c r="AF82" s="58"/>
      <c r="AG82" s="52" t="str">
        <f t="shared" si="9"/>
        <v>CUMPLIDA</v>
      </c>
      <c r="AH82" s="80" t="s">
        <v>712</v>
      </c>
      <c r="AI82" s="56" t="s">
        <v>653</v>
      </c>
      <c r="AJ82" s="56" t="s">
        <v>1092</v>
      </c>
    </row>
    <row r="83" spans="1:36" s="81" customFormat="1" ht="255" x14ac:dyDescent="0.2">
      <c r="A83" s="62">
        <v>74</v>
      </c>
      <c r="B83" s="71" t="s">
        <v>31</v>
      </c>
      <c r="C83" s="71" t="s">
        <v>144</v>
      </c>
      <c r="D83" s="87">
        <v>45225</v>
      </c>
      <c r="E83" s="71" t="s">
        <v>187</v>
      </c>
      <c r="F83" s="69" t="s">
        <v>188</v>
      </c>
      <c r="G83" s="71" t="s">
        <v>43</v>
      </c>
      <c r="H83" s="69" t="s">
        <v>189</v>
      </c>
      <c r="I83" s="69" t="s">
        <v>191</v>
      </c>
      <c r="J83" s="71">
        <v>1</v>
      </c>
      <c r="K83" s="71" t="s">
        <v>59</v>
      </c>
      <c r="L83" s="71" t="s">
        <v>192</v>
      </c>
      <c r="M83" s="88">
        <v>1</v>
      </c>
      <c r="N83" s="67">
        <v>45293</v>
      </c>
      <c r="O83" s="67">
        <v>45838</v>
      </c>
      <c r="P83" s="71" t="s">
        <v>80</v>
      </c>
      <c r="Q83" s="90" t="s">
        <v>89</v>
      </c>
      <c r="R83" s="53">
        <v>45657</v>
      </c>
      <c r="S83" s="76" t="s">
        <v>820</v>
      </c>
      <c r="T83" s="70">
        <v>0.5</v>
      </c>
      <c r="U83" s="58"/>
      <c r="V83" s="134"/>
      <c r="W83" s="53">
        <v>45777</v>
      </c>
      <c r="X83" s="91" t="s">
        <v>823</v>
      </c>
      <c r="Y83" s="58">
        <v>0.5</v>
      </c>
      <c r="Z83" s="76" t="s">
        <v>824</v>
      </c>
      <c r="AA83" s="59">
        <f t="shared" si="5"/>
        <v>0.5</v>
      </c>
      <c r="AB83" s="60" t="b">
        <f t="shared" si="6"/>
        <v>0</v>
      </c>
      <c r="AC83" s="60" t="str">
        <f t="shared" si="7"/>
        <v>EN PROCESO</v>
      </c>
      <c r="AD83" s="61" t="str">
        <f t="shared" si="8"/>
        <v>EN PROCESO</v>
      </c>
      <c r="AE83" s="58" t="s">
        <v>708</v>
      </c>
      <c r="AF83" s="58"/>
      <c r="AG83" s="52" t="str">
        <f t="shared" si="9"/>
        <v>PENDIENTE</v>
      </c>
      <c r="AH83" s="56"/>
      <c r="AI83" s="56"/>
      <c r="AJ83" s="56"/>
    </row>
    <row r="84" spans="1:36" s="81" customFormat="1" ht="102" x14ac:dyDescent="0.2">
      <c r="A84" s="62">
        <v>75</v>
      </c>
      <c r="B84" s="71" t="s">
        <v>31</v>
      </c>
      <c r="C84" s="71" t="s">
        <v>144</v>
      </c>
      <c r="D84" s="87">
        <v>45225</v>
      </c>
      <c r="E84" s="71" t="s">
        <v>193</v>
      </c>
      <c r="F84" s="69" t="s">
        <v>194</v>
      </c>
      <c r="G84" s="71" t="s">
        <v>43</v>
      </c>
      <c r="H84" s="69" t="s">
        <v>195</v>
      </c>
      <c r="I84" s="69" t="s">
        <v>196</v>
      </c>
      <c r="J84" s="71">
        <v>1</v>
      </c>
      <c r="K84" s="62" t="s">
        <v>83</v>
      </c>
      <c r="L84" s="71" t="s">
        <v>154</v>
      </c>
      <c r="M84" s="88">
        <v>1</v>
      </c>
      <c r="N84" s="67">
        <v>45293</v>
      </c>
      <c r="O84" s="67">
        <v>45899</v>
      </c>
      <c r="P84" s="71" t="s">
        <v>43</v>
      </c>
      <c r="Q84" s="71" t="s">
        <v>48</v>
      </c>
      <c r="R84" s="53">
        <v>45657</v>
      </c>
      <c r="S84" s="72" t="s">
        <v>825</v>
      </c>
      <c r="T84" s="70">
        <v>0.17</v>
      </c>
      <c r="U84" s="58"/>
      <c r="V84" s="134"/>
      <c r="W84" s="53">
        <v>45777</v>
      </c>
      <c r="X84" s="89" t="s">
        <v>697</v>
      </c>
      <c r="Y84" s="58">
        <v>0.17</v>
      </c>
      <c r="Z84" s="69" t="s">
        <v>826</v>
      </c>
      <c r="AA84" s="59">
        <f t="shared" si="5"/>
        <v>0.17</v>
      </c>
      <c r="AB84" s="60" t="b">
        <f t="shared" si="6"/>
        <v>0</v>
      </c>
      <c r="AC84" s="60" t="str">
        <f t="shared" si="7"/>
        <v>EN PROCESO</v>
      </c>
      <c r="AD84" s="61" t="str">
        <f t="shared" si="8"/>
        <v>EN PROCESO</v>
      </c>
      <c r="AE84" s="58" t="s">
        <v>688</v>
      </c>
      <c r="AF84" s="58"/>
      <c r="AG84" s="52" t="str">
        <f t="shared" si="9"/>
        <v>PENDIENTE</v>
      </c>
      <c r="AH84" s="56"/>
      <c r="AI84" s="56"/>
      <c r="AJ84" s="56"/>
    </row>
    <row r="85" spans="1:36" s="81" customFormat="1" ht="102" x14ac:dyDescent="0.2">
      <c r="A85" s="46">
        <v>76</v>
      </c>
      <c r="B85" s="71" t="s">
        <v>31</v>
      </c>
      <c r="C85" s="71" t="s">
        <v>144</v>
      </c>
      <c r="D85" s="87">
        <v>45225</v>
      </c>
      <c r="E85" s="71" t="s">
        <v>193</v>
      </c>
      <c r="F85" s="69" t="s">
        <v>194</v>
      </c>
      <c r="G85" s="71" t="s">
        <v>43</v>
      </c>
      <c r="H85" s="69" t="s">
        <v>195</v>
      </c>
      <c r="I85" s="69" t="s">
        <v>197</v>
      </c>
      <c r="J85" s="71">
        <v>1</v>
      </c>
      <c r="K85" s="62" t="s">
        <v>83</v>
      </c>
      <c r="L85" s="71" t="s">
        <v>154</v>
      </c>
      <c r="M85" s="88">
        <v>1</v>
      </c>
      <c r="N85" s="67">
        <v>45293</v>
      </c>
      <c r="O85" s="67">
        <v>45899</v>
      </c>
      <c r="P85" s="71" t="s">
        <v>43</v>
      </c>
      <c r="Q85" s="71" t="s">
        <v>48</v>
      </c>
      <c r="R85" s="53">
        <v>45657</v>
      </c>
      <c r="S85" s="72" t="s">
        <v>825</v>
      </c>
      <c r="T85" s="70">
        <v>0.17</v>
      </c>
      <c r="U85" s="58"/>
      <c r="V85" s="134"/>
      <c r="W85" s="53">
        <v>45777</v>
      </c>
      <c r="X85" s="57" t="s">
        <v>644</v>
      </c>
      <c r="Y85" s="58">
        <v>0.17</v>
      </c>
      <c r="Z85" s="69" t="s">
        <v>827</v>
      </c>
      <c r="AA85" s="59">
        <f t="shared" si="5"/>
        <v>0.17</v>
      </c>
      <c r="AB85" s="60" t="b">
        <f t="shared" si="6"/>
        <v>0</v>
      </c>
      <c r="AC85" s="60" t="str">
        <f t="shared" si="7"/>
        <v>EN PROCESO</v>
      </c>
      <c r="AD85" s="61" t="str">
        <f t="shared" si="8"/>
        <v>EN PROCESO</v>
      </c>
      <c r="AE85" s="58" t="s">
        <v>688</v>
      </c>
      <c r="AF85" s="58"/>
      <c r="AG85" s="52" t="str">
        <f t="shared" si="9"/>
        <v>PENDIENTE</v>
      </c>
      <c r="AH85" s="56"/>
      <c r="AI85" s="56"/>
      <c r="AJ85" s="56"/>
    </row>
    <row r="86" spans="1:36" s="81" customFormat="1" ht="102" x14ac:dyDescent="0.2">
      <c r="A86" s="62">
        <v>77</v>
      </c>
      <c r="B86" s="71" t="s">
        <v>31</v>
      </c>
      <c r="C86" s="71" t="s">
        <v>144</v>
      </c>
      <c r="D86" s="87">
        <v>45225</v>
      </c>
      <c r="E86" s="71" t="s">
        <v>193</v>
      </c>
      <c r="F86" s="69" t="s">
        <v>194</v>
      </c>
      <c r="G86" s="71" t="s">
        <v>43</v>
      </c>
      <c r="H86" s="69" t="s">
        <v>195</v>
      </c>
      <c r="I86" s="69" t="s">
        <v>198</v>
      </c>
      <c r="J86" s="71">
        <v>1</v>
      </c>
      <c r="K86" s="62" t="s">
        <v>83</v>
      </c>
      <c r="L86" s="71" t="s">
        <v>154</v>
      </c>
      <c r="M86" s="88">
        <v>1</v>
      </c>
      <c r="N86" s="67">
        <v>45293</v>
      </c>
      <c r="O86" s="67">
        <v>45899</v>
      </c>
      <c r="P86" s="71" t="s">
        <v>43</v>
      </c>
      <c r="Q86" s="71" t="s">
        <v>48</v>
      </c>
      <c r="R86" s="53">
        <v>45657</v>
      </c>
      <c r="S86" s="72" t="s">
        <v>825</v>
      </c>
      <c r="T86" s="70">
        <v>0.17</v>
      </c>
      <c r="U86" s="58"/>
      <c r="V86" s="134"/>
      <c r="W86" s="53">
        <v>45777</v>
      </c>
      <c r="X86" s="89" t="s">
        <v>697</v>
      </c>
      <c r="Y86" s="58">
        <v>0.17</v>
      </c>
      <c r="Z86" s="69" t="s">
        <v>828</v>
      </c>
      <c r="AA86" s="59">
        <f t="shared" si="5"/>
        <v>0.17</v>
      </c>
      <c r="AB86" s="60" t="b">
        <f t="shared" si="6"/>
        <v>0</v>
      </c>
      <c r="AC86" s="60" t="str">
        <f t="shared" si="7"/>
        <v>EN PROCESO</v>
      </c>
      <c r="AD86" s="61" t="str">
        <f t="shared" si="8"/>
        <v>EN PROCESO</v>
      </c>
      <c r="AE86" s="58" t="s">
        <v>688</v>
      </c>
      <c r="AF86" s="58"/>
      <c r="AG86" s="52" t="str">
        <f t="shared" si="9"/>
        <v>PENDIENTE</v>
      </c>
      <c r="AH86" s="56"/>
      <c r="AI86" s="56"/>
      <c r="AJ86" s="56"/>
    </row>
    <row r="87" spans="1:36" s="81" customFormat="1" ht="112.2" x14ac:dyDescent="0.2">
      <c r="A87" s="62">
        <v>78</v>
      </c>
      <c r="B87" s="71" t="s">
        <v>31</v>
      </c>
      <c r="C87" s="71" t="s">
        <v>144</v>
      </c>
      <c r="D87" s="87">
        <v>45225</v>
      </c>
      <c r="E87" s="71" t="s">
        <v>193</v>
      </c>
      <c r="F87" s="69" t="s">
        <v>194</v>
      </c>
      <c r="G87" s="71" t="s">
        <v>43</v>
      </c>
      <c r="H87" s="69" t="s">
        <v>199</v>
      </c>
      <c r="I87" s="69" t="s">
        <v>200</v>
      </c>
      <c r="J87" s="71">
        <v>1</v>
      </c>
      <c r="K87" s="62" t="s">
        <v>83</v>
      </c>
      <c r="L87" s="71" t="s">
        <v>154</v>
      </c>
      <c r="M87" s="88">
        <v>1</v>
      </c>
      <c r="N87" s="67">
        <v>45293</v>
      </c>
      <c r="O87" s="67">
        <v>45659</v>
      </c>
      <c r="P87" s="71" t="s">
        <v>80</v>
      </c>
      <c r="Q87" s="90" t="s">
        <v>89</v>
      </c>
      <c r="R87" s="53">
        <v>45657</v>
      </c>
      <c r="S87" s="92" t="s">
        <v>829</v>
      </c>
      <c r="T87" s="70">
        <v>0</v>
      </c>
      <c r="U87" s="58"/>
      <c r="V87" s="134"/>
      <c r="W87" s="53">
        <v>45777</v>
      </c>
      <c r="X87" s="91" t="s">
        <v>830</v>
      </c>
      <c r="Y87" s="58">
        <v>0</v>
      </c>
      <c r="Z87" s="76" t="s">
        <v>1017</v>
      </c>
      <c r="AA87" s="59">
        <f t="shared" si="5"/>
        <v>0</v>
      </c>
      <c r="AB87" s="60" t="str">
        <f t="shared" si="6"/>
        <v>INCUMPLIDA</v>
      </c>
      <c r="AC87" s="60" t="b">
        <f t="shared" si="7"/>
        <v>0</v>
      </c>
      <c r="AD87" s="61" t="str">
        <f t="shared" si="8"/>
        <v>INCUMPLIDA</v>
      </c>
      <c r="AE87" s="58" t="s">
        <v>708</v>
      </c>
      <c r="AF87" s="58"/>
      <c r="AG87" s="52" t="str">
        <f t="shared" si="9"/>
        <v>PENDIENTE</v>
      </c>
      <c r="AH87" s="56"/>
      <c r="AI87" s="56"/>
      <c r="AJ87" s="56"/>
    </row>
    <row r="88" spans="1:36" s="81" customFormat="1" ht="142.80000000000001" x14ac:dyDescent="0.2">
      <c r="A88" s="46">
        <v>79</v>
      </c>
      <c r="B88" s="71" t="s">
        <v>31</v>
      </c>
      <c r="C88" s="71" t="s">
        <v>144</v>
      </c>
      <c r="D88" s="87">
        <v>45225</v>
      </c>
      <c r="E88" s="71" t="s">
        <v>49</v>
      </c>
      <c r="F88" s="69" t="s">
        <v>201</v>
      </c>
      <c r="G88" s="71" t="s">
        <v>43</v>
      </c>
      <c r="H88" s="69" t="s">
        <v>202</v>
      </c>
      <c r="I88" s="69" t="s">
        <v>203</v>
      </c>
      <c r="J88" s="71">
        <v>1</v>
      </c>
      <c r="K88" s="62" t="s">
        <v>38</v>
      </c>
      <c r="L88" s="71" t="s">
        <v>154</v>
      </c>
      <c r="M88" s="88">
        <v>1</v>
      </c>
      <c r="N88" s="67">
        <v>45293</v>
      </c>
      <c r="O88" s="67">
        <v>45899</v>
      </c>
      <c r="P88" s="71" t="s">
        <v>43</v>
      </c>
      <c r="Q88" s="71" t="s">
        <v>48</v>
      </c>
      <c r="R88" s="53">
        <v>45657</v>
      </c>
      <c r="S88" s="72" t="s">
        <v>798</v>
      </c>
      <c r="T88" s="70">
        <v>0.5</v>
      </c>
      <c r="U88" s="58"/>
      <c r="V88" s="134"/>
      <c r="W88" s="53">
        <v>45777</v>
      </c>
      <c r="X88" s="57" t="s">
        <v>644</v>
      </c>
      <c r="Y88" s="58">
        <v>0.5</v>
      </c>
      <c r="Z88" s="69" t="s">
        <v>827</v>
      </c>
      <c r="AA88" s="59">
        <f t="shared" si="5"/>
        <v>0.5</v>
      </c>
      <c r="AB88" s="60" t="b">
        <f t="shared" si="6"/>
        <v>0</v>
      </c>
      <c r="AC88" s="60" t="str">
        <f t="shared" si="7"/>
        <v>EN PROCESO</v>
      </c>
      <c r="AD88" s="61" t="str">
        <f t="shared" si="8"/>
        <v>EN PROCESO</v>
      </c>
      <c r="AE88" s="58" t="s">
        <v>688</v>
      </c>
      <c r="AF88" s="58"/>
      <c r="AG88" s="52" t="str">
        <f t="shared" si="9"/>
        <v>PENDIENTE</v>
      </c>
      <c r="AH88" s="56"/>
      <c r="AI88" s="56"/>
      <c r="AJ88" s="56"/>
    </row>
    <row r="89" spans="1:36" s="81" customFormat="1" ht="142.80000000000001" x14ac:dyDescent="0.2">
      <c r="A89" s="62">
        <v>80</v>
      </c>
      <c r="B89" s="71" t="s">
        <v>31</v>
      </c>
      <c r="C89" s="71" t="s">
        <v>144</v>
      </c>
      <c r="D89" s="87">
        <v>45225</v>
      </c>
      <c r="E89" s="71" t="s">
        <v>49</v>
      </c>
      <c r="F89" s="69" t="s">
        <v>201</v>
      </c>
      <c r="G89" s="71" t="s">
        <v>43</v>
      </c>
      <c r="H89" s="69" t="s">
        <v>202</v>
      </c>
      <c r="I89" s="69" t="s">
        <v>204</v>
      </c>
      <c r="J89" s="71">
        <v>1</v>
      </c>
      <c r="K89" s="62" t="s">
        <v>38</v>
      </c>
      <c r="L89" s="71" t="s">
        <v>154</v>
      </c>
      <c r="M89" s="88">
        <v>1</v>
      </c>
      <c r="N89" s="67">
        <v>45293</v>
      </c>
      <c r="O89" s="67">
        <v>45838</v>
      </c>
      <c r="P89" s="71" t="s">
        <v>43</v>
      </c>
      <c r="Q89" s="71" t="s">
        <v>48</v>
      </c>
      <c r="R89" s="53">
        <v>45657</v>
      </c>
      <c r="S89" s="72" t="s">
        <v>798</v>
      </c>
      <c r="T89" s="70">
        <v>0.5</v>
      </c>
      <c r="U89" s="58"/>
      <c r="V89" s="134"/>
      <c r="W89" s="53">
        <v>45777</v>
      </c>
      <c r="X89" s="89" t="s">
        <v>697</v>
      </c>
      <c r="Y89" s="58">
        <v>0.5</v>
      </c>
      <c r="Z89" s="69" t="s">
        <v>826</v>
      </c>
      <c r="AA89" s="59">
        <f t="shared" si="5"/>
        <v>0.5</v>
      </c>
      <c r="AB89" s="60" t="b">
        <f t="shared" si="6"/>
        <v>0</v>
      </c>
      <c r="AC89" s="60" t="str">
        <f t="shared" si="7"/>
        <v>EN PROCESO</v>
      </c>
      <c r="AD89" s="61" t="str">
        <f t="shared" si="8"/>
        <v>EN PROCESO</v>
      </c>
      <c r="AE89" s="58" t="s">
        <v>688</v>
      </c>
      <c r="AF89" s="58"/>
      <c r="AG89" s="52" t="str">
        <f t="shared" si="9"/>
        <v>PENDIENTE</v>
      </c>
      <c r="AH89" s="56"/>
      <c r="AI89" s="56"/>
      <c r="AJ89" s="56"/>
    </row>
    <row r="90" spans="1:36" s="81" customFormat="1" ht="142.80000000000001" x14ac:dyDescent="0.2">
      <c r="A90" s="62">
        <v>81</v>
      </c>
      <c r="B90" s="71" t="s">
        <v>31</v>
      </c>
      <c r="C90" s="71" t="s">
        <v>144</v>
      </c>
      <c r="D90" s="87">
        <v>45225</v>
      </c>
      <c r="E90" s="71" t="s">
        <v>49</v>
      </c>
      <c r="F90" s="69" t="s">
        <v>201</v>
      </c>
      <c r="G90" s="71" t="s">
        <v>43</v>
      </c>
      <c r="H90" s="69" t="s">
        <v>202</v>
      </c>
      <c r="I90" s="69" t="s">
        <v>205</v>
      </c>
      <c r="J90" s="71">
        <v>1</v>
      </c>
      <c r="K90" s="62" t="s">
        <v>38</v>
      </c>
      <c r="L90" s="71" t="s">
        <v>154</v>
      </c>
      <c r="M90" s="88">
        <v>1</v>
      </c>
      <c r="N90" s="67">
        <v>45293</v>
      </c>
      <c r="O90" s="67">
        <v>45838</v>
      </c>
      <c r="P90" s="71" t="s">
        <v>43</v>
      </c>
      <c r="Q90" s="71" t="s">
        <v>48</v>
      </c>
      <c r="R90" s="53">
        <v>45657</v>
      </c>
      <c r="S90" s="72" t="s">
        <v>798</v>
      </c>
      <c r="T90" s="70">
        <v>0.5</v>
      </c>
      <c r="U90" s="58"/>
      <c r="V90" s="134"/>
      <c r="W90" s="53">
        <v>45777</v>
      </c>
      <c r="X90" s="57" t="s">
        <v>644</v>
      </c>
      <c r="Y90" s="58">
        <v>0.5</v>
      </c>
      <c r="Z90" s="69" t="s">
        <v>831</v>
      </c>
      <c r="AA90" s="59">
        <f t="shared" si="5"/>
        <v>0.5</v>
      </c>
      <c r="AB90" s="60" t="b">
        <f t="shared" si="6"/>
        <v>0</v>
      </c>
      <c r="AC90" s="60" t="str">
        <f t="shared" si="7"/>
        <v>EN PROCESO</v>
      </c>
      <c r="AD90" s="61" t="str">
        <f t="shared" si="8"/>
        <v>EN PROCESO</v>
      </c>
      <c r="AE90" s="58" t="s">
        <v>688</v>
      </c>
      <c r="AF90" s="58"/>
      <c r="AG90" s="52" t="str">
        <f t="shared" si="9"/>
        <v>PENDIENTE</v>
      </c>
      <c r="AH90" s="56"/>
      <c r="AI90" s="56"/>
      <c r="AJ90" s="56"/>
    </row>
    <row r="91" spans="1:36" s="81" customFormat="1" ht="142.80000000000001" x14ac:dyDescent="0.2">
      <c r="A91" s="46">
        <v>82</v>
      </c>
      <c r="B91" s="71" t="s">
        <v>31</v>
      </c>
      <c r="C91" s="71" t="s">
        <v>144</v>
      </c>
      <c r="D91" s="87">
        <v>45225</v>
      </c>
      <c r="E91" s="71" t="s">
        <v>49</v>
      </c>
      <c r="F91" s="69" t="s">
        <v>201</v>
      </c>
      <c r="G91" s="71" t="s">
        <v>43</v>
      </c>
      <c r="H91" s="69" t="s">
        <v>202</v>
      </c>
      <c r="I91" s="69" t="s">
        <v>206</v>
      </c>
      <c r="J91" s="71">
        <v>1</v>
      </c>
      <c r="K91" s="62" t="s">
        <v>38</v>
      </c>
      <c r="L91" s="71" t="s">
        <v>154</v>
      </c>
      <c r="M91" s="88">
        <v>1</v>
      </c>
      <c r="N91" s="67">
        <v>45293</v>
      </c>
      <c r="O91" s="67">
        <v>45838</v>
      </c>
      <c r="P91" s="71" t="s">
        <v>43</v>
      </c>
      <c r="Q91" s="71" t="s">
        <v>48</v>
      </c>
      <c r="R91" s="53">
        <v>45657</v>
      </c>
      <c r="S91" s="72" t="s">
        <v>798</v>
      </c>
      <c r="T91" s="70">
        <v>0.5</v>
      </c>
      <c r="U91" s="58"/>
      <c r="V91" s="134"/>
      <c r="W91" s="53">
        <v>45777</v>
      </c>
      <c r="X91" s="57" t="s">
        <v>644</v>
      </c>
      <c r="Y91" s="58">
        <v>0.5</v>
      </c>
      <c r="Z91" s="69" t="s">
        <v>831</v>
      </c>
      <c r="AA91" s="59">
        <f t="shared" si="5"/>
        <v>0.5</v>
      </c>
      <c r="AB91" s="60" t="b">
        <f t="shared" si="6"/>
        <v>0</v>
      </c>
      <c r="AC91" s="60" t="str">
        <f t="shared" si="7"/>
        <v>EN PROCESO</v>
      </c>
      <c r="AD91" s="61" t="str">
        <f t="shared" si="8"/>
        <v>EN PROCESO</v>
      </c>
      <c r="AE91" s="58" t="s">
        <v>688</v>
      </c>
      <c r="AF91" s="58"/>
      <c r="AG91" s="52" t="str">
        <f t="shared" si="9"/>
        <v>PENDIENTE</v>
      </c>
      <c r="AH91" s="56"/>
      <c r="AI91" s="56"/>
      <c r="AJ91" s="56"/>
    </row>
    <row r="92" spans="1:36" s="81" customFormat="1" ht="173.4" x14ac:dyDescent="0.2">
      <c r="A92" s="62">
        <v>83</v>
      </c>
      <c r="B92" s="71" t="s">
        <v>31</v>
      </c>
      <c r="C92" s="71" t="s">
        <v>144</v>
      </c>
      <c r="D92" s="87">
        <v>45225</v>
      </c>
      <c r="E92" s="71" t="s">
        <v>207</v>
      </c>
      <c r="F92" s="69" t="s">
        <v>208</v>
      </c>
      <c r="G92" s="71" t="s">
        <v>43</v>
      </c>
      <c r="H92" s="69" t="s">
        <v>716</v>
      </c>
      <c r="I92" s="69" t="s">
        <v>209</v>
      </c>
      <c r="J92" s="71">
        <v>2</v>
      </c>
      <c r="K92" s="62" t="s">
        <v>38</v>
      </c>
      <c r="L92" s="71" t="s">
        <v>154</v>
      </c>
      <c r="M92" s="88">
        <v>1</v>
      </c>
      <c r="N92" s="67">
        <v>45293</v>
      </c>
      <c r="O92" s="67">
        <v>45659</v>
      </c>
      <c r="P92" s="63" t="s">
        <v>56</v>
      </c>
      <c r="Q92" s="71" t="s">
        <v>48</v>
      </c>
      <c r="R92" s="53">
        <v>45657</v>
      </c>
      <c r="S92" s="76" t="s">
        <v>832</v>
      </c>
      <c r="T92" s="70">
        <v>0.67</v>
      </c>
      <c r="U92" s="58" t="s">
        <v>637</v>
      </c>
      <c r="V92" s="134"/>
      <c r="W92" s="53">
        <v>45777</v>
      </c>
      <c r="X92" s="77" t="s">
        <v>644</v>
      </c>
      <c r="Y92" s="78">
        <v>1.33</v>
      </c>
      <c r="Z92" s="69" t="s">
        <v>833</v>
      </c>
      <c r="AA92" s="59">
        <f t="shared" si="5"/>
        <v>0.66500000000000004</v>
      </c>
      <c r="AB92" s="60" t="str">
        <f t="shared" si="6"/>
        <v>INCUMPLIDA</v>
      </c>
      <c r="AC92" s="60" t="b">
        <f t="shared" si="7"/>
        <v>0</v>
      </c>
      <c r="AD92" s="61" t="str">
        <f t="shared" si="8"/>
        <v>INCUMPLIDA</v>
      </c>
      <c r="AE92" s="58" t="s">
        <v>642</v>
      </c>
      <c r="AF92" s="58"/>
      <c r="AG92" s="52" t="str">
        <f t="shared" si="9"/>
        <v>PENDIENTE</v>
      </c>
      <c r="AH92" s="119"/>
      <c r="AI92" s="119"/>
      <c r="AJ92" s="56"/>
    </row>
    <row r="93" spans="1:36" s="81" customFormat="1" ht="132.6" x14ac:dyDescent="0.2">
      <c r="A93" s="62">
        <v>84</v>
      </c>
      <c r="B93" s="71" t="s">
        <v>31</v>
      </c>
      <c r="C93" s="71" t="s">
        <v>144</v>
      </c>
      <c r="D93" s="87">
        <v>45225</v>
      </c>
      <c r="E93" s="71" t="s">
        <v>207</v>
      </c>
      <c r="F93" s="69" t="s">
        <v>208</v>
      </c>
      <c r="G93" s="71" t="s">
        <v>43</v>
      </c>
      <c r="H93" s="69" t="s">
        <v>716</v>
      </c>
      <c r="I93" s="69" t="s">
        <v>210</v>
      </c>
      <c r="J93" s="71">
        <v>2</v>
      </c>
      <c r="K93" s="62" t="s">
        <v>38</v>
      </c>
      <c r="L93" s="71" t="s">
        <v>154</v>
      </c>
      <c r="M93" s="88">
        <v>1</v>
      </c>
      <c r="N93" s="67">
        <v>45293</v>
      </c>
      <c r="O93" s="67">
        <v>45659</v>
      </c>
      <c r="P93" s="63" t="s">
        <v>56</v>
      </c>
      <c r="Q93" s="71" t="s">
        <v>48</v>
      </c>
      <c r="R93" s="53">
        <v>45657</v>
      </c>
      <c r="S93" s="76" t="s">
        <v>832</v>
      </c>
      <c r="T93" s="70">
        <v>0.67</v>
      </c>
      <c r="U93" s="58" t="s">
        <v>637</v>
      </c>
      <c r="V93" s="135"/>
      <c r="W93" s="53">
        <v>45777</v>
      </c>
      <c r="X93" s="77" t="s">
        <v>717</v>
      </c>
      <c r="Y93" s="101">
        <v>2</v>
      </c>
      <c r="Z93" s="79" t="s">
        <v>834</v>
      </c>
      <c r="AA93" s="59">
        <f t="shared" si="5"/>
        <v>1</v>
      </c>
      <c r="AB93" s="60" t="str">
        <f t="shared" si="6"/>
        <v>TERMINADA EXTEMPORÁNEA</v>
      </c>
      <c r="AC93" s="60" t="b">
        <f t="shared" si="7"/>
        <v>0</v>
      </c>
      <c r="AD93" s="61" t="str">
        <f t="shared" si="8"/>
        <v>TERMINADA EXTEMPORÁNEA</v>
      </c>
      <c r="AE93" s="58" t="s">
        <v>642</v>
      </c>
      <c r="AF93" s="58"/>
      <c r="AG93" s="52" t="str">
        <f t="shared" si="9"/>
        <v>CUMPLIDA</v>
      </c>
      <c r="AH93" s="80" t="s">
        <v>712</v>
      </c>
      <c r="AI93" s="56" t="s">
        <v>653</v>
      </c>
      <c r="AJ93" s="56" t="s">
        <v>1092</v>
      </c>
    </row>
    <row r="94" spans="1:36" s="81" customFormat="1" ht="122.4" x14ac:dyDescent="0.2">
      <c r="A94" s="46">
        <v>85</v>
      </c>
      <c r="B94" s="71" t="s">
        <v>31</v>
      </c>
      <c r="C94" s="71" t="s">
        <v>211</v>
      </c>
      <c r="D94" s="87">
        <v>45253</v>
      </c>
      <c r="E94" s="71" t="s">
        <v>212</v>
      </c>
      <c r="F94" s="69" t="s">
        <v>213</v>
      </c>
      <c r="G94" s="71" t="s">
        <v>80</v>
      </c>
      <c r="H94" s="69" t="s">
        <v>214</v>
      </c>
      <c r="I94" s="69" t="s">
        <v>215</v>
      </c>
      <c r="J94" s="71">
        <v>1</v>
      </c>
      <c r="K94" s="71" t="s">
        <v>59</v>
      </c>
      <c r="L94" s="71" t="s">
        <v>216</v>
      </c>
      <c r="M94" s="88">
        <v>1</v>
      </c>
      <c r="N94" s="67">
        <v>45260</v>
      </c>
      <c r="O94" s="67">
        <v>45900</v>
      </c>
      <c r="P94" s="71" t="s">
        <v>217</v>
      </c>
      <c r="Q94" s="90" t="s">
        <v>89</v>
      </c>
      <c r="R94" s="53">
        <v>45657</v>
      </c>
      <c r="S94" s="76" t="s">
        <v>835</v>
      </c>
      <c r="T94" s="70">
        <v>0</v>
      </c>
      <c r="U94" s="58" t="s">
        <v>638</v>
      </c>
      <c r="V94" s="133">
        <v>0.08</v>
      </c>
      <c r="W94" s="53">
        <v>45777</v>
      </c>
      <c r="X94" s="93" t="s">
        <v>670</v>
      </c>
      <c r="Y94" s="58">
        <v>0.5</v>
      </c>
      <c r="Z94" s="122" t="s">
        <v>836</v>
      </c>
      <c r="AA94" s="59">
        <f t="shared" si="5"/>
        <v>0.5</v>
      </c>
      <c r="AB94" s="60" t="b">
        <f t="shared" si="6"/>
        <v>0</v>
      </c>
      <c r="AC94" s="60" t="str">
        <f t="shared" si="7"/>
        <v>EN PROCESO</v>
      </c>
      <c r="AD94" s="61" t="str">
        <f t="shared" si="8"/>
        <v>EN PROCESO</v>
      </c>
      <c r="AE94" s="58" t="s">
        <v>729</v>
      </c>
      <c r="AF94" s="58"/>
      <c r="AG94" s="52" t="str">
        <f t="shared" si="9"/>
        <v>PENDIENTE</v>
      </c>
      <c r="AH94" s="56"/>
      <c r="AI94" s="56"/>
      <c r="AJ94" s="56"/>
    </row>
    <row r="95" spans="1:36" s="81" customFormat="1" ht="163.19999999999999" x14ac:dyDescent="0.2">
      <c r="A95" s="62">
        <v>86</v>
      </c>
      <c r="B95" s="71" t="s">
        <v>31</v>
      </c>
      <c r="C95" s="71" t="s">
        <v>211</v>
      </c>
      <c r="D95" s="87">
        <v>45253</v>
      </c>
      <c r="E95" s="71" t="s">
        <v>218</v>
      </c>
      <c r="F95" s="69" t="s">
        <v>219</v>
      </c>
      <c r="G95" s="71" t="s">
        <v>80</v>
      </c>
      <c r="H95" s="69" t="s">
        <v>220</v>
      </c>
      <c r="I95" s="69" t="s">
        <v>221</v>
      </c>
      <c r="J95" s="71">
        <v>1</v>
      </c>
      <c r="K95" s="71" t="s">
        <v>59</v>
      </c>
      <c r="L95" s="71" t="s">
        <v>222</v>
      </c>
      <c r="M95" s="88">
        <v>1</v>
      </c>
      <c r="N95" s="67">
        <v>45260</v>
      </c>
      <c r="O95" s="67">
        <v>45807</v>
      </c>
      <c r="P95" s="71" t="s">
        <v>80</v>
      </c>
      <c r="Q95" s="90" t="s">
        <v>89</v>
      </c>
      <c r="R95" s="53">
        <v>45657</v>
      </c>
      <c r="S95" s="76" t="s">
        <v>837</v>
      </c>
      <c r="T95" s="70">
        <v>0</v>
      </c>
      <c r="U95" s="58" t="s">
        <v>638</v>
      </c>
      <c r="V95" s="134"/>
      <c r="W95" s="53">
        <v>45777</v>
      </c>
      <c r="X95" s="57" t="s">
        <v>838</v>
      </c>
      <c r="Y95" s="58">
        <v>0.5</v>
      </c>
      <c r="Z95" s="76" t="s">
        <v>1025</v>
      </c>
      <c r="AA95" s="59">
        <f t="shared" si="5"/>
        <v>0.5</v>
      </c>
      <c r="AB95" s="60" t="b">
        <f t="shared" si="6"/>
        <v>0</v>
      </c>
      <c r="AC95" s="60" t="str">
        <f t="shared" si="7"/>
        <v>EN PROCESO</v>
      </c>
      <c r="AD95" s="61" t="str">
        <f t="shared" si="8"/>
        <v>EN PROCESO</v>
      </c>
      <c r="AE95" s="58" t="s">
        <v>708</v>
      </c>
      <c r="AF95" s="58"/>
      <c r="AG95" s="52" t="str">
        <f t="shared" si="9"/>
        <v>PENDIENTE</v>
      </c>
      <c r="AH95" s="56"/>
      <c r="AI95" s="56"/>
      <c r="AJ95" s="56"/>
    </row>
    <row r="96" spans="1:36" s="81" customFormat="1" ht="122.4" x14ac:dyDescent="0.2">
      <c r="A96" s="62">
        <v>87</v>
      </c>
      <c r="B96" s="71" t="s">
        <v>31</v>
      </c>
      <c r="C96" s="71" t="s">
        <v>211</v>
      </c>
      <c r="D96" s="87">
        <v>45253</v>
      </c>
      <c r="E96" s="71" t="s">
        <v>218</v>
      </c>
      <c r="F96" s="69" t="s">
        <v>219</v>
      </c>
      <c r="G96" s="71" t="s">
        <v>80</v>
      </c>
      <c r="H96" s="69" t="s">
        <v>220</v>
      </c>
      <c r="I96" s="69" t="s">
        <v>223</v>
      </c>
      <c r="J96" s="71">
        <v>1</v>
      </c>
      <c r="K96" s="71" t="s">
        <v>59</v>
      </c>
      <c r="L96" s="71" t="s">
        <v>224</v>
      </c>
      <c r="M96" s="88">
        <v>1</v>
      </c>
      <c r="N96" s="67">
        <v>45260</v>
      </c>
      <c r="O96" s="67">
        <v>45807</v>
      </c>
      <c r="P96" s="71" t="s">
        <v>80</v>
      </c>
      <c r="Q96" s="90" t="s">
        <v>89</v>
      </c>
      <c r="R96" s="53">
        <v>45657</v>
      </c>
      <c r="S96" s="76" t="s">
        <v>837</v>
      </c>
      <c r="T96" s="70">
        <v>0</v>
      </c>
      <c r="U96" s="58" t="s">
        <v>638</v>
      </c>
      <c r="V96" s="134"/>
      <c r="W96" s="53">
        <v>45777</v>
      </c>
      <c r="X96" s="57" t="s">
        <v>838</v>
      </c>
      <c r="Y96" s="58">
        <v>1</v>
      </c>
      <c r="Z96" s="76" t="s">
        <v>1026</v>
      </c>
      <c r="AA96" s="59">
        <f t="shared" si="5"/>
        <v>1</v>
      </c>
      <c r="AB96" s="60" t="b">
        <f t="shared" si="6"/>
        <v>0</v>
      </c>
      <c r="AC96" s="60" t="str">
        <f t="shared" si="7"/>
        <v>TERMINADA</v>
      </c>
      <c r="AD96" s="61" t="str">
        <f t="shared" si="8"/>
        <v>TERMINADA</v>
      </c>
      <c r="AE96" s="58" t="s">
        <v>708</v>
      </c>
      <c r="AF96" s="58"/>
      <c r="AG96" s="52" t="str">
        <f t="shared" si="9"/>
        <v>CUMPLIDA</v>
      </c>
      <c r="AH96" s="80" t="s">
        <v>712</v>
      </c>
      <c r="AI96" s="56" t="s">
        <v>653</v>
      </c>
      <c r="AJ96" s="56" t="s">
        <v>1092</v>
      </c>
    </row>
    <row r="97" spans="1:36" s="81" customFormat="1" ht="153" x14ac:dyDescent="0.2">
      <c r="A97" s="46">
        <v>88</v>
      </c>
      <c r="B97" s="71" t="s">
        <v>31</v>
      </c>
      <c r="C97" s="71" t="s">
        <v>211</v>
      </c>
      <c r="D97" s="87">
        <v>45253</v>
      </c>
      <c r="E97" s="71" t="s">
        <v>218</v>
      </c>
      <c r="F97" s="69" t="s">
        <v>219</v>
      </c>
      <c r="G97" s="71" t="s">
        <v>80</v>
      </c>
      <c r="H97" s="69" t="s">
        <v>220</v>
      </c>
      <c r="I97" s="69" t="s">
        <v>225</v>
      </c>
      <c r="J97" s="71">
        <v>1</v>
      </c>
      <c r="K97" s="71" t="s">
        <v>59</v>
      </c>
      <c r="L97" s="71" t="s">
        <v>226</v>
      </c>
      <c r="M97" s="88">
        <v>1</v>
      </c>
      <c r="N97" s="67">
        <v>45260</v>
      </c>
      <c r="O97" s="67">
        <v>45900</v>
      </c>
      <c r="P97" s="71" t="s">
        <v>217</v>
      </c>
      <c r="Q97" s="90" t="s">
        <v>89</v>
      </c>
      <c r="R97" s="53">
        <v>45657</v>
      </c>
      <c r="S97" s="76" t="s">
        <v>837</v>
      </c>
      <c r="T97" s="70">
        <v>0</v>
      </c>
      <c r="U97" s="58" t="s">
        <v>638</v>
      </c>
      <c r="V97" s="134"/>
      <c r="W97" s="53">
        <v>45777</v>
      </c>
      <c r="X97" s="57" t="s">
        <v>644</v>
      </c>
      <c r="Y97" s="58">
        <v>1</v>
      </c>
      <c r="Z97" s="69" t="s">
        <v>839</v>
      </c>
      <c r="AA97" s="59">
        <f t="shared" si="5"/>
        <v>1</v>
      </c>
      <c r="AB97" s="60" t="b">
        <f t="shared" si="6"/>
        <v>0</v>
      </c>
      <c r="AC97" s="60" t="str">
        <f t="shared" si="7"/>
        <v>TERMINADA</v>
      </c>
      <c r="AD97" s="61" t="str">
        <f t="shared" si="8"/>
        <v>TERMINADA</v>
      </c>
      <c r="AE97" s="58" t="s">
        <v>729</v>
      </c>
      <c r="AF97" s="58"/>
      <c r="AG97" s="52" t="str">
        <f t="shared" si="9"/>
        <v>CUMPLIDA</v>
      </c>
      <c r="AH97" s="80" t="s">
        <v>712</v>
      </c>
      <c r="AI97" s="56" t="s">
        <v>653</v>
      </c>
      <c r="AJ97" s="56" t="s">
        <v>1092</v>
      </c>
    </row>
    <row r="98" spans="1:36" s="81" customFormat="1" ht="132.6" x14ac:dyDescent="0.2">
      <c r="A98" s="62">
        <v>89</v>
      </c>
      <c r="B98" s="71" t="s">
        <v>31</v>
      </c>
      <c r="C98" s="71" t="s">
        <v>211</v>
      </c>
      <c r="D98" s="87">
        <v>45253</v>
      </c>
      <c r="E98" s="71" t="s">
        <v>227</v>
      </c>
      <c r="F98" s="69" t="s">
        <v>228</v>
      </c>
      <c r="G98" s="71" t="s">
        <v>80</v>
      </c>
      <c r="H98" s="69" t="s">
        <v>229</v>
      </c>
      <c r="I98" s="69" t="s">
        <v>230</v>
      </c>
      <c r="J98" s="71">
        <v>1</v>
      </c>
      <c r="K98" s="71" t="s">
        <v>59</v>
      </c>
      <c r="L98" s="71" t="s">
        <v>231</v>
      </c>
      <c r="M98" s="88">
        <v>1</v>
      </c>
      <c r="N98" s="67">
        <v>45260</v>
      </c>
      <c r="O98" s="67">
        <v>45807</v>
      </c>
      <c r="P98" s="71" t="s">
        <v>80</v>
      </c>
      <c r="Q98" s="90" t="s">
        <v>89</v>
      </c>
      <c r="R98" s="53">
        <v>45657</v>
      </c>
      <c r="S98" s="76" t="s">
        <v>840</v>
      </c>
      <c r="T98" s="70">
        <v>0</v>
      </c>
      <c r="U98" s="58" t="s">
        <v>638</v>
      </c>
      <c r="V98" s="134"/>
      <c r="W98" s="53">
        <v>45777</v>
      </c>
      <c r="X98" s="57" t="s">
        <v>644</v>
      </c>
      <c r="Y98" s="58">
        <v>0</v>
      </c>
      <c r="Z98" s="76" t="s">
        <v>1027</v>
      </c>
      <c r="AA98" s="59">
        <f t="shared" si="5"/>
        <v>0</v>
      </c>
      <c r="AB98" s="60" t="b">
        <f t="shared" si="6"/>
        <v>0</v>
      </c>
      <c r="AC98" s="60" t="str">
        <f t="shared" si="7"/>
        <v>SIN INICIAR</v>
      </c>
      <c r="AD98" s="61" t="str">
        <f t="shared" si="8"/>
        <v>SIN INICIAR</v>
      </c>
      <c r="AE98" s="58" t="s">
        <v>708</v>
      </c>
      <c r="AF98" s="58"/>
      <c r="AG98" s="52" t="str">
        <f t="shared" si="9"/>
        <v>PENDIENTE</v>
      </c>
      <c r="AH98" s="56"/>
      <c r="AI98" s="56"/>
      <c r="AJ98" s="56"/>
    </row>
    <row r="99" spans="1:36" s="81" customFormat="1" ht="102" x14ac:dyDescent="0.2">
      <c r="A99" s="62">
        <v>90</v>
      </c>
      <c r="B99" s="71" t="s">
        <v>31</v>
      </c>
      <c r="C99" s="71" t="s">
        <v>211</v>
      </c>
      <c r="D99" s="87">
        <v>45253</v>
      </c>
      <c r="E99" s="71" t="s">
        <v>227</v>
      </c>
      <c r="F99" s="69" t="s">
        <v>228</v>
      </c>
      <c r="G99" s="71" t="s">
        <v>80</v>
      </c>
      <c r="H99" s="69" t="s">
        <v>229</v>
      </c>
      <c r="I99" s="69" t="s">
        <v>232</v>
      </c>
      <c r="J99" s="71">
        <v>1</v>
      </c>
      <c r="K99" s="71" t="s">
        <v>59</v>
      </c>
      <c r="L99" s="71" t="s">
        <v>233</v>
      </c>
      <c r="M99" s="88">
        <v>1</v>
      </c>
      <c r="N99" s="67">
        <v>45260</v>
      </c>
      <c r="O99" s="67">
        <v>45807</v>
      </c>
      <c r="P99" s="71" t="s">
        <v>217</v>
      </c>
      <c r="Q99" s="90" t="s">
        <v>89</v>
      </c>
      <c r="R99" s="53">
        <v>45657</v>
      </c>
      <c r="S99" s="76" t="s">
        <v>840</v>
      </c>
      <c r="T99" s="70">
        <v>0</v>
      </c>
      <c r="U99" s="58" t="s">
        <v>638</v>
      </c>
      <c r="V99" s="134"/>
      <c r="W99" s="53">
        <v>45777</v>
      </c>
      <c r="X99" s="57" t="s">
        <v>644</v>
      </c>
      <c r="Y99" s="58">
        <v>0</v>
      </c>
      <c r="Z99" s="76" t="s">
        <v>1028</v>
      </c>
      <c r="AA99" s="59">
        <f t="shared" si="5"/>
        <v>0</v>
      </c>
      <c r="AB99" s="60" t="b">
        <f t="shared" si="6"/>
        <v>0</v>
      </c>
      <c r="AC99" s="60" t="str">
        <f t="shared" si="7"/>
        <v>SIN INICIAR</v>
      </c>
      <c r="AD99" s="61" t="str">
        <f t="shared" si="8"/>
        <v>SIN INICIAR</v>
      </c>
      <c r="AE99" s="58" t="s">
        <v>708</v>
      </c>
      <c r="AF99" s="58"/>
      <c r="AG99" s="52" t="str">
        <f t="shared" si="9"/>
        <v>PENDIENTE</v>
      </c>
      <c r="AH99" s="56"/>
      <c r="AI99" s="56"/>
      <c r="AJ99" s="56"/>
    </row>
    <row r="100" spans="1:36" s="81" customFormat="1" ht="81.599999999999994" x14ac:dyDescent="0.2">
      <c r="A100" s="46">
        <v>91</v>
      </c>
      <c r="B100" s="71" t="s">
        <v>31</v>
      </c>
      <c r="C100" s="71" t="s">
        <v>211</v>
      </c>
      <c r="D100" s="87">
        <v>45253</v>
      </c>
      <c r="E100" s="71" t="s">
        <v>234</v>
      </c>
      <c r="F100" s="69" t="s">
        <v>235</v>
      </c>
      <c r="G100" s="71" t="s">
        <v>80</v>
      </c>
      <c r="H100" s="69" t="s">
        <v>236</v>
      </c>
      <c r="I100" s="69" t="s">
        <v>215</v>
      </c>
      <c r="J100" s="71">
        <v>1</v>
      </c>
      <c r="K100" s="71" t="s">
        <v>59</v>
      </c>
      <c r="L100" s="71" t="s">
        <v>237</v>
      </c>
      <c r="M100" s="88">
        <v>1</v>
      </c>
      <c r="N100" s="67">
        <v>45260</v>
      </c>
      <c r="O100" s="67">
        <v>45807</v>
      </c>
      <c r="P100" s="71" t="s">
        <v>217</v>
      </c>
      <c r="Q100" s="90" t="s">
        <v>89</v>
      </c>
      <c r="R100" s="53">
        <v>45657</v>
      </c>
      <c r="S100" s="76" t="s">
        <v>841</v>
      </c>
      <c r="T100" s="70">
        <v>0</v>
      </c>
      <c r="U100" s="58" t="s">
        <v>638</v>
      </c>
      <c r="V100" s="134"/>
      <c r="W100" s="53">
        <v>45777</v>
      </c>
      <c r="X100" s="57" t="s">
        <v>644</v>
      </c>
      <c r="Y100" s="58">
        <v>0</v>
      </c>
      <c r="Z100" s="76" t="s">
        <v>1029</v>
      </c>
      <c r="AA100" s="59">
        <f t="shared" si="5"/>
        <v>0</v>
      </c>
      <c r="AB100" s="60" t="b">
        <f t="shared" si="6"/>
        <v>0</v>
      </c>
      <c r="AC100" s="60" t="str">
        <f t="shared" si="7"/>
        <v>SIN INICIAR</v>
      </c>
      <c r="AD100" s="61" t="str">
        <f t="shared" si="8"/>
        <v>SIN INICIAR</v>
      </c>
      <c r="AE100" s="58" t="s">
        <v>708</v>
      </c>
      <c r="AF100" s="58"/>
      <c r="AG100" s="52" t="str">
        <f t="shared" si="9"/>
        <v>PENDIENTE</v>
      </c>
      <c r="AH100" s="56"/>
      <c r="AI100" s="56"/>
      <c r="AJ100" s="56"/>
    </row>
    <row r="101" spans="1:36" s="81" customFormat="1" ht="81.599999999999994" x14ac:dyDescent="0.2">
      <c r="A101" s="62">
        <v>92</v>
      </c>
      <c r="B101" s="71" t="s">
        <v>31</v>
      </c>
      <c r="C101" s="71" t="s">
        <v>211</v>
      </c>
      <c r="D101" s="87">
        <v>45253</v>
      </c>
      <c r="E101" s="71" t="s">
        <v>234</v>
      </c>
      <c r="F101" s="69" t="s">
        <v>235</v>
      </c>
      <c r="G101" s="71" t="s">
        <v>80</v>
      </c>
      <c r="H101" s="69" t="s">
        <v>236</v>
      </c>
      <c r="I101" s="69" t="s">
        <v>238</v>
      </c>
      <c r="J101" s="71">
        <v>1</v>
      </c>
      <c r="K101" s="71" t="s">
        <v>59</v>
      </c>
      <c r="L101" s="71" t="s">
        <v>239</v>
      </c>
      <c r="M101" s="88">
        <v>1</v>
      </c>
      <c r="N101" s="67">
        <v>45260</v>
      </c>
      <c r="O101" s="67">
        <v>45807</v>
      </c>
      <c r="P101" s="71" t="s">
        <v>217</v>
      </c>
      <c r="Q101" s="90" t="s">
        <v>89</v>
      </c>
      <c r="R101" s="53">
        <v>45657</v>
      </c>
      <c r="S101" s="76" t="s">
        <v>841</v>
      </c>
      <c r="T101" s="70">
        <v>0</v>
      </c>
      <c r="U101" s="58" t="s">
        <v>638</v>
      </c>
      <c r="V101" s="134"/>
      <c r="W101" s="53">
        <v>45777</v>
      </c>
      <c r="X101" s="57" t="s">
        <v>644</v>
      </c>
      <c r="Y101" s="58">
        <v>0</v>
      </c>
      <c r="Z101" s="76" t="s">
        <v>1029</v>
      </c>
      <c r="AA101" s="59">
        <f t="shared" si="5"/>
        <v>0</v>
      </c>
      <c r="AB101" s="60" t="b">
        <f t="shared" si="6"/>
        <v>0</v>
      </c>
      <c r="AC101" s="60" t="str">
        <f t="shared" si="7"/>
        <v>SIN INICIAR</v>
      </c>
      <c r="AD101" s="61" t="str">
        <f t="shared" si="8"/>
        <v>SIN INICIAR</v>
      </c>
      <c r="AE101" s="58" t="s">
        <v>708</v>
      </c>
      <c r="AF101" s="58"/>
      <c r="AG101" s="52" t="str">
        <f t="shared" si="9"/>
        <v>PENDIENTE</v>
      </c>
      <c r="AH101" s="56"/>
      <c r="AI101" s="56"/>
      <c r="AJ101" s="56"/>
    </row>
    <row r="102" spans="1:36" s="81" customFormat="1" ht="153" x14ac:dyDescent="0.2">
      <c r="A102" s="62">
        <v>93</v>
      </c>
      <c r="B102" s="71" t="s">
        <v>31</v>
      </c>
      <c r="C102" s="71" t="s">
        <v>211</v>
      </c>
      <c r="D102" s="87">
        <v>45253</v>
      </c>
      <c r="E102" s="71" t="s">
        <v>240</v>
      </c>
      <c r="F102" s="69" t="s">
        <v>241</v>
      </c>
      <c r="G102" s="71" t="s">
        <v>80</v>
      </c>
      <c r="H102" s="69" t="s">
        <v>242</v>
      </c>
      <c r="I102" s="69" t="s">
        <v>243</v>
      </c>
      <c r="J102" s="71">
        <v>1</v>
      </c>
      <c r="K102" s="71" t="s">
        <v>59</v>
      </c>
      <c r="L102" s="71" t="s">
        <v>244</v>
      </c>
      <c r="M102" s="88">
        <v>1</v>
      </c>
      <c r="N102" s="67">
        <v>45260</v>
      </c>
      <c r="O102" s="67">
        <v>45807</v>
      </c>
      <c r="P102" s="71" t="s">
        <v>217</v>
      </c>
      <c r="Q102" s="90" t="s">
        <v>89</v>
      </c>
      <c r="R102" s="53">
        <v>45657</v>
      </c>
      <c r="S102" s="76" t="s">
        <v>841</v>
      </c>
      <c r="T102" s="70">
        <v>0</v>
      </c>
      <c r="U102" s="58" t="s">
        <v>638</v>
      </c>
      <c r="V102" s="134"/>
      <c r="W102" s="53">
        <v>45777</v>
      </c>
      <c r="X102" s="57" t="s">
        <v>644</v>
      </c>
      <c r="Y102" s="58">
        <v>0</v>
      </c>
      <c r="Z102" s="76" t="s">
        <v>1029</v>
      </c>
      <c r="AA102" s="59">
        <f t="shared" si="5"/>
        <v>0</v>
      </c>
      <c r="AB102" s="60" t="b">
        <f t="shared" si="6"/>
        <v>0</v>
      </c>
      <c r="AC102" s="60" t="str">
        <f t="shared" si="7"/>
        <v>SIN INICIAR</v>
      </c>
      <c r="AD102" s="61" t="str">
        <f t="shared" si="8"/>
        <v>SIN INICIAR</v>
      </c>
      <c r="AE102" s="58" t="s">
        <v>708</v>
      </c>
      <c r="AF102" s="58"/>
      <c r="AG102" s="52" t="str">
        <f t="shared" si="9"/>
        <v>PENDIENTE</v>
      </c>
      <c r="AH102" s="56"/>
      <c r="AI102" s="56"/>
      <c r="AJ102" s="56"/>
    </row>
    <row r="103" spans="1:36" s="81" customFormat="1" ht="153" x14ac:dyDescent="0.2">
      <c r="A103" s="46">
        <v>94</v>
      </c>
      <c r="B103" s="71" t="s">
        <v>31</v>
      </c>
      <c r="C103" s="71" t="s">
        <v>211</v>
      </c>
      <c r="D103" s="87">
        <v>45253</v>
      </c>
      <c r="E103" s="71" t="s">
        <v>240</v>
      </c>
      <c r="F103" s="69" t="s">
        <v>241</v>
      </c>
      <c r="G103" s="71" t="s">
        <v>80</v>
      </c>
      <c r="H103" s="69" t="s">
        <v>242</v>
      </c>
      <c r="I103" s="69" t="s">
        <v>245</v>
      </c>
      <c r="J103" s="71">
        <v>1</v>
      </c>
      <c r="K103" s="71" t="s">
        <v>246</v>
      </c>
      <c r="L103" s="71" t="s">
        <v>247</v>
      </c>
      <c r="M103" s="88">
        <v>1</v>
      </c>
      <c r="N103" s="67">
        <v>45260</v>
      </c>
      <c r="O103" s="67">
        <v>45625</v>
      </c>
      <c r="P103" s="62" t="s">
        <v>248</v>
      </c>
      <c r="Q103" s="71" t="s">
        <v>48</v>
      </c>
      <c r="R103" s="53">
        <v>45657</v>
      </c>
      <c r="S103" s="76" t="s">
        <v>842</v>
      </c>
      <c r="T103" s="70">
        <v>0.5</v>
      </c>
      <c r="U103" s="58" t="s">
        <v>636</v>
      </c>
      <c r="V103" s="134"/>
      <c r="W103" s="53">
        <v>45777</v>
      </c>
      <c r="X103" s="57" t="s">
        <v>680</v>
      </c>
      <c r="Y103" s="58">
        <v>0.5</v>
      </c>
      <c r="Z103" s="69" t="s">
        <v>1030</v>
      </c>
      <c r="AA103" s="59">
        <f t="shared" si="5"/>
        <v>0.5</v>
      </c>
      <c r="AB103" s="60" t="str">
        <f t="shared" si="6"/>
        <v>INCUMPLIDA</v>
      </c>
      <c r="AC103" s="60" t="b">
        <f t="shared" si="7"/>
        <v>0</v>
      </c>
      <c r="AD103" s="61" t="str">
        <f t="shared" si="8"/>
        <v>INCUMPLIDA</v>
      </c>
      <c r="AE103" s="58" t="s">
        <v>729</v>
      </c>
      <c r="AF103" s="58"/>
      <c r="AG103" s="52" t="str">
        <f t="shared" si="9"/>
        <v>PENDIENTE</v>
      </c>
      <c r="AH103" s="56"/>
      <c r="AI103" s="56"/>
      <c r="AJ103" s="56"/>
    </row>
    <row r="104" spans="1:36" s="81" customFormat="1" ht="142.80000000000001" x14ac:dyDescent="0.2">
      <c r="A104" s="62">
        <v>95</v>
      </c>
      <c r="B104" s="71" t="s">
        <v>31</v>
      </c>
      <c r="C104" s="71" t="s">
        <v>211</v>
      </c>
      <c r="D104" s="87">
        <v>45253</v>
      </c>
      <c r="E104" s="71" t="s">
        <v>249</v>
      </c>
      <c r="F104" s="69" t="s">
        <v>250</v>
      </c>
      <c r="G104" s="71" t="s">
        <v>80</v>
      </c>
      <c r="H104" s="69" t="s">
        <v>251</v>
      </c>
      <c r="I104" s="69" t="s">
        <v>252</v>
      </c>
      <c r="J104" s="71">
        <v>1</v>
      </c>
      <c r="K104" s="71" t="s">
        <v>59</v>
      </c>
      <c r="L104" s="71" t="s">
        <v>253</v>
      </c>
      <c r="M104" s="88">
        <v>1</v>
      </c>
      <c r="N104" s="67">
        <v>45260</v>
      </c>
      <c r="O104" s="67">
        <v>45807</v>
      </c>
      <c r="P104" s="71" t="s">
        <v>217</v>
      </c>
      <c r="Q104" s="90" t="s">
        <v>89</v>
      </c>
      <c r="R104" s="53">
        <v>45657</v>
      </c>
      <c r="S104" s="76" t="s">
        <v>843</v>
      </c>
      <c r="T104" s="70">
        <v>0</v>
      </c>
      <c r="U104" s="58" t="s">
        <v>638</v>
      </c>
      <c r="V104" s="134"/>
      <c r="W104" s="53">
        <v>45777</v>
      </c>
      <c r="X104" s="57" t="s">
        <v>644</v>
      </c>
      <c r="Y104" s="58">
        <v>0</v>
      </c>
      <c r="Z104" s="76" t="s">
        <v>1029</v>
      </c>
      <c r="AA104" s="59">
        <f t="shared" si="5"/>
        <v>0</v>
      </c>
      <c r="AB104" s="60" t="b">
        <f t="shared" si="6"/>
        <v>0</v>
      </c>
      <c r="AC104" s="60" t="str">
        <f t="shared" si="7"/>
        <v>SIN INICIAR</v>
      </c>
      <c r="AD104" s="61" t="str">
        <f t="shared" si="8"/>
        <v>SIN INICIAR</v>
      </c>
      <c r="AE104" s="58" t="s">
        <v>708</v>
      </c>
      <c r="AF104" s="58"/>
      <c r="AG104" s="52" t="str">
        <f t="shared" si="9"/>
        <v>PENDIENTE</v>
      </c>
      <c r="AH104" s="56"/>
      <c r="AI104" s="56"/>
      <c r="AJ104" s="56"/>
    </row>
    <row r="105" spans="1:36" s="81" customFormat="1" ht="142.80000000000001" x14ac:dyDescent="0.2">
      <c r="A105" s="62">
        <v>96</v>
      </c>
      <c r="B105" s="71" t="s">
        <v>31</v>
      </c>
      <c r="C105" s="71" t="s">
        <v>211</v>
      </c>
      <c r="D105" s="87">
        <v>45253</v>
      </c>
      <c r="E105" s="71" t="s">
        <v>249</v>
      </c>
      <c r="F105" s="69" t="s">
        <v>250</v>
      </c>
      <c r="G105" s="71" t="s">
        <v>80</v>
      </c>
      <c r="H105" s="69" t="s">
        <v>251</v>
      </c>
      <c r="I105" s="69" t="s">
        <v>254</v>
      </c>
      <c r="J105" s="71">
        <v>1</v>
      </c>
      <c r="K105" s="71" t="s">
        <v>59</v>
      </c>
      <c r="L105" s="71" t="s">
        <v>255</v>
      </c>
      <c r="M105" s="88">
        <v>1</v>
      </c>
      <c r="N105" s="67">
        <v>45260</v>
      </c>
      <c r="O105" s="67">
        <v>45900</v>
      </c>
      <c r="P105" s="71" t="s">
        <v>217</v>
      </c>
      <c r="Q105" s="90" t="s">
        <v>89</v>
      </c>
      <c r="R105" s="53">
        <v>45657</v>
      </c>
      <c r="S105" s="76" t="s">
        <v>843</v>
      </c>
      <c r="T105" s="70">
        <v>0</v>
      </c>
      <c r="U105" s="58" t="s">
        <v>638</v>
      </c>
      <c r="V105" s="134"/>
      <c r="W105" s="53">
        <v>45777</v>
      </c>
      <c r="X105" s="77" t="s">
        <v>741</v>
      </c>
      <c r="Y105" s="58">
        <v>0.5</v>
      </c>
      <c r="Z105" s="123" t="s">
        <v>844</v>
      </c>
      <c r="AA105" s="59">
        <f t="shared" si="5"/>
        <v>0.5</v>
      </c>
      <c r="AB105" s="60" t="b">
        <f t="shared" si="6"/>
        <v>0</v>
      </c>
      <c r="AC105" s="60" t="str">
        <f t="shared" si="7"/>
        <v>EN PROCESO</v>
      </c>
      <c r="AD105" s="61" t="str">
        <f t="shared" si="8"/>
        <v>EN PROCESO</v>
      </c>
      <c r="AE105" s="58" t="s">
        <v>729</v>
      </c>
      <c r="AF105" s="58"/>
      <c r="AG105" s="52" t="str">
        <f t="shared" si="9"/>
        <v>PENDIENTE</v>
      </c>
      <c r="AH105" s="56"/>
      <c r="AI105" s="56"/>
      <c r="AJ105" s="56"/>
    </row>
    <row r="106" spans="1:36" s="81" customFormat="1" ht="142.80000000000001" x14ac:dyDescent="0.2">
      <c r="A106" s="46">
        <v>97</v>
      </c>
      <c r="B106" s="71" t="s">
        <v>31</v>
      </c>
      <c r="C106" s="71" t="s">
        <v>211</v>
      </c>
      <c r="D106" s="87">
        <v>45253</v>
      </c>
      <c r="E106" s="71" t="s">
        <v>249</v>
      </c>
      <c r="F106" s="69" t="s">
        <v>250</v>
      </c>
      <c r="G106" s="71" t="s">
        <v>80</v>
      </c>
      <c r="H106" s="69" t="s">
        <v>251</v>
      </c>
      <c r="I106" s="69" t="s">
        <v>256</v>
      </c>
      <c r="J106" s="71">
        <v>1</v>
      </c>
      <c r="K106" s="71" t="s">
        <v>59</v>
      </c>
      <c r="L106" s="71" t="s">
        <v>257</v>
      </c>
      <c r="M106" s="88">
        <v>1</v>
      </c>
      <c r="N106" s="67">
        <v>45260</v>
      </c>
      <c r="O106" s="67">
        <v>45900</v>
      </c>
      <c r="P106" s="71" t="s">
        <v>217</v>
      </c>
      <c r="Q106" s="90" t="s">
        <v>89</v>
      </c>
      <c r="R106" s="53">
        <v>45657</v>
      </c>
      <c r="S106" s="76" t="s">
        <v>843</v>
      </c>
      <c r="T106" s="70">
        <v>0</v>
      </c>
      <c r="U106" s="58" t="s">
        <v>638</v>
      </c>
      <c r="V106" s="134"/>
      <c r="W106" s="53">
        <v>45777</v>
      </c>
      <c r="X106" s="77" t="s">
        <v>741</v>
      </c>
      <c r="Y106" s="58">
        <v>0.5</v>
      </c>
      <c r="Z106" s="122" t="s">
        <v>844</v>
      </c>
      <c r="AA106" s="59">
        <f t="shared" si="5"/>
        <v>0.5</v>
      </c>
      <c r="AB106" s="60" t="b">
        <f t="shared" si="6"/>
        <v>0</v>
      </c>
      <c r="AC106" s="60" t="str">
        <f t="shared" si="7"/>
        <v>EN PROCESO</v>
      </c>
      <c r="AD106" s="61" t="str">
        <f t="shared" si="8"/>
        <v>EN PROCESO</v>
      </c>
      <c r="AE106" s="58" t="s">
        <v>729</v>
      </c>
      <c r="AF106" s="58"/>
      <c r="AG106" s="52" t="str">
        <f t="shared" si="9"/>
        <v>PENDIENTE</v>
      </c>
      <c r="AH106" s="56"/>
      <c r="AI106" s="56"/>
      <c r="AJ106" s="56"/>
    </row>
    <row r="107" spans="1:36" s="81" customFormat="1" ht="153" x14ac:dyDescent="0.2">
      <c r="A107" s="62">
        <v>98</v>
      </c>
      <c r="B107" s="71" t="s">
        <v>31</v>
      </c>
      <c r="C107" s="71" t="s">
        <v>211</v>
      </c>
      <c r="D107" s="87">
        <v>45253</v>
      </c>
      <c r="E107" s="71" t="s">
        <v>258</v>
      </c>
      <c r="F107" s="69" t="s">
        <v>259</v>
      </c>
      <c r="G107" s="71" t="s">
        <v>80</v>
      </c>
      <c r="H107" s="69" t="s">
        <v>260</v>
      </c>
      <c r="I107" s="69" t="s">
        <v>261</v>
      </c>
      <c r="J107" s="71">
        <v>1</v>
      </c>
      <c r="K107" s="71" t="s">
        <v>59</v>
      </c>
      <c r="L107" s="71" t="s">
        <v>262</v>
      </c>
      <c r="M107" s="88">
        <v>1</v>
      </c>
      <c r="N107" s="67">
        <v>45260</v>
      </c>
      <c r="O107" s="67">
        <v>45807</v>
      </c>
      <c r="P107" s="71" t="s">
        <v>80</v>
      </c>
      <c r="Q107" s="90" t="s">
        <v>89</v>
      </c>
      <c r="R107" s="53">
        <v>45657</v>
      </c>
      <c r="S107" s="76" t="s">
        <v>843</v>
      </c>
      <c r="T107" s="70">
        <v>0</v>
      </c>
      <c r="U107" s="58" t="s">
        <v>638</v>
      </c>
      <c r="V107" s="134"/>
      <c r="W107" s="53">
        <v>45777</v>
      </c>
      <c r="X107" s="57" t="s">
        <v>838</v>
      </c>
      <c r="Y107" s="58">
        <v>1</v>
      </c>
      <c r="Z107" s="76" t="s">
        <v>1031</v>
      </c>
      <c r="AA107" s="59">
        <f t="shared" si="5"/>
        <v>1</v>
      </c>
      <c r="AB107" s="60" t="b">
        <f t="shared" si="6"/>
        <v>0</v>
      </c>
      <c r="AC107" s="60" t="str">
        <f t="shared" si="7"/>
        <v>TERMINADA</v>
      </c>
      <c r="AD107" s="61" t="str">
        <f t="shared" si="8"/>
        <v>TERMINADA</v>
      </c>
      <c r="AE107" s="58" t="s">
        <v>708</v>
      </c>
      <c r="AF107" s="58"/>
      <c r="AG107" s="52" t="str">
        <f t="shared" si="9"/>
        <v>CUMPLIDA</v>
      </c>
      <c r="AH107" s="80" t="s">
        <v>712</v>
      </c>
      <c r="AI107" s="56" t="s">
        <v>653</v>
      </c>
      <c r="AJ107" s="56" t="s">
        <v>1092</v>
      </c>
    </row>
    <row r="108" spans="1:36" s="81" customFormat="1" ht="122.4" x14ac:dyDescent="0.2">
      <c r="A108" s="62">
        <v>99</v>
      </c>
      <c r="B108" s="71" t="s">
        <v>31</v>
      </c>
      <c r="C108" s="71" t="s">
        <v>211</v>
      </c>
      <c r="D108" s="87">
        <v>45253</v>
      </c>
      <c r="E108" s="71" t="s">
        <v>258</v>
      </c>
      <c r="F108" s="69" t="s">
        <v>263</v>
      </c>
      <c r="G108" s="71" t="s">
        <v>80</v>
      </c>
      <c r="H108" s="69" t="s">
        <v>264</v>
      </c>
      <c r="I108" s="69" t="s">
        <v>265</v>
      </c>
      <c r="J108" s="71">
        <v>1</v>
      </c>
      <c r="K108" s="71" t="s">
        <v>59</v>
      </c>
      <c r="L108" s="71" t="s">
        <v>266</v>
      </c>
      <c r="M108" s="88">
        <v>1</v>
      </c>
      <c r="N108" s="67">
        <v>45260</v>
      </c>
      <c r="O108" s="67">
        <v>45900</v>
      </c>
      <c r="P108" s="71" t="s">
        <v>217</v>
      </c>
      <c r="Q108" s="90" t="s">
        <v>89</v>
      </c>
      <c r="R108" s="53">
        <v>45657</v>
      </c>
      <c r="S108" s="76" t="s">
        <v>845</v>
      </c>
      <c r="T108" s="70">
        <v>0</v>
      </c>
      <c r="U108" s="58" t="s">
        <v>638</v>
      </c>
      <c r="V108" s="134"/>
      <c r="W108" s="53">
        <v>45777</v>
      </c>
      <c r="X108" s="77" t="s">
        <v>742</v>
      </c>
      <c r="Y108" s="58">
        <v>0.5</v>
      </c>
      <c r="Z108" s="69" t="s">
        <v>846</v>
      </c>
      <c r="AA108" s="59">
        <f t="shared" si="5"/>
        <v>0.5</v>
      </c>
      <c r="AB108" s="60" t="b">
        <f t="shared" si="6"/>
        <v>0</v>
      </c>
      <c r="AC108" s="60" t="str">
        <f t="shared" si="7"/>
        <v>EN PROCESO</v>
      </c>
      <c r="AD108" s="61" t="str">
        <f t="shared" si="8"/>
        <v>EN PROCESO</v>
      </c>
      <c r="AE108" s="58" t="s">
        <v>729</v>
      </c>
      <c r="AF108" s="58"/>
      <c r="AG108" s="52" t="str">
        <f t="shared" si="9"/>
        <v>PENDIENTE</v>
      </c>
      <c r="AH108" s="56"/>
      <c r="AI108" s="56"/>
      <c r="AJ108" s="56"/>
    </row>
    <row r="109" spans="1:36" s="81" customFormat="1" ht="112.2" x14ac:dyDescent="0.2">
      <c r="A109" s="46">
        <v>100</v>
      </c>
      <c r="B109" s="71" t="s">
        <v>31</v>
      </c>
      <c r="C109" s="71" t="s">
        <v>211</v>
      </c>
      <c r="D109" s="87">
        <v>45253</v>
      </c>
      <c r="E109" s="71" t="s">
        <v>267</v>
      </c>
      <c r="F109" s="69" t="s">
        <v>268</v>
      </c>
      <c r="G109" s="71" t="s">
        <v>80</v>
      </c>
      <c r="H109" s="69" t="s">
        <v>269</v>
      </c>
      <c r="I109" s="69" t="s">
        <v>270</v>
      </c>
      <c r="J109" s="71">
        <v>1</v>
      </c>
      <c r="K109" s="71" t="s">
        <v>59</v>
      </c>
      <c r="L109" s="71" t="s">
        <v>271</v>
      </c>
      <c r="M109" s="88">
        <v>1</v>
      </c>
      <c r="N109" s="67">
        <v>45260</v>
      </c>
      <c r="O109" s="67">
        <v>45807</v>
      </c>
      <c r="P109" s="71" t="s">
        <v>217</v>
      </c>
      <c r="Q109" s="90" t="s">
        <v>89</v>
      </c>
      <c r="R109" s="53">
        <v>45657</v>
      </c>
      <c r="S109" s="69" t="s">
        <v>847</v>
      </c>
      <c r="T109" s="70">
        <v>0</v>
      </c>
      <c r="U109" s="58" t="s">
        <v>638</v>
      </c>
      <c r="V109" s="134"/>
      <c r="W109" s="53">
        <v>45777</v>
      </c>
      <c r="X109" s="57" t="s">
        <v>644</v>
      </c>
      <c r="Y109" s="58">
        <v>0</v>
      </c>
      <c r="Z109" s="76" t="s">
        <v>1089</v>
      </c>
      <c r="AA109" s="59">
        <f t="shared" si="5"/>
        <v>0</v>
      </c>
      <c r="AB109" s="60" t="b">
        <f t="shared" si="6"/>
        <v>0</v>
      </c>
      <c r="AC109" s="60" t="str">
        <f t="shared" si="7"/>
        <v>SIN INICIAR</v>
      </c>
      <c r="AD109" s="61" t="str">
        <f t="shared" si="8"/>
        <v>SIN INICIAR</v>
      </c>
      <c r="AE109" s="58" t="s">
        <v>708</v>
      </c>
      <c r="AF109" s="58"/>
      <c r="AG109" s="52" t="str">
        <f t="shared" si="9"/>
        <v>PENDIENTE</v>
      </c>
      <c r="AH109" s="56"/>
      <c r="AI109" s="56"/>
      <c r="AJ109" s="56"/>
    </row>
    <row r="110" spans="1:36" s="81" customFormat="1" ht="122.4" x14ac:dyDescent="0.2">
      <c r="A110" s="62">
        <v>101</v>
      </c>
      <c r="B110" s="71" t="s">
        <v>31</v>
      </c>
      <c r="C110" s="71" t="s">
        <v>211</v>
      </c>
      <c r="D110" s="87">
        <v>45253</v>
      </c>
      <c r="E110" s="71" t="s">
        <v>267</v>
      </c>
      <c r="F110" s="69" t="s">
        <v>268</v>
      </c>
      <c r="G110" s="71" t="s">
        <v>80</v>
      </c>
      <c r="H110" s="69" t="s">
        <v>269</v>
      </c>
      <c r="I110" s="69" t="s">
        <v>272</v>
      </c>
      <c r="J110" s="71">
        <v>2</v>
      </c>
      <c r="K110" s="71" t="s">
        <v>246</v>
      </c>
      <c r="L110" s="71" t="s">
        <v>239</v>
      </c>
      <c r="M110" s="88">
        <v>1</v>
      </c>
      <c r="N110" s="67">
        <v>45260</v>
      </c>
      <c r="O110" s="67">
        <v>45807</v>
      </c>
      <c r="P110" s="63" t="s">
        <v>35</v>
      </c>
      <c r="Q110" s="62" t="s">
        <v>40</v>
      </c>
      <c r="R110" s="53">
        <v>45657</v>
      </c>
      <c r="S110" s="69" t="s">
        <v>847</v>
      </c>
      <c r="T110" s="70">
        <v>0</v>
      </c>
      <c r="U110" s="58" t="s">
        <v>638</v>
      </c>
      <c r="V110" s="134"/>
      <c r="W110" s="53">
        <v>45777</v>
      </c>
      <c r="X110" s="57" t="s">
        <v>644</v>
      </c>
      <c r="Y110" s="58">
        <v>0</v>
      </c>
      <c r="Z110" s="76" t="s">
        <v>848</v>
      </c>
      <c r="AA110" s="59">
        <f t="shared" si="5"/>
        <v>0</v>
      </c>
      <c r="AB110" s="60" t="b">
        <f t="shared" si="6"/>
        <v>0</v>
      </c>
      <c r="AC110" s="60" t="str">
        <f t="shared" si="7"/>
        <v>SIN INICIAR</v>
      </c>
      <c r="AD110" s="61" t="str">
        <f t="shared" si="8"/>
        <v>SIN INICIAR</v>
      </c>
      <c r="AE110" s="58" t="s">
        <v>688</v>
      </c>
      <c r="AF110" s="58"/>
      <c r="AG110" s="52" t="str">
        <f t="shared" si="9"/>
        <v>PENDIENTE</v>
      </c>
      <c r="AH110" s="56"/>
      <c r="AI110" s="56"/>
      <c r="AJ110" s="56"/>
    </row>
    <row r="111" spans="1:36" s="81" customFormat="1" ht="122.4" x14ac:dyDescent="0.2">
      <c r="A111" s="62">
        <v>102</v>
      </c>
      <c r="B111" s="71" t="s">
        <v>31</v>
      </c>
      <c r="C111" s="71" t="s">
        <v>211</v>
      </c>
      <c r="D111" s="87">
        <v>45253</v>
      </c>
      <c r="E111" s="71" t="s">
        <v>273</v>
      </c>
      <c r="F111" s="69" t="s">
        <v>274</v>
      </c>
      <c r="G111" s="71" t="s">
        <v>80</v>
      </c>
      <c r="H111" s="69" t="s">
        <v>275</v>
      </c>
      <c r="I111" s="69" t="s">
        <v>265</v>
      </c>
      <c r="J111" s="71">
        <v>1</v>
      </c>
      <c r="K111" s="71" t="s">
        <v>59</v>
      </c>
      <c r="L111" s="71" t="s">
        <v>266</v>
      </c>
      <c r="M111" s="88">
        <v>1</v>
      </c>
      <c r="N111" s="67">
        <v>45260</v>
      </c>
      <c r="O111" s="67">
        <v>45807</v>
      </c>
      <c r="P111" s="71" t="s">
        <v>217</v>
      </c>
      <c r="Q111" s="90" t="s">
        <v>89</v>
      </c>
      <c r="R111" s="53">
        <v>45657</v>
      </c>
      <c r="S111" s="76" t="s">
        <v>845</v>
      </c>
      <c r="T111" s="70">
        <v>0</v>
      </c>
      <c r="U111" s="58" t="s">
        <v>638</v>
      </c>
      <c r="V111" s="134"/>
      <c r="W111" s="53">
        <v>45777</v>
      </c>
      <c r="X111" s="77" t="s">
        <v>742</v>
      </c>
      <c r="Y111" s="58">
        <v>0.5</v>
      </c>
      <c r="Z111" s="69" t="s">
        <v>846</v>
      </c>
      <c r="AA111" s="59">
        <f t="shared" si="5"/>
        <v>0.5</v>
      </c>
      <c r="AB111" s="60" t="b">
        <f t="shared" si="6"/>
        <v>0</v>
      </c>
      <c r="AC111" s="60" t="str">
        <f t="shared" si="7"/>
        <v>EN PROCESO</v>
      </c>
      <c r="AD111" s="61" t="str">
        <f t="shared" si="8"/>
        <v>EN PROCESO</v>
      </c>
      <c r="AE111" s="58" t="s">
        <v>729</v>
      </c>
      <c r="AF111" s="58"/>
      <c r="AG111" s="52" t="str">
        <f t="shared" si="9"/>
        <v>PENDIENTE</v>
      </c>
      <c r="AH111" s="56"/>
      <c r="AI111" s="56"/>
      <c r="AJ111" s="56"/>
    </row>
    <row r="112" spans="1:36" s="81" customFormat="1" ht="122.4" x14ac:dyDescent="0.2">
      <c r="A112" s="46">
        <v>103</v>
      </c>
      <c r="B112" s="71" t="s">
        <v>31</v>
      </c>
      <c r="C112" s="71" t="s">
        <v>211</v>
      </c>
      <c r="D112" s="87">
        <v>45253</v>
      </c>
      <c r="E112" s="71" t="s">
        <v>276</v>
      </c>
      <c r="F112" s="69" t="s">
        <v>277</v>
      </c>
      <c r="G112" s="71" t="s">
        <v>80</v>
      </c>
      <c r="H112" s="69" t="s">
        <v>278</v>
      </c>
      <c r="I112" s="69" t="s">
        <v>279</v>
      </c>
      <c r="J112" s="71">
        <v>1</v>
      </c>
      <c r="K112" s="71" t="s">
        <v>59</v>
      </c>
      <c r="L112" s="71" t="s">
        <v>280</v>
      </c>
      <c r="M112" s="88">
        <v>1</v>
      </c>
      <c r="N112" s="67">
        <v>45260</v>
      </c>
      <c r="O112" s="67">
        <v>45625</v>
      </c>
      <c r="P112" s="71" t="s">
        <v>217</v>
      </c>
      <c r="Q112" s="90" t="s">
        <v>89</v>
      </c>
      <c r="R112" s="53">
        <v>45657</v>
      </c>
      <c r="S112" s="72" t="s">
        <v>849</v>
      </c>
      <c r="T112" s="70">
        <v>0.5</v>
      </c>
      <c r="U112" s="58" t="s">
        <v>636</v>
      </c>
      <c r="V112" s="134"/>
      <c r="W112" s="53">
        <v>45777</v>
      </c>
      <c r="X112" s="57" t="s">
        <v>644</v>
      </c>
      <c r="Y112" s="58">
        <v>0</v>
      </c>
      <c r="Z112" s="76" t="s">
        <v>1086</v>
      </c>
      <c r="AA112" s="59">
        <f t="shared" si="5"/>
        <v>0</v>
      </c>
      <c r="AB112" s="60" t="str">
        <f t="shared" si="6"/>
        <v>INCUMPLIDA</v>
      </c>
      <c r="AC112" s="60" t="b">
        <f t="shared" si="7"/>
        <v>0</v>
      </c>
      <c r="AD112" s="61" t="str">
        <f t="shared" si="8"/>
        <v>INCUMPLIDA</v>
      </c>
      <c r="AE112" s="58" t="s">
        <v>708</v>
      </c>
      <c r="AF112" s="58"/>
      <c r="AG112" s="52" t="str">
        <f t="shared" si="9"/>
        <v>PENDIENTE</v>
      </c>
      <c r="AH112" s="56"/>
      <c r="AI112" s="56"/>
      <c r="AJ112" s="56"/>
    </row>
    <row r="113" spans="1:36" s="81" customFormat="1" ht="112.2" x14ac:dyDescent="0.2">
      <c r="A113" s="62">
        <v>104</v>
      </c>
      <c r="B113" s="71" t="s">
        <v>31</v>
      </c>
      <c r="C113" s="71" t="s">
        <v>211</v>
      </c>
      <c r="D113" s="87">
        <v>45253</v>
      </c>
      <c r="E113" s="71" t="s">
        <v>276</v>
      </c>
      <c r="F113" s="69" t="s">
        <v>277</v>
      </c>
      <c r="G113" s="71" t="s">
        <v>80</v>
      </c>
      <c r="H113" s="69" t="s">
        <v>278</v>
      </c>
      <c r="I113" s="69" t="s">
        <v>281</v>
      </c>
      <c r="J113" s="71">
        <v>1</v>
      </c>
      <c r="K113" s="71" t="s">
        <v>59</v>
      </c>
      <c r="L113" s="71" t="s">
        <v>280</v>
      </c>
      <c r="M113" s="88">
        <v>1</v>
      </c>
      <c r="N113" s="67">
        <v>45260</v>
      </c>
      <c r="O113" s="67">
        <v>45900</v>
      </c>
      <c r="P113" s="71" t="s">
        <v>217</v>
      </c>
      <c r="Q113" s="90" t="s">
        <v>89</v>
      </c>
      <c r="R113" s="53">
        <v>45657</v>
      </c>
      <c r="S113" s="72" t="s">
        <v>849</v>
      </c>
      <c r="T113" s="70">
        <v>0.5</v>
      </c>
      <c r="U113" s="58" t="s">
        <v>636</v>
      </c>
      <c r="V113" s="135"/>
      <c r="W113" s="53">
        <v>45777</v>
      </c>
      <c r="X113" s="77" t="s">
        <v>742</v>
      </c>
      <c r="Y113" s="58">
        <v>0.5</v>
      </c>
      <c r="Z113" s="69" t="s">
        <v>846</v>
      </c>
      <c r="AA113" s="59">
        <f t="shared" si="5"/>
        <v>0.5</v>
      </c>
      <c r="AB113" s="60" t="b">
        <f t="shared" si="6"/>
        <v>0</v>
      </c>
      <c r="AC113" s="60" t="str">
        <f t="shared" si="7"/>
        <v>EN PROCESO</v>
      </c>
      <c r="AD113" s="61" t="str">
        <f t="shared" si="8"/>
        <v>EN PROCESO</v>
      </c>
      <c r="AE113" s="58" t="s">
        <v>729</v>
      </c>
      <c r="AF113" s="58"/>
      <c r="AG113" s="52" t="str">
        <f t="shared" si="9"/>
        <v>PENDIENTE</v>
      </c>
      <c r="AH113" s="56"/>
      <c r="AI113" s="56"/>
      <c r="AJ113" s="56"/>
    </row>
    <row r="114" spans="1:36" s="81" customFormat="1" ht="81.599999999999994" x14ac:dyDescent="0.2">
      <c r="A114" s="62">
        <v>105</v>
      </c>
      <c r="B114" s="71" t="s">
        <v>31</v>
      </c>
      <c r="C114" s="71" t="s">
        <v>282</v>
      </c>
      <c r="D114" s="87">
        <v>45259</v>
      </c>
      <c r="E114" s="71">
        <v>2</v>
      </c>
      <c r="F114" s="69" t="s">
        <v>283</v>
      </c>
      <c r="G114" s="71" t="s">
        <v>80</v>
      </c>
      <c r="H114" s="69" t="s">
        <v>284</v>
      </c>
      <c r="I114" s="69" t="s">
        <v>285</v>
      </c>
      <c r="J114" s="71">
        <v>1</v>
      </c>
      <c r="K114" s="62" t="s">
        <v>38</v>
      </c>
      <c r="L114" s="71" t="s">
        <v>286</v>
      </c>
      <c r="M114" s="94">
        <v>1</v>
      </c>
      <c r="N114" s="67">
        <v>45264</v>
      </c>
      <c r="O114" s="67">
        <v>45535</v>
      </c>
      <c r="P114" s="71" t="s">
        <v>80</v>
      </c>
      <c r="Q114" s="90" t="s">
        <v>89</v>
      </c>
      <c r="R114" s="53">
        <v>45657</v>
      </c>
      <c r="S114" s="92" t="s">
        <v>850</v>
      </c>
      <c r="T114" s="70">
        <v>0</v>
      </c>
      <c r="U114" s="58" t="s">
        <v>636</v>
      </c>
      <c r="V114" s="133">
        <v>0.4</v>
      </c>
      <c r="W114" s="53">
        <v>45777</v>
      </c>
      <c r="X114" s="95" t="s">
        <v>851</v>
      </c>
      <c r="Y114" s="58">
        <v>0.3</v>
      </c>
      <c r="Z114" s="76" t="s">
        <v>1032</v>
      </c>
      <c r="AA114" s="59">
        <f t="shared" si="5"/>
        <v>0.3</v>
      </c>
      <c r="AB114" s="60" t="str">
        <f t="shared" si="6"/>
        <v>INCUMPLIDA</v>
      </c>
      <c r="AC114" s="60" t="b">
        <f t="shared" si="7"/>
        <v>0</v>
      </c>
      <c r="AD114" s="61" t="str">
        <f t="shared" si="8"/>
        <v>INCUMPLIDA</v>
      </c>
      <c r="AE114" s="58" t="s">
        <v>708</v>
      </c>
      <c r="AF114" s="58"/>
      <c r="AG114" s="52" t="str">
        <f t="shared" si="9"/>
        <v>PENDIENTE</v>
      </c>
      <c r="AH114" s="56"/>
      <c r="AI114" s="56"/>
      <c r="AJ114" s="56"/>
    </row>
    <row r="115" spans="1:36" s="81" customFormat="1" ht="163.19999999999999" x14ac:dyDescent="0.2">
      <c r="A115" s="46">
        <v>106</v>
      </c>
      <c r="B115" s="71" t="s">
        <v>31</v>
      </c>
      <c r="C115" s="71" t="s">
        <v>282</v>
      </c>
      <c r="D115" s="87">
        <v>45259</v>
      </c>
      <c r="E115" s="71">
        <v>3</v>
      </c>
      <c r="F115" s="69" t="s">
        <v>287</v>
      </c>
      <c r="G115" s="71" t="s">
        <v>217</v>
      </c>
      <c r="H115" s="69" t="s">
        <v>288</v>
      </c>
      <c r="I115" s="69" t="s">
        <v>289</v>
      </c>
      <c r="J115" s="71">
        <v>1</v>
      </c>
      <c r="K115" s="71" t="s">
        <v>59</v>
      </c>
      <c r="L115" s="71" t="s">
        <v>290</v>
      </c>
      <c r="M115" s="96">
        <v>1</v>
      </c>
      <c r="N115" s="67">
        <v>45323</v>
      </c>
      <c r="O115" s="67">
        <v>45657</v>
      </c>
      <c r="P115" s="71" t="s">
        <v>217</v>
      </c>
      <c r="Q115" s="90" t="s">
        <v>89</v>
      </c>
      <c r="R115" s="53">
        <v>45657</v>
      </c>
      <c r="S115" s="86" t="s">
        <v>852</v>
      </c>
      <c r="T115" s="70">
        <v>1</v>
      </c>
      <c r="U115" s="71" t="s">
        <v>639</v>
      </c>
      <c r="V115" s="134"/>
      <c r="W115" s="53">
        <v>45777</v>
      </c>
      <c r="X115" s="77" t="s">
        <v>743</v>
      </c>
      <c r="Y115" s="58">
        <v>1</v>
      </c>
      <c r="Z115" s="69" t="s">
        <v>1095</v>
      </c>
      <c r="AA115" s="59">
        <f t="shared" si="5"/>
        <v>1</v>
      </c>
      <c r="AB115" s="60" t="b">
        <f>IF(AA115="","",IF(W115&lt;O115,IF(AA115&lt;100%,"INCUMPLIDA",IF(AA115=100%,"TERMINADA EXTEMPORÁNEA"))))</f>
        <v>0</v>
      </c>
      <c r="AC115" s="60" t="str">
        <f>IF(AA115="","",IF(W115&gt;O115,IF(AA115=0%,"SIN INICIAR",IF(AA115&lt;100%,"EN PROCESO",IF(AA115=100%,"TERMINADA")))))</f>
        <v>TERMINADA</v>
      </c>
      <c r="AD115" s="61" t="str">
        <f>IF(AA115="","",IF(W115&lt;O115,AB115,IF(W115&gt;O115,AC115)))</f>
        <v>TERMINADA</v>
      </c>
      <c r="AE115" s="58" t="s">
        <v>729</v>
      </c>
      <c r="AF115" s="58"/>
      <c r="AG115" s="52" t="str">
        <f t="shared" si="9"/>
        <v>CUMPLIDA</v>
      </c>
      <c r="AH115" s="80" t="s">
        <v>1096</v>
      </c>
      <c r="AI115" s="56" t="s">
        <v>1072</v>
      </c>
      <c r="AJ115" s="56" t="s">
        <v>1092</v>
      </c>
    </row>
    <row r="116" spans="1:36" s="81" customFormat="1" ht="183.6" customHeight="1" x14ac:dyDescent="0.2">
      <c r="A116" s="62">
        <v>107</v>
      </c>
      <c r="B116" s="62" t="s">
        <v>31</v>
      </c>
      <c r="C116" s="62" t="s">
        <v>291</v>
      </c>
      <c r="D116" s="73">
        <v>45259</v>
      </c>
      <c r="E116" s="97" t="s">
        <v>292</v>
      </c>
      <c r="F116" s="74" t="s">
        <v>853</v>
      </c>
      <c r="G116" s="62" t="s">
        <v>167</v>
      </c>
      <c r="H116" s="74" t="s">
        <v>293</v>
      </c>
      <c r="I116" s="74" t="s">
        <v>294</v>
      </c>
      <c r="J116" s="62">
        <v>2</v>
      </c>
      <c r="K116" s="62" t="s">
        <v>38</v>
      </c>
      <c r="L116" s="62" t="s">
        <v>295</v>
      </c>
      <c r="M116" s="75">
        <v>1</v>
      </c>
      <c r="N116" s="67">
        <v>45323</v>
      </c>
      <c r="O116" s="67">
        <v>45870</v>
      </c>
      <c r="P116" s="63" t="s">
        <v>56</v>
      </c>
      <c r="Q116" s="62" t="s">
        <v>48</v>
      </c>
      <c r="R116" s="53">
        <v>45657</v>
      </c>
      <c r="S116" s="76" t="s">
        <v>854</v>
      </c>
      <c r="T116" s="70">
        <v>0.75</v>
      </c>
      <c r="U116" s="58" t="s">
        <v>637</v>
      </c>
      <c r="V116" s="136"/>
      <c r="W116" s="53">
        <v>45777</v>
      </c>
      <c r="X116" s="77" t="s">
        <v>718</v>
      </c>
      <c r="Y116" s="101">
        <v>2</v>
      </c>
      <c r="Z116" s="79" t="s">
        <v>855</v>
      </c>
      <c r="AA116" s="59">
        <f t="shared" si="5"/>
        <v>1</v>
      </c>
      <c r="AB116" s="60" t="b">
        <f t="shared" si="6"/>
        <v>0</v>
      </c>
      <c r="AC116" s="60" t="str">
        <f t="shared" si="7"/>
        <v>TERMINADA</v>
      </c>
      <c r="AD116" s="61" t="str">
        <f t="shared" si="8"/>
        <v>TERMINADA</v>
      </c>
      <c r="AE116" s="58" t="s">
        <v>642</v>
      </c>
      <c r="AF116" s="58"/>
      <c r="AG116" s="52" t="str">
        <f t="shared" si="9"/>
        <v>CUMPLIDA</v>
      </c>
      <c r="AH116" s="80" t="s">
        <v>712</v>
      </c>
      <c r="AI116" s="56" t="s">
        <v>653</v>
      </c>
      <c r="AJ116" s="56" t="s">
        <v>1092</v>
      </c>
    </row>
    <row r="117" spans="1:36" s="81" customFormat="1" ht="193.95" customHeight="1" x14ac:dyDescent="0.2">
      <c r="A117" s="62">
        <v>108</v>
      </c>
      <c r="B117" s="62" t="s">
        <v>31</v>
      </c>
      <c r="C117" s="62" t="s">
        <v>291</v>
      </c>
      <c r="D117" s="73">
        <v>45259</v>
      </c>
      <c r="E117" s="97" t="s">
        <v>292</v>
      </c>
      <c r="F117" s="74" t="s">
        <v>853</v>
      </c>
      <c r="G117" s="62" t="s">
        <v>167</v>
      </c>
      <c r="H117" s="74" t="s">
        <v>293</v>
      </c>
      <c r="I117" s="74" t="s">
        <v>296</v>
      </c>
      <c r="J117" s="62">
        <v>1</v>
      </c>
      <c r="K117" s="62" t="s">
        <v>38</v>
      </c>
      <c r="L117" s="62" t="s">
        <v>295</v>
      </c>
      <c r="M117" s="75">
        <v>1</v>
      </c>
      <c r="N117" s="67">
        <v>45323</v>
      </c>
      <c r="O117" s="67">
        <v>45870</v>
      </c>
      <c r="P117" s="71" t="s">
        <v>167</v>
      </c>
      <c r="Q117" s="62" t="s">
        <v>85</v>
      </c>
      <c r="R117" s="53">
        <v>45657</v>
      </c>
      <c r="S117" s="76" t="s">
        <v>856</v>
      </c>
      <c r="T117" s="70">
        <v>0.5</v>
      </c>
      <c r="U117" s="58" t="s">
        <v>637</v>
      </c>
      <c r="V117" s="136"/>
      <c r="W117" s="53">
        <v>45777</v>
      </c>
      <c r="X117" s="77" t="s">
        <v>672</v>
      </c>
      <c r="Y117" s="58">
        <v>0.5</v>
      </c>
      <c r="Z117" s="69" t="s">
        <v>857</v>
      </c>
      <c r="AA117" s="59">
        <f t="shared" si="5"/>
        <v>0.5</v>
      </c>
      <c r="AB117" s="60" t="b">
        <f t="shared" si="6"/>
        <v>0</v>
      </c>
      <c r="AC117" s="60" t="str">
        <f t="shared" si="7"/>
        <v>EN PROCESO</v>
      </c>
      <c r="AD117" s="61" t="str">
        <f t="shared" si="8"/>
        <v>EN PROCESO</v>
      </c>
      <c r="AE117" s="58" t="s">
        <v>729</v>
      </c>
      <c r="AF117" s="58"/>
      <c r="AG117" s="52" t="str">
        <f t="shared" si="9"/>
        <v>PENDIENTE</v>
      </c>
      <c r="AH117" s="56"/>
      <c r="AI117" s="56"/>
      <c r="AJ117" s="56"/>
    </row>
    <row r="118" spans="1:36" s="81" customFormat="1" ht="71.400000000000006" x14ac:dyDescent="0.2">
      <c r="A118" s="46">
        <v>109</v>
      </c>
      <c r="B118" s="62" t="s">
        <v>31</v>
      </c>
      <c r="C118" s="62" t="s">
        <v>282</v>
      </c>
      <c r="D118" s="73">
        <v>45259</v>
      </c>
      <c r="E118" s="62">
        <v>6</v>
      </c>
      <c r="F118" s="74" t="s">
        <v>858</v>
      </c>
      <c r="G118" s="62" t="s">
        <v>35</v>
      </c>
      <c r="H118" s="74" t="s">
        <v>297</v>
      </c>
      <c r="I118" s="74" t="s">
        <v>298</v>
      </c>
      <c r="J118" s="98">
        <v>1</v>
      </c>
      <c r="K118" s="62" t="s">
        <v>38</v>
      </c>
      <c r="L118" s="62" t="s">
        <v>299</v>
      </c>
      <c r="M118" s="99">
        <v>1</v>
      </c>
      <c r="N118" s="67">
        <v>45261</v>
      </c>
      <c r="O118" s="67">
        <v>45382</v>
      </c>
      <c r="P118" s="62" t="s">
        <v>35</v>
      </c>
      <c r="Q118" s="62" t="s">
        <v>40</v>
      </c>
      <c r="R118" s="53">
        <v>45657</v>
      </c>
      <c r="S118" s="79" t="s">
        <v>859</v>
      </c>
      <c r="T118" s="70">
        <v>0</v>
      </c>
      <c r="U118" s="58" t="s">
        <v>636</v>
      </c>
      <c r="V118" s="134"/>
      <c r="W118" s="53">
        <v>45777</v>
      </c>
      <c r="X118" s="89" t="s">
        <v>699</v>
      </c>
      <c r="Y118" s="58">
        <v>1</v>
      </c>
      <c r="Z118" s="79" t="s">
        <v>860</v>
      </c>
      <c r="AA118" s="59">
        <f t="shared" si="5"/>
        <v>1</v>
      </c>
      <c r="AB118" s="60" t="str">
        <f t="shared" si="6"/>
        <v>TERMINADA EXTEMPORÁNEA</v>
      </c>
      <c r="AC118" s="60" t="b">
        <f t="shared" si="7"/>
        <v>0</v>
      </c>
      <c r="AD118" s="61" t="str">
        <f t="shared" si="8"/>
        <v>TERMINADA EXTEMPORÁNEA</v>
      </c>
      <c r="AE118" s="58" t="s">
        <v>688</v>
      </c>
      <c r="AF118" s="58"/>
      <c r="AG118" s="52" t="str">
        <f t="shared" si="9"/>
        <v>CUMPLIDA</v>
      </c>
      <c r="AH118" s="80" t="s">
        <v>712</v>
      </c>
      <c r="AI118" s="56" t="s">
        <v>653</v>
      </c>
      <c r="AJ118" s="56" t="s">
        <v>1092</v>
      </c>
    </row>
    <row r="119" spans="1:36" s="81" customFormat="1" ht="132.6" x14ac:dyDescent="0.2">
      <c r="A119" s="62">
        <v>110</v>
      </c>
      <c r="B119" s="62" t="s">
        <v>31</v>
      </c>
      <c r="C119" s="62" t="s">
        <v>282</v>
      </c>
      <c r="D119" s="73">
        <v>45259</v>
      </c>
      <c r="E119" s="62">
        <v>8</v>
      </c>
      <c r="F119" s="74" t="s">
        <v>300</v>
      </c>
      <c r="G119" s="62" t="s">
        <v>167</v>
      </c>
      <c r="H119" s="74" t="s">
        <v>301</v>
      </c>
      <c r="I119" s="74" t="s">
        <v>302</v>
      </c>
      <c r="J119" s="62">
        <v>1</v>
      </c>
      <c r="K119" s="62" t="s">
        <v>246</v>
      </c>
      <c r="L119" s="62" t="s">
        <v>290</v>
      </c>
      <c r="M119" s="100">
        <v>1</v>
      </c>
      <c r="N119" s="67">
        <v>45323</v>
      </c>
      <c r="O119" s="67">
        <v>45838</v>
      </c>
      <c r="P119" s="71" t="s">
        <v>167</v>
      </c>
      <c r="Q119" s="62" t="s">
        <v>85</v>
      </c>
      <c r="R119" s="53">
        <v>45657</v>
      </c>
      <c r="S119" s="72" t="s">
        <v>861</v>
      </c>
      <c r="T119" s="70">
        <v>0.75</v>
      </c>
      <c r="U119" s="58" t="s">
        <v>636</v>
      </c>
      <c r="V119" s="134"/>
      <c r="W119" s="53">
        <v>45777</v>
      </c>
      <c r="X119" s="77" t="s">
        <v>673</v>
      </c>
      <c r="Y119" s="58">
        <v>1</v>
      </c>
      <c r="Z119" s="69" t="s">
        <v>1085</v>
      </c>
      <c r="AA119" s="59">
        <f>IF(OR(Y119="",J119=""),"",IF(OR(Y119=0,J119=0),0,IF((Y119*100%)/J119&gt;100%,100%,(Y119*100%)/J119)))</f>
        <v>1</v>
      </c>
      <c r="AB119" s="60" t="b">
        <f t="shared" si="6"/>
        <v>0</v>
      </c>
      <c r="AC119" s="60" t="str">
        <f t="shared" si="7"/>
        <v>TERMINADA</v>
      </c>
      <c r="AD119" s="61" t="str">
        <f t="shared" si="8"/>
        <v>TERMINADA</v>
      </c>
      <c r="AE119" s="58" t="s">
        <v>729</v>
      </c>
      <c r="AF119" s="58"/>
      <c r="AG119" s="52" t="str">
        <f t="shared" si="9"/>
        <v>CUMPLIDA</v>
      </c>
      <c r="AH119" s="80" t="s">
        <v>1090</v>
      </c>
      <c r="AI119" s="56" t="s">
        <v>1072</v>
      </c>
      <c r="AJ119" s="56" t="s">
        <v>1092</v>
      </c>
    </row>
    <row r="120" spans="1:36" s="81" customFormat="1" ht="102" x14ac:dyDescent="0.2">
      <c r="A120" s="62">
        <v>111</v>
      </c>
      <c r="B120" s="62" t="s">
        <v>31</v>
      </c>
      <c r="C120" s="62" t="s">
        <v>282</v>
      </c>
      <c r="D120" s="73">
        <v>45259</v>
      </c>
      <c r="E120" s="62">
        <v>8</v>
      </c>
      <c r="F120" s="74" t="s">
        <v>300</v>
      </c>
      <c r="G120" s="62" t="s">
        <v>167</v>
      </c>
      <c r="H120" s="74" t="s">
        <v>301</v>
      </c>
      <c r="I120" s="74" t="s">
        <v>303</v>
      </c>
      <c r="J120" s="62">
        <v>1</v>
      </c>
      <c r="K120" s="62" t="s">
        <v>246</v>
      </c>
      <c r="L120" s="62" t="s">
        <v>290</v>
      </c>
      <c r="M120" s="100">
        <v>1</v>
      </c>
      <c r="N120" s="67">
        <v>45323</v>
      </c>
      <c r="O120" s="67">
        <v>45838</v>
      </c>
      <c r="P120" s="71" t="s">
        <v>167</v>
      </c>
      <c r="Q120" s="62" t="s">
        <v>85</v>
      </c>
      <c r="R120" s="53">
        <v>45657</v>
      </c>
      <c r="S120" s="82" t="s">
        <v>640</v>
      </c>
      <c r="T120" s="83"/>
      <c r="U120" s="84"/>
      <c r="V120" s="134"/>
      <c r="W120" s="53">
        <v>45777</v>
      </c>
      <c r="X120" s="57" t="s">
        <v>644</v>
      </c>
      <c r="Y120" s="58">
        <v>0</v>
      </c>
      <c r="Z120" s="69" t="s">
        <v>1077</v>
      </c>
      <c r="AA120" s="59">
        <f t="shared" si="5"/>
        <v>0</v>
      </c>
      <c r="AB120" s="60" t="b">
        <f t="shared" si="6"/>
        <v>0</v>
      </c>
      <c r="AC120" s="60" t="str">
        <f t="shared" si="7"/>
        <v>SIN INICIAR</v>
      </c>
      <c r="AD120" s="61" t="str">
        <f t="shared" si="8"/>
        <v>SIN INICIAR</v>
      </c>
      <c r="AE120" s="58" t="s">
        <v>729</v>
      </c>
      <c r="AF120" s="58"/>
      <c r="AG120" s="52" t="str">
        <f t="shared" si="9"/>
        <v>PENDIENTE</v>
      </c>
      <c r="AH120" s="56"/>
      <c r="AI120" s="56"/>
      <c r="AJ120" s="56"/>
    </row>
    <row r="121" spans="1:36" s="81" customFormat="1" ht="102" x14ac:dyDescent="0.2">
      <c r="A121" s="46">
        <v>112</v>
      </c>
      <c r="B121" s="62" t="s">
        <v>31</v>
      </c>
      <c r="C121" s="62" t="s">
        <v>282</v>
      </c>
      <c r="D121" s="73">
        <v>45259</v>
      </c>
      <c r="E121" s="62">
        <v>9</v>
      </c>
      <c r="F121" s="74" t="s">
        <v>304</v>
      </c>
      <c r="G121" s="62" t="s">
        <v>167</v>
      </c>
      <c r="H121" s="74" t="s">
        <v>305</v>
      </c>
      <c r="I121" s="74" t="s">
        <v>306</v>
      </c>
      <c r="J121" s="62">
        <v>1</v>
      </c>
      <c r="K121" s="62" t="s">
        <v>246</v>
      </c>
      <c r="L121" s="62" t="s">
        <v>290</v>
      </c>
      <c r="M121" s="100">
        <v>1</v>
      </c>
      <c r="N121" s="67">
        <v>45323</v>
      </c>
      <c r="O121" s="67">
        <v>45657</v>
      </c>
      <c r="P121" s="71" t="s">
        <v>167</v>
      </c>
      <c r="Q121" s="62" t="s">
        <v>85</v>
      </c>
      <c r="R121" s="53">
        <v>45657</v>
      </c>
      <c r="S121" s="72" t="s">
        <v>862</v>
      </c>
      <c r="T121" s="70">
        <v>0.33</v>
      </c>
      <c r="U121" s="58" t="s">
        <v>636</v>
      </c>
      <c r="V121" s="134"/>
      <c r="W121" s="53">
        <v>45777</v>
      </c>
      <c r="X121" s="77" t="s">
        <v>674</v>
      </c>
      <c r="Y121" s="58">
        <v>1</v>
      </c>
      <c r="Z121" s="69" t="s">
        <v>1033</v>
      </c>
      <c r="AA121" s="59">
        <f t="shared" si="5"/>
        <v>1</v>
      </c>
      <c r="AB121" s="60" t="str">
        <f t="shared" si="6"/>
        <v>TERMINADA EXTEMPORÁNEA</v>
      </c>
      <c r="AC121" s="60" t="b">
        <f t="shared" si="7"/>
        <v>0</v>
      </c>
      <c r="AD121" s="61" t="str">
        <f t="shared" si="8"/>
        <v>TERMINADA EXTEMPORÁNEA</v>
      </c>
      <c r="AE121" s="58" t="s">
        <v>729</v>
      </c>
      <c r="AF121" s="58"/>
      <c r="AG121" s="52" t="str">
        <f t="shared" si="9"/>
        <v>CUMPLIDA</v>
      </c>
      <c r="AH121" s="80" t="s">
        <v>712</v>
      </c>
      <c r="AI121" s="56" t="s">
        <v>653</v>
      </c>
      <c r="AJ121" s="56" t="s">
        <v>1092</v>
      </c>
    </row>
    <row r="122" spans="1:36" s="81" customFormat="1" ht="71.400000000000006" x14ac:dyDescent="0.2">
      <c r="A122" s="62">
        <v>113</v>
      </c>
      <c r="B122" s="62" t="s">
        <v>31</v>
      </c>
      <c r="C122" s="62" t="s">
        <v>282</v>
      </c>
      <c r="D122" s="73">
        <v>45259</v>
      </c>
      <c r="E122" s="62">
        <v>9</v>
      </c>
      <c r="F122" s="74" t="s">
        <v>304</v>
      </c>
      <c r="G122" s="62" t="s">
        <v>167</v>
      </c>
      <c r="H122" s="74" t="s">
        <v>305</v>
      </c>
      <c r="I122" s="74" t="s">
        <v>307</v>
      </c>
      <c r="J122" s="62">
        <v>1</v>
      </c>
      <c r="K122" s="62" t="s">
        <v>246</v>
      </c>
      <c r="L122" s="62" t="s">
        <v>290</v>
      </c>
      <c r="M122" s="100">
        <v>1</v>
      </c>
      <c r="N122" s="67">
        <v>45323</v>
      </c>
      <c r="O122" s="67">
        <v>45657</v>
      </c>
      <c r="P122" s="71" t="s">
        <v>167</v>
      </c>
      <c r="Q122" s="62" t="s">
        <v>85</v>
      </c>
      <c r="R122" s="53">
        <v>45657</v>
      </c>
      <c r="S122" s="72" t="s">
        <v>862</v>
      </c>
      <c r="T122" s="70">
        <v>0.33</v>
      </c>
      <c r="U122" s="58" t="s">
        <v>636</v>
      </c>
      <c r="V122" s="135"/>
      <c r="W122" s="53">
        <v>45777</v>
      </c>
      <c r="X122" s="77" t="s">
        <v>675</v>
      </c>
      <c r="Y122" s="58">
        <v>1</v>
      </c>
      <c r="Z122" s="69" t="s">
        <v>1097</v>
      </c>
      <c r="AA122" s="59">
        <f t="shared" si="5"/>
        <v>1</v>
      </c>
      <c r="AB122" s="60" t="str">
        <f t="shared" si="6"/>
        <v>TERMINADA EXTEMPORÁNEA</v>
      </c>
      <c r="AC122" s="60" t="b">
        <f t="shared" si="7"/>
        <v>0</v>
      </c>
      <c r="AD122" s="61" t="str">
        <f t="shared" si="8"/>
        <v>TERMINADA EXTEMPORÁNEA</v>
      </c>
      <c r="AE122" s="58" t="s">
        <v>729</v>
      </c>
      <c r="AF122" s="58"/>
      <c r="AG122" s="52" t="str">
        <f t="shared" si="9"/>
        <v>CUMPLIDA</v>
      </c>
      <c r="AH122" s="80" t="s">
        <v>712</v>
      </c>
      <c r="AI122" s="56" t="s">
        <v>653</v>
      </c>
      <c r="AJ122" s="56" t="s">
        <v>1092</v>
      </c>
    </row>
    <row r="123" spans="1:36" s="81" customFormat="1" ht="122.4" x14ac:dyDescent="0.2">
      <c r="A123" s="62">
        <v>114</v>
      </c>
      <c r="B123" s="71" t="s">
        <v>31</v>
      </c>
      <c r="C123" s="71" t="s">
        <v>308</v>
      </c>
      <c r="D123" s="87">
        <v>45264</v>
      </c>
      <c r="E123" s="71" t="s">
        <v>309</v>
      </c>
      <c r="F123" s="69" t="s">
        <v>310</v>
      </c>
      <c r="G123" s="71" t="s">
        <v>56</v>
      </c>
      <c r="H123" s="69" t="s">
        <v>311</v>
      </c>
      <c r="I123" s="69" t="s">
        <v>312</v>
      </c>
      <c r="J123" s="71">
        <v>2</v>
      </c>
      <c r="K123" s="71" t="s">
        <v>246</v>
      </c>
      <c r="L123" s="71" t="s">
        <v>313</v>
      </c>
      <c r="M123" s="88">
        <v>1</v>
      </c>
      <c r="N123" s="67">
        <v>45323</v>
      </c>
      <c r="O123" s="67">
        <v>45657</v>
      </c>
      <c r="P123" s="63" t="s">
        <v>56</v>
      </c>
      <c r="Q123" s="71" t="s">
        <v>48</v>
      </c>
      <c r="R123" s="53">
        <v>45657</v>
      </c>
      <c r="S123" s="76" t="s">
        <v>863</v>
      </c>
      <c r="T123" s="70">
        <v>0.17</v>
      </c>
      <c r="U123" s="58" t="s">
        <v>636</v>
      </c>
      <c r="V123" s="133">
        <v>0.38</v>
      </c>
      <c r="W123" s="53">
        <v>45777</v>
      </c>
      <c r="X123" s="57" t="s">
        <v>644</v>
      </c>
      <c r="Y123" s="78">
        <v>0.34</v>
      </c>
      <c r="Z123" s="79" t="s">
        <v>864</v>
      </c>
      <c r="AA123" s="59">
        <f t="shared" si="5"/>
        <v>0.17</v>
      </c>
      <c r="AB123" s="60" t="str">
        <f t="shared" si="6"/>
        <v>INCUMPLIDA</v>
      </c>
      <c r="AC123" s="60" t="b">
        <f t="shared" si="7"/>
        <v>0</v>
      </c>
      <c r="AD123" s="61" t="str">
        <f t="shared" si="8"/>
        <v>INCUMPLIDA</v>
      </c>
      <c r="AE123" s="58" t="s">
        <v>642</v>
      </c>
      <c r="AF123" s="58"/>
      <c r="AG123" s="52" t="str">
        <f t="shared" si="9"/>
        <v>PENDIENTE</v>
      </c>
      <c r="AH123" s="56"/>
      <c r="AI123" s="56"/>
      <c r="AJ123" s="56"/>
    </row>
    <row r="124" spans="1:36" s="81" customFormat="1" ht="122.4" x14ac:dyDescent="0.2">
      <c r="A124" s="46">
        <v>115</v>
      </c>
      <c r="B124" s="71" t="s">
        <v>31</v>
      </c>
      <c r="C124" s="71" t="s">
        <v>308</v>
      </c>
      <c r="D124" s="87">
        <v>45264</v>
      </c>
      <c r="E124" s="71" t="s">
        <v>309</v>
      </c>
      <c r="F124" s="69" t="s">
        <v>310</v>
      </c>
      <c r="G124" s="71" t="s">
        <v>56</v>
      </c>
      <c r="H124" s="69" t="s">
        <v>311</v>
      </c>
      <c r="I124" s="74" t="s">
        <v>314</v>
      </c>
      <c r="J124" s="71">
        <v>1</v>
      </c>
      <c r="K124" s="71" t="s">
        <v>246</v>
      </c>
      <c r="L124" s="71" t="s">
        <v>313</v>
      </c>
      <c r="M124" s="88">
        <v>1</v>
      </c>
      <c r="N124" s="67">
        <v>45323</v>
      </c>
      <c r="O124" s="67">
        <v>45657</v>
      </c>
      <c r="P124" s="63" t="s">
        <v>56</v>
      </c>
      <c r="Q124" s="71" t="s">
        <v>48</v>
      </c>
      <c r="R124" s="53">
        <v>45657</v>
      </c>
      <c r="S124" s="76" t="s">
        <v>863</v>
      </c>
      <c r="T124" s="70">
        <v>0.17</v>
      </c>
      <c r="U124" s="58" t="s">
        <v>636</v>
      </c>
      <c r="V124" s="134"/>
      <c r="W124" s="53">
        <v>45777</v>
      </c>
      <c r="X124" s="57" t="s">
        <v>744</v>
      </c>
      <c r="Y124" s="101">
        <v>1</v>
      </c>
      <c r="Z124" s="79" t="s">
        <v>865</v>
      </c>
      <c r="AA124" s="59">
        <f t="shared" si="5"/>
        <v>1</v>
      </c>
      <c r="AB124" s="60" t="str">
        <f t="shared" si="6"/>
        <v>TERMINADA EXTEMPORÁNEA</v>
      </c>
      <c r="AC124" s="60" t="b">
        <f t="shared" si="7"/>
        <v>0</v>
      </c>
      <c r="AD124" s="61" t="str">
        <f t="shared" si="8"/>
        <v>TERMINADA EXTEMPORÁNEA</v>
      </c>
      <c r="AE124" s="58" t="s">
        <v>642</v>
      </c>
      <c r="AF124" s="58"/>
      <c r="AG124" s="52" t="str">
        <f t="shared" si="9"/>
        <v>CUMPLIDA</v>
      </c>
      <c r="AH124" s="80" t="s">
        <v>712</v>
      </c>
      <c r="AI124" s="56" t="s">
        <v>653</v>
      </c>
      <c r="AJ124" s="56" t="s">
        <v>1092</v>
      </c>
    </row>
    <row r="125" spans="1:36" s="81" customFormat="1" ht="132.6" x14ac:dyDescent="0.2">
      <c r="A125" s="62">
        <v>116</v>
      </c>
      <c r="B125" s="71" t="s">
        <v>31</v>
      </c>
      <c r="C125" s="71" t="s">
        <v>308</v>
      </c>
      <c r="D125" s="87">
        <v>45264</v>
      </c>
      <c r="E125" s="71" t="s">
        <v>309</v>
      </c>
      <c r="F125" s="69" t="s">
        <v>315</v>
      </c>
      <c r="G125" s="71" t="s">
        <v>56</v>
      </c>
      <c r="H125" s="69" t="s">
        <v>316</v>
      </c>
      <c r="I125" s="69" t="s">
        <v>317</v>
      </c>
      <c r="J125" s="71">
        <v>2</v>
      </c>
      <c r="K125" s="71" t="s">
        <v>246</v>
      </c>
      <c r="L125" s="62" t="s">
        <v>318</v>
      </c>
      <c r="M125" s="88">
        <v>1</v>
      </c>
      <c r="N125" s="67">
        <v>45323</v>
      </c>
      <c r="O125" s="67">
        <v>45657</v>
      </c>
      <c r="P125" s="63" t="s">
        <v>56</v>
      </c>
      <c r="Q125" s="71" t="s">
        <v>48</v>
      </c>
      <c r="R125" s="53">
        <v>45657</v>
      </c>
      <c r="S125" s="76" t="s">
        <v>866</v>
      </c>
      <c r="T125" s="70">
        <v>0.33</v>
      </c>
      <c r="U125" s="58" t="s">
        <v>636</v>
      </c>
      <c r="V125" s="134"/>
      <c r="W125" s="53">
        <v>45777</v>
      </c>
      <c r="X125" s="77" t="s">
        <v>745</v>
      </c>
      <c r="Y125" s="101">
        <v>1</v>
      </c>
      <c r="Z125" s="124" t="s">
        <v>1076</v>
      </c>
      <c r="AA125" s="59">
        <f t="shared" si="5"/>
        <v>0.5</v>
      </c>
      <c r="AB125" s="60" t="str">
        <f t="shared" si="6"/>
        <v>INCUMPLIDA</v>
      </c>
      <c r="AC125" s="60" t="b">
        <f t="shared" si="7"/>
        <v>0</v>
      </c>
      <c r="AD125" s="61" t="str">
        <f t="shared" si="8"/>
        <v>INCUMPLIDA</v>
      </c>
      <c r="AE125" s="58" t="s">
        <v>642</v>
      </c>
      <c r="AF125" s="58"/>
      <c r="AG125" s="102" t="str">
        <f t="shared" si="9"/>
        <v>PENDIENTE</v>
      </c>
      <c r="AH125" s="80"/>
      <c r="AI125" s="56"/>
      <c r="AJ125" s="56"/>
    </row>
    <row r="126" spans="1:36" s="81" customFormat="1" ht="132.6" x14ac:dyDescent="0.2">
      <c r="A126" s="62">
        <v>117</v>
      </c>
      <c r="B126" s="71" t="s">
        <v>31</v>
      </c>
      <c r="C126" s="71" t="s">
        <v>308</v>
      </c>
      <c r="D126" s="87">
        <v>45264</v>
      </c>
      <c r="E126" s="71" t="s">
        <v>309</v>
      </c>
      <c r="F126" s="69" t="s">
        <v>315</v>
      </c>
      <c r="G126" s="71" t="s">
        <v>56</v>
      </c>
      <c r="H126" s="69" t="s">
        <v>316</v>
      </c>
      <c r="I126" s="69" t="s">
        <v>319</v>
      </c>
      <c r="J126" s="71">
        <v>1</v>
      </c>
      <c r="K126" s="71" t="s">
        <v>246</v>
      </c>
      <c r="L126" s="62" t="s">
        <v>318</v>
      </c>
      <c r="M126" s="88">
        <v>1</v>
      </c>
      <c r="N126" s="67">
        <v>45323</v>
      </c>
      <c r="O126" s="67">
        <v>45657</v>
      </c>
      <c r="P126" s="63" t="s">
        <v>56</v>
      </c>
      <c r="Q126" s="71" t="s">
        <v>48</v>
      </c>
      <c r="R126" s="53">
        <v>45657</v>
      </c>
      <c r="S126" s="76" t="s">
        <v>866</v>
      </c>
      <c r="T126" s="70">
        <v>0.33</v>
      </c>
      <c r="U126" s="58" t="s">
        <v>636</v>
      </c>
      <c r="V126" s="134"/>
      <c r="W126" s="53">
        <v>45777</v>
      </c>
      <c r="X126" s="57" t="s">
        <v>719</v>
      </c>
      <c r="Y126" s="78">
        <v>0.33</v>
      </c>
      <c r="Z126" s="79" t="s">
        <v>867</v>
      </c>
      <c r="AA126" s="59">
        <f t="shared" si="5"/>
        <v>0.33</v>
      </c>
      <c r="AB126" s="60" t="str">
        <f t="shared" si="6"/>
        <v>INCUMPLIDA</v>
      </c>
      <c r="AC126" s="60" t="b">
        <f t="shared" si="7"/>
        <v>0</v>
      </c>
      <c r="AD126" s="61" t="str">
        <f t="shared" si="8"/>
        <v>INCUMPLIDA</v>
      </c>
      <c r="AE126" s="58" t="s">
        <v>642</v>
      </c>
      <c r="AF126" s="58"/>
      <c r="AG126" s="52" t="str">
        <f t="shared" si="9"/>
        <v>PENDIENTE</v>
      </c>
      <c r="AH126" s="56"/>
      <c r="AI126" s="56"/>
      <c r="AJ126" s="56"/>
    </row>
    <row r="127" spans="1:36" s="81" customFormat="1" ht="91.8" x14ac:dyDescent="0.2">
      <c r="A127" s="46">
        <v>118</v>
      </c>
      <c r="B127" s="71" t="s">
        <v>31</v>
      </c>
      <c r="C127" s="71" t="s">
        <v>308</v>
      </c>
      <c r="D127" s="87">
        <v>45264</v>
      </c>
      <c r="E127" s="71" t="s">
        <v>320</v>
      </c>
      <c r="F127" s="69" t="s">
        <v>321</v>
      </c>
      <c r="G127" s="71" t="s">
        <v>56</v>
      </c>
      <c r="H127" s="69" t="s">
        <v>322</v>
      </c>
      <c r="I127" s="69" t="s">
        <v>323</v>
      </c>
      <c r="J127" s="71">
        <v>1</v>
      </c>
      <c r="K127" s="71" t="s">
        <v>246</v>
      </c>
      <c r="L127" s="71" t="s">
        <v>324</v>
      </c>
      <c r="M127" s="88">
        <v>1</v>
      </c>
      <c r="N127" s="67">
        <v>45323</v>
      </c>
      <c r="O127" s="67">
        <v>45870</v>
      </c>
      <c r="P127" s="63" t="s">
        <v>56</v>
      </c>
      <c r="Q127" s="71" t="s">
        <v>48</v>
      </c>
      <c r="R127" s="53">
        <v>45657</v>
      </c>
      <c r="S127" s="72" t="s">
        <v>868</v>
      </c>
      <c r="T127" s="70">
        <v>0.5</v>
      </c>
      <c r="U127" s="58" t="s">
        <v>637</v>
      </c>
      <c r="V127" s="134"/>
      <c r="W127" s="53">
        <v>45777</v>
      </c>
      <c r="X127" s="57" t="s">
        <v>644</v>
      </c>
      <c r="Y127" s="78">
        <v>0.5</v>
      </c>
      <c r="Z127" s="79" t="s">
        <v>869</v>
      </c>
      <c r="AA127" s="59">
        <f t="shared" si="5"/>
        <v>0.5</v>
      </c>
      <c r="AB127" s="60" t="b">
        <f t="shared" si="6"/>
        <v>0</v>
      </c>
      <c r="AC127" s="60" t="str">
        <f t="shared" si="7"/>
        <v>EN PROCESO</v>
      </c>
      <c r="AD127" s="61" t="str">
        <f t="shared" si="8"/>
        <v>EN PROCESO</v>
      </c>
      <c r="AE127" s="58" t="s">
        <v>642</v>
      </c>
      <c r="AF127" s="58"/>
      <c r="AG127" s="52" t="str">
        <f t="shared" si="9"/>
        <v>PENDIENTE</v>
      </c>
      <c r="AH127" s="56"/>
      <c r="AI127" s="56"/>
      <c r="AJ127" s="56"/>
    </row>
    <row r="128" spans="1:36" s="81" customFormat="1" ht="122.4" x14ac:dyDescent="0.2">
      <c r="A128" s="62">
        <v>119</v>
      </c>
      <c r="B128" s="71" t="s">
        <v>31</v>
      </c>
      <c r="C128" s="71" t="s">
        <v>308</v>
      </c>
      <c r="D128" s="87">
        <v>45264</v>
      </c>
      <c r="E128" s="71" t="s">
        <v>320</v>
      </c>
      <c r="F128" s="69" t="s">
        <v>325</v>
      </c>
      <c r="G128" s="71" t="s">
        <v>56</v>
      </c>
      <c r="H128" s="69" t="s">
        <v>322</v>
      </c>
      <c r="I128" s="69" t="s">
        <v>326</v>
      </c>
      <c r="J128" s="71">
        <v>1</v>
      </c>
      <c r="K128" s="71" t="s">
        <v>246</v>
      </c>
      <c r="L128" s="71" t="s">
        <v>324</v>
      </c>
      <c r="M128" s="88">
        <v>1</v>
      </c>
      <c r="N128" s="67">
        <v>45323</v>
      </c>
      <c r="O128" s="67">
        <v>45657</v>
      </c>
      <c r="P128" s="71" t="s">
        <v>56</v>
      </c>
      <c r="Q128" s="71" t="s">
        <v>48</v>
      </c>
      <c r="R128" s="53">
        <v>45657</v>
      </c>
      <c r="S128" s="72" t="s">
        <v>870</v>
      </c>
      <c r="T128" s="70">
        <v>0</v>
      </c>
      <c r="U128" s="58" t="s">
        <v>636</v>
      </c>
      <c r="V128" s="134"/>
      <c r="W128" s="53">
        <v>45777</v>
      </c>
      <c r="X128" s="57" t="s">
        <v>644</v>
      </c>
      <c r="Y128" s="101">
        <v>0</v>
      </c>
      <c r="Z128" s="79" t="s">
        <v>871</v>
      </c>
      <c r="AA128" s="59">
        <f t="shared" si="5"/>
        <v>0</v>
      </c>
      <c r="AB128" s="60" t="str">
        <f t="shared" si="6"/>
        <v>INCUMPLIDA</v>
      </c>
      <c r="AC128" s="60" t="b">
        <f t="shared" si="7"/>
        <v>0</v>
      </c>
      <c r="AD128" s="61" t="str">
        <f t="shared" si="8"/>
        <v>INCUMPLIDA</v>
      </c>
      <c r="AE128" s="58" t="s">
        <v>642</v>
      </c>
      <c r="AF128" s="58"/>
      <c r="AG128" s="52" t="str">
        <f t="shared" si="9"/>
        <v>PENDIENTE</v>
      </c>
      <c r="AH128" s="56"/>
      <c r="AI128" s="56"/>
      <c r="AJ128" s="56"/>
    </row>
    <row r="129" spans="1:36" s="81" customFormat="1" ht="122.4" x14ac:dyDescent="0.2">
      <c r="A129" s="62">
        <v>120</v>
      </c>
      <c r="B129" s="71" t="s">
        <v>31</v>
      </c>
      <c r="C129" s="71" t="s">
        <v>308</v>
      </c>
      <c r="D129" s="87">
        <v>45264</v>
      </c>
      <c r="E129" s="71" t="s">
        <v>320</v>
      </c>
      <c r="F129" s="69" t="s">
        <v>327</v>
      </c>
      <c r="G129" s="71" t="s">
        <v>56</v>
      </c>
      <c r="H129" s="69" t="s">
        <v>322</v>
      </c>
      <c r="I129" s="69" t="s">
        <v>328</v>
      </c>
      <c r="J129" s="71">
        <v>1</v>
      </c>
      <c r="K129" s="71" t="s">
        <v>246</v>
      </c>
      <c r="L129" s="71" t="s">
        <v>324</v>
      </c>
      <c r="M129" s="88">
        <v>1</v>
      </c>
      <c r="N129" s="67">
        <v>45323</v>
      </c>
      <c r="O129" s="67">
        <v>45657</v>
      </c>
      <c r="P129" s="71" t="s">
        <v>56</v>
      </c>
      <c r="Q129" s="71" t="s">
        <v>48</v>
      </c>
      <c r="R129" s="53">
        <v>45657</v>
      </c>
      <c r="S129" s="72" t="s">
        <v>870</v>
      </c>
      <c r="T129" s="70">
        <v>0</v>
      </c>
      <c r="U129" s="58" t="s">
        <v>636</v>
      </c>
      <c r="V129" s="134"/>
      <c r="W129" s="53">
        <v>45777</v>
      </c>
      <c r="X129" s="57" t="s">
        <v>644</v>
      </c>
      <c r="Y129" s="101">
        <v>0</v>
      </c>
      <c r="Z129" s="79" t="s">
        <v>871</v>
      </c>
      <c r="AA129" s="59">
        <f t="shared" si="5"/>
        <v>0</v>
      </c>
      <c r="AB129" s="60" t="str">
        <f t="shared" si="6"/>
        <v>INCUMPLIDA</v>
      </c>
      <c r="AC129" s="60" t="b">
        <f t="shared" si="7"/>
        <v>0</v>
      </c>
      <c r="AD129" s="61" t="str">
        <f t="shared" si="8"/>
        <v>INCUMPLIDA</v>
      </c>
      <c r="AE129" s="58" t="s">
        <v>642</v>
      </c>
      <c r="AF129" s="58"/>
      <c r="AG129" s="52" t="str">
        <f t="shared" si="9"/>
        <v>PENDIENTE</v>
      </c>
      <c r="AH129" s="56"/>
      <c r="AI129" s="56"/>
      <c r="AJ129" s="56"/>
    </row>
    <row r="130" spans="1:36" s="81" customFormat="1" ht="153" x14ac:dyDescent="0.2">
      <c r="A130" s="46">
        <v>121</v>
      </c>
      <c r="B130" s="71" t="s">
        <v>31</v>
      </c>
      <c r="C130" s="71" t="s">
        <v>308</v>
      </c>
      <c r="D130" s="87">
        <v>45264</v>
      </c>
      <c r="E130" s="71" t="s">
        <v>329</v>
      </c>
      <c r="F130" s="69" t="s">
        <v>330</v>
      </c>
      <c r="G130" s="71" t="s">
        <v>56</v>
      </c>
      <c r="H130" s="69" t="s">
        <v>331</v>
      </c>
      <c r="I130" s="69" t="s">
        <v>332</v>
      </c>
      <c r="J130" s="71">
        <v>1</v>
      </c>
      <c r="K130" s="71" t="s">
        <v>246</v>
      </c>
      <c r="L130" s="71" t="s">
        <v>333</v>
      </c>
      <c r="M130" s="88">
        <v>1</v>
      </c>
      <c r="N130" s="67">
        <v>45323</v>
      </c>
      <c r="O130" s="67">
        <v>45657</v>
      </c>
      <c r="P130" s="63" t="s">
        <v>56</v>
      </c>
      <c r="Q130" s="71" t="s">
        <v>48</v>
      </c>
      <c r="R130" s="53">
        <v>45657</v>
      </c>
      <c r="S130" s="76" t="s">
        <v>872</v>
      </c>
      <c r="T130" s="70">
        <v>0.67</v>
      </c>
      <c r="U130" s="58" t="s">
        <v>636</v>
      </c>
      <c r="V130" s="134"/>
      <c r="W130" s="53">
        <v>45777</v>
      </c>
      <c r="X130" s="57" t="s">
        <v>644</v>
      </c>
      <c r="Y130" s="101">
        <v>1</v>
      </c>
      <c r="Z130" s="79" t="s">
        <v>873</v>
      </c>
      <c r="AA130" s="59">
        <f t="shared" si="5"/>
        <v>1</v>
      </c>
      <c r="AB130" s="60" t="str">
        <f t="shared" si="6"/>
        <v>TERMINADA EXTEMPORÁNEA</v>
      </c>
      <c r="AC130" s="60" t="b">
        <f t="shared" si="7"/>
        <v>0</v>
      </c>
      <c r="AD130" s="61" t="str">
        <f t="shared" si="8"/>
        <v>TERMINADA EXTEMPORÁNEA</v>
      </c>
      <c r="AE130" s="58" t="s">
        <v>642</v>
      </c>
      <c r="AF130" s="58"/>
      <c r="AG130" s="52" t="str">
        <f t="shared" si="9"/>
        <v>CUMPLIDA</v>
      </c>
      <c r="AH130" s="80" t="s">
        <v>712</v>
      </c>
      <c r="AI130" s="56" t="s">
        <v>653</v>
      </c>
      <c r="AJ130" s="56" t="s">
        <v>1092</v>
      </c>
    </row>
    <row r="131" spans="1:36" s="81" customFormat="1" ht="112.2" x14ac:dyDescent="0.2">
      <c r="A131" s="62">
        <v>122</v>
      </c>
      <c r="B131" s="71" t="s">
        <v>31</v>
      </c>
      <c r="C131" s="71" t="s">
        <v>308</v>
      </c>
      <c r="D131" s="87">
        <v>45264</v>
      </c>
      <c r="E131" s="71" t="s">
        <v>329</v>
      </c>
      <c r="F131" s="69" t="s">
        <v>330</v>
      </c>
      <c r="G131" s="71" t="s">
        <v>56</v>
      </c>
      <c r="H131" s="69" t="s">
        <v>331</v>
      </c>
      <c r="I131" s="69" t="s">
        <v>334</v>
      </c>
      <c r="J131" s="71">
        <v>1</v>
      </c>
      <c r="K131" s="71" t="s">
        <v>246</v>
      </c>
      <c r="L131" s="71" t="s">
        <v>333</v>
      </c>
      <c r="M131" s="88">
        <v>1</v>
      </c>
      <c r="N131" s="67">
        <v>45323</v>
      </c>
      <c r="O131" s="67">
        <v>45657</v>
      </c>
      <c r="P131" s="63" t="s">
        <v>56</v>
      </c>
      <c r="Q131" s="71" t="s">
        <v>48</v>
      </c>
      <c r="R131" s="53">
        <v>45657</v>
      </c>
      <c r="S131" s="76" t="s">
        <v>872</v>
      </c>
      <c r="T131" s="70">
        <v>0.67</v>
      </c>
      <c r="U131" s="58" t="s">
        <v>636</v>
      </c>
      <c r="V131" s="134"/>
      <c r="W131" s="53">
        <v>45777</v>
      </c>
      <c r="X131" s="57" t="s">
        <v>720</v>
      </c>
      <c r="Y131" s="101">
        <v>1</v>
      </c>
      <c r="Z131" s="79" t="s">
        <v>874</v>
      </c>
      <c r="AA131" s="59">
        <f t="shared" si="5"/>
        <v>1</v>
      </c>
      <c r="AB131" s="60" t="str">
        <f t="shared" si="6"/>
        <v>TERMINADA EXTEMPORÁNEA</v>
      </c>
      <c r="AC131" s="60" t="b">
        <f t="shared" si="7"/>
        <v>0</v>
      </c>
      <c r="AD131" s="61" t="str">
        <f t="shared" si="8"/>
        <v>TERMINADA EXTEMPORÁNEA</v>
      </c>
      <c r="AE131" s="58" t="s">
        <v>642</v>
      </c>
      <c r="AF131" s="58"/>
      <c r="AG131" s="52" t="str">
        <f t="shared" si="9"/>
        <v>CUMPLIDA</v>
      </c>
      <c r="AH131" s="80" t="s">
        <v>712</v>
      </c>
      <c r="AI131" s="56" t="s">
        <v>653</v>
      </c>
      <c r="AJ131" s="56" t="s">
        <v>1092</v>
      </c>
    </row>
    <row r="132" spans="1:36" s="81" customFormat="1" ht="122.4" x14ac:dyDescent="0.2">
      <c r="A132" s="62">
        <v>123</v>
      </c>
      <c r="B132" s="71" t="s">
        <v>31</v>
      </c>
      <c r="C132" s="71" t="s">
        <v>308</v>
      </c>
      <c r="D132" s="87">
        <v>45264</v>
      </c>
      <c r="E132" s="71" t="s">
        <v>329</v>
      </c>
      <c r="F132" s="69" t="s">
        <v>330</v>
      </c>
      <c r="G132" s="71" t="s">
        <v>56</v>
      </c>
      <c r="H132" s="69" t="s">
        <v>331</v>
      </c>
      <c r="I132" s="69" t="s">
        <v>335</v>
      </c>
      <c r="J132" s="71">
        <v>1</v>
      </c>
      <c r="K132" s="71" t="s">
        <v>246</v>
      </c>
      <c r="L132" s="71" t="s">
        <v>333</v>
      </c>
      <c r="M132" s="88">
        <v>1</v>
      </c>
      <c r="N132" s="67">
        <v>45323</v>
      </c>
      <c r="O132" s="67">
        <v>45657</v>
      </c>
      <c r="P132" s="63" t="s">
        <v>56</v>
      </c>
      <c r="Q132" s="71" t="s">
        <v>48</v>
      </c>
      <c r="R132" s="53">
        <v>45657</v>
      </c>
      <c r="S132" s="76" t="s">
        <v>872</v>
      </c>
      <c r="T132" s="70">
        <v>0.67</v>
      </c>
      <c r="U132" s="58" t="s">
        <v>636</v>
      </c>
      <c r="V132" s="134"/>
      <c r="W132" s="53">
        <v>45777</v>
      </c>
      <c r="X132" s="77" t="s">
        <v>746</v>
      </c>
      <c r="Y132" s="101">
        <v>1</v>
      </c>
      <c r="Z132" s="79" t="s">
        <v>875</v>
      </c>
      <c r="AA132" s="59">
        <f t="shared" si="5"/>
        <v>1</v>
      </c>
      <c r="AB132" s="60" t="str">
        <f t="shared" si="6"/>
        <v>TERMINADA EXTEMPORÁNEA</v>
      </c>
      <c r="AC132" s="60" t="b">
        <f t="shared" si="7"/>
        <v>0</v>
      </c>
      <c r="AD132" s="61" t="str">
        <f t="shared" si="8"/>
        <v>TERMINADA EXTEMPORÁNEA</v>
      </c>
      <c r="AE132" s="58" t="s">
        <v>642</v>
      </c>
      <c r="AF132" s="58"/>
      <c r="AG132" s="52" t="str">
        <f t="shared" si="9"/>
        <v>CUMPLIDA</v>
      </c>
      <c r="AH132" s="80" t="s">
        <v>712</v>
      </c>
      <c r="AI132" s="56" t="s">
        <v>653</v>
      </c>
      <c r="AJ132" s="56" t="s">
        <v>1092</v>
      </c>
    </row>
    <row r="133" spans="1:36" s="81" customFormat="1" ht="102" x14ac:dyDescent="0.2">
      <c r="A133" s="46">
        <v>124</v>
      </c>
      <c r="B133" s="71" t="s">
        <v>31</v>
      </c>
      <c r="C133" s="71" t="s">
        <v>308</v>
      </c>
      <c r="D133" s="87">
        <v>45264</v>
      </c>
      <c r="E133" s="71" t="s">
        <v>336</v>
      </c>
      <c r="F133" s="69" t="s">
        <v>337</v>
      </c>
      <c r="G133" s="71" t="s">
        <v>56</v>
      </c>
      <c r="H133" s="69" t="s">
        <v>338</v>
      </c>
      <c r="I133" s="69" t="s">
        <v>339</v>
      </c>
      <c r="J133" s="71">
        <v>1</v>
      </c>
      <c r="K133" s="71" t="s">
        <v>246</v>
      </c>
      <c r="L133" s="71" t="s">
        <v>333</v>
      </c>
      <c r="M133" s="88">
        <v>1</v>
      </c>
      <c r="N133" s="67">
        <v>45323</v>
      </c>
      <c r="O133" s="67">
        <v>45870</v>
      </c>
      <c r="P133" s="63" t="s">
        <v>56</v>
      </c>
      <c r="Q133" s="71" t="s">
        <v>48</v>
      </c>
      <c r="R133" s="53">
        <v>45657</v>
      </c>
      <c r="S133" s="76" t="s">
        <v>876</v>
      </c>
      <c r="T133" s="70">
        <v>0.5</v>
      </c>
      <c r="U133" s="58" t="s">
        <v>637</v>
      </c>
      <c r="V133" s="134"/>
      <c r="W133" s="53">
        <v>45777</v>
      </c>
      <c r="X133" s="57" t="s">
        <v>644</v>
      </c>
      <c r="Y133" s="101">
        <v>1</v>
      </c>
      <c r="Z133" s="69" t="s">
        <v>877</v>
      </c>
      <c r="AA133" s="59">
        <f t="shared" si="5"/>
        <v>1</v>
      </c>
      <c r="AB133" s="60" t="b">
        <f t="shared" si="6"/>
        <v>0</v>
      </c>
      <c r="AC133" s="60" t="str">
        <f t="shared" si="7"/>
        <v>TERMINADA</v>
      </c>
      <c r="AD133" s="61" t="str">
        <f t="shared" si="8"/>
        <v>TERMINADA</v>
      </c>
      <c r="AE133" s="58" t="s">
        <v>642</v>
      </c>
      <c r="AF133" s="58"/>
      <c r="AG133" s="52" t="str">
        <f t="shared" si="9"/>
        <v>CUMPLIDA</v>
      </c>
      <c r="AH133" s="80" t="s">
        <v>712</v>
      </c>
      <c r="AI133" s="56" t="s">
        <v>653</v>
      </c>
      <c r="AJ133" s="56" t="s">
        <v>1092</v>
      </c>
    </row>
    <row r="134" spans="1:36" s="81" customFormat="1" ht="102" x14ac:dyDescent="0.2">
      <c r="A134" s="62">
        <v>125</v>
      </c>
      <c r="B134" s="71" t="s">
        <v>31</v>
      </c>
      <c r="C134" s="71" t="s">
        <v>308</v>
      </c>
      <c r="D134" s="87">
        <v>45264</v>
      </c>
      <c r="E134" s="71" t="s">
        <v>336</v>
      </c>
      <c r="F134" s="69" t="s">
        <v>337</v>
      </c>
      <c r="G134" s="71" t="s">
        <v>56</v>
      </c>
      <c r="H134" s="69" t="s">
        <v>338</v>
      </c>
      <c r="I134" s="69" t="s">
        <v>340</v>
      </c>
      <c r="J134" s="71">
        <v>1</v>
      </c>
      <c r="K134" s="71" t="s">
        <v>246</v>
      </c>
      <c r="L134" s="71" t="s">
        <v>333</v>
      </c>
      <c r="M134" s="88">
        <v>1</v>
      </c>
      <c r="N134" s="67">
        <v>45323</v>
      </c>
      <c r="O134" s="67">
        <v>45870</v>
      </c>
      <c r="P134" s="63" t="s">
        <v>56</v>
      </c>
      <c r="Q134" s="71" t="s">
        <v>48</v>
      </c>
      <c r="R134" s="53">
        <v>45657</v>
      </c>
      <c r="S134" s="76" t="s">
        <v>876</v>
      </c>
      <c r="T134" s="70">
        <v>0.5</v>
      </c>
      <c r="U134" s="58" t="s">
        <v>637</v>
      </c>
      <c r="V134" s="135"/>
      <c r="W134" s="53">
        <v>45777</v>
      </c>
      <c r="X134" s="57" t="s">
        <v>644</v>
      </c>
      <c r="Y134" s="101">
        <v>0</v>
      </c>
      <c r="Z134" s="79" t="s">
        <v>878</v>
      </c>
      <c r="AA134" s="59">
        <f t="shared" si="5"/>
        <v>0</v>
      </c>
      <c r="AB134" s="60" t="b">
        <f t="shared" si="6"/>
        <v>0</v>
      </c>
      <c r="AC134" s="60" t="str">
        <f t="shared" si="7"/>
        <v>SIN INICIAR</v>
      </c>
      <c r="AD134" s="61" t="str">
        <f t="shared" si="8"/>
        <v>SIN INICIAR</v>
      </c>
      <c r="AE134" s="58" t="s">
        <v>642</v>
      </c>
      <c r="AF134" s="58"/>
      <c r="AG134" s="52" t="str">
        <f t="shared" si="9"/>
        <v>PENDIENTE</v>
      </c>
      <c r="AH134" s="56"/>
      <c r="AI134" s="56"/>
      <c r="AJ134" s="56"/>
    </row>
    <row r="135" spans="1:36" s="81" customFormat="1" ht="183.6" x14ac:dyDescent="0.2">
      <c r="A135" s="62">
        <v>126</v>
      </c>
      <c r="B135" s="71" t="s">
        <v>31</v>
      </c>
      <c r="C135" s="71" t="s">
        <v>341</v>
      </c>
      <c r="D135" s="87">
        <v>45266</v>
      </c>
      <c r="E135" s="71" t="s">
        <v>342</v>
      </c>
      <c r="F135" s="69" t="s">
        <v>343</v>
      </c>
      <c r="G135" s="71" t="s">
        <v>344</v>
      </c>
      <c r="H135" s="69" t="s">
        <v>345</v>
      </c>
      <c r="I135" s="69" t="s">
        <v>346</v>
      </c>
      <c r="J135" s="71">
        <v>1</v>
      </c>
      <c r="K135" s="71" t="s">
        <v>59</v>
      </c>
      <c r="L135" s="71" t="s">
        <v>280</v>
      </c>
      <c r="M135" s="88">
        <v>1</v>
      </c>
      <c r="N135" s="67">
        <v>45323</v>
      </c>
      <c r="O135" s="67">
        <v>45838</v>
      </c>
      <c r="P135" s="71" t="s">
        <v>344</v>
      </c>
      <c r="Q135" s="71" t="s">
        <v>114</v>
      </c>
      <c r="R135" s="53">
        <v>45657</v>
      </c>
      <c r="S135" s="69" t="s">
        <v>879</v>
      </c>
      <c r="T135" s="70">
        <v>0</v>
      </c>
      <c r="U135" s="58" t="s">
        <v>638</v>
      </c>
      <c r="V135" s="133">
        <v>0.04</v>
      </c>
      <c r="W135" s="53">
        <v>45777</v>
      </c>
      <c r="X135" s="77" t="s">
        <v>747</v>
      </c>
      <c r="Y135" s="58">
        <v>0.3</v>
      </c>
      <c r="Z135" s="79" t="s">
        <v>880</v>
      </c>
      <c r="AA135" s="59">
        <f t="shared" si="5"/>
        <v>0.3</v>
      </c>
      <c r="AB135" s="60" t="b">
        <f t="shared" si="6"/>
        <v>0</v>
      </c>
      <c r="AC135" s="60" t="str">
        <f t="shared" si="7"/>
        <v>EN PROCESO</v>
      </c>
      <c r="AD135" s="61" t="str">
        <f t="shared" si="8"/>
        <v>EN PROCESO</v>
      </c>
      <c r="AE135" s="58" t="s">
        <v>642</v>
      </c>
      <c r="AF135" s="58"/>
      <c r="AG135" s="52" t="str">
        <f t="shared" si="9"/>
        <v>PENDIENTE</v>
      </c>
      <c r="AH135" s="56"/>
      <c r="AI135" s="56"/>
      <c r="AJ135" s="56"/>
    </row>
    <row r="136" spans="1:36" s="81" customFormat="1" ht="183.6" x14ac:dyDescent="0.2">
      <c r="A136" s="46">
        <v>127</v>
      </c>
      <c r="B136" s="71" t="s">
        <v>31</v>
      </c>
      <c r="C136" s="71" t="s">
        <v>341</v>
      </c>
      <c r="D136" s="87">
        <v>45266</v>
      </c>
      <c r="E136" s="71" t="s">
        <v>342</v>
      </c>
      <c r="F136" s="69" t="s">
        <v>343</v>
      </c>
      <c r="G136" s="71" t="s">
        <v>344</v>
      </c>
      <c r="H136" s="69" t="s">
        <v>345</v>
      </c>
      <c r="I136" s="69" t="s">
        <v>347</v>
      </c>
      <c r="J136" s="71">
        <v>1</v>
      </c>
      <c r="K136" s="71" t="s">
        <v>59</v>
      </c>
      <c r="L136" s="71" t="s">
        <v>280</v>
      </c>
      <c r="M136" s="88">
        <v>1</v>
      </c>
      <c r="N136" s="67">
        <v>45323</v>
      </c>
      <c r="O136" s="67">
        <v>45838</v>
      </c>
      <c r="P136" s="71" t="s">
        <v>344</v>
      </c>
      <c r="Q136" s="71" t="s">
        <v>114</v>
      </c>
      <c r="R136" s="53">
        <v>45657</v>
      </c>
      <c r="S136" s="69" t="s">
        <v>879</v>
      </c>
      <c r="T136" s="70">
        <v>0</v>
      </c>
      <c r="U136" s="58" t="s">
        <v>638</v>
      </c>
      <c r="V136" s="134"/>
      <c r="W136" s="53">
        <v>45777</v>
      </c>
      <c r="X136" s="77" t="s">
        <v>747</v>
      </c>
      <c r="Y136" s="58">
        <v>0.3</v>
      </c>
      <c r="Z136" s="79" t="s">
        <v>881</v>
      </c>
      <c r="AA136" s="59">
        <f t="shared" si="5"/>
        <v>0.3</v>
      </c>
      <c r="AB136" s="60" t="b">
        <f t="shared" si="6"/>
        <v>0</v>
      </c>
      <c r="AC136" s="60" t="str">
        <f t="shared" si="7"/>
        <v>EN PROCESO</v>
      </c>
      <c r="AD136" s="61" t="str">
        <f t="shared" si="8"/>
        <v>EN PROCESO</v>
      </c>
      <c r="AE136" s="58" t="s">
        <v>642</v>
      </c>
      <c r="AF136" s="58"/>
      <c r="AG136" s="52" t="str">
        <f t="shared" si="9"/>
        <v>PENDIENTE</v>
      </c>
      <c r="AH136" s="56"/>
      <c r="AI136" s="56"/>
      <c r="AJ136" s="56"/>
    </row>
    <row r="137" spans="1:36" s="81" customFormat="1" ht="183.6" x14ac:dyDescent="0.2">
      <c r="A137" s="62">
        <v>128</v>
      </c>
      <c r="B137" s="71" t="s">
        <v>31</v>
      </c>
      <c r="C137" s="71" t="s">
        <v>341</v>
      </c>
      <c r="D137" s="87">
        <v>45266</v>
      </c>
      <c r="E137" s="71" t="s">
        <v>342</v>
      </c>
      <c r="F137" s="69" t="s">
        <v>343</v>
      </c>
      <c r="G137" s="71" t="s">
        <v>344</v>
      </c>
      <c r="H137" s="69" t="s">
        <v>345</v>
      </c>
      <c r="I137" s="69" t="s">
        <v>348</v>
      </c>
      <c r="J137" s="71">
        <v>1</v>
      </c>
      <c r="K137" s="71" t="s">
        <v>59</v>
      </c>
      <c r="L137" s="71" t="s">
        <v>280</v>
      </c>
      <c r="M137" s="88">
        <v>1</v>
      </c>
      <c r="N137" s="67">
        <v>45323</v>
      </c>
      <c r="O137" s="67">
        <v>45838</v>
      </c>
      <c r="P137" s="71" t="s">
        <v>344</v>
      </c>
      <c r="Q137" s="71" t="s">
        <v>114</v>
      </c>
      <c r="R137" s="53">
        <v>45657</v>
      </c>
      <c r="S137" s="69" t="s">
        <v>879</v>
      </c>
      <c r="T137" s="70">
        <v>0</v>
      </c>
      <c r="U137" s="58" t="s">
        <v>638</v>
      </c>
      <c r="V137" s="134"/>
      <c r="W137" s="53">
        <v>45777</v>
      </c>
      <c r="X137" s="77" t="s">
        <v>747</v>
      </c>
      <c r="Y137" s="58">
        <v>0.3</v>
      </c>
      <c r="Z137" s="79" t="s">
        <v>882</v>
      </c>
      <c r="AA137" s="59">
        <f t="shared" si="5"/>
        <v>0.3</v>
      </c>
      <c r="AB137" s="60" t="b">
        <f t="shared" si="6"/>
        <v>0</v>
      </c>
      <c r="AC137" s="60" t="str">
        <f t="shared" si="7"/>
        <v>EN PROCESO</v>
      </c>
      <c r="AD137" s="61" t="str">
        <f t="shared" si="8"/>
        <v>EN PROCESO</v>
      </c>
      <c r="AE137" s="58" t="s">
        <v>642</v>
      </c>
      <c r="AF137" s="58"/>
      <c r="AG137" s="52" t="str">
        <f t="shared" si="9"/>
        <v>PENDIENTE</v>
      </c>
      <c r="AH137" s="56"/>
      <c r="AI137" s="56"/>
      <c r="AJ137" s="56"/>
    </row>
    <row r="138" spans="1:36" s="81" customFormat="1" ht="183.6" x14ac:dyDescent="0.2">
      <c r="A138" s="62">
        <v>129</v>
      </c>
      <c r="B138" s="71" t="s">
        <v>31</v>
      </c>
      <c r="C138" s="71" t="s">
        <v>341</v>
      </c>
      <c r="D138" s="87">
        <v>45266</v>
      </c>
      <c r="E138" s="71" t="s">
        <v>342</v>
      </c>
      <c r="F138" s="69" t="s">
        <v>343</v>
      </c>
      <c r="G138" s="71" t="s">
        <v>344</v>
      </c>
      <c r="H138" s="69" t="s">
        <v>345</v>
      </c>
      <c r="I138" s="69" t="s">
        <v>349</v>
      </c>
      <c r="J138" s="71">
        <v>1</v>
      </c>
      <c r="K138" s="71" t="s">
        <v>59</v>
      </c>
      <c r="L138" s="71" t="s">
        <v>280</v>
      </c>
      <c r="M138" s="88">
        <v>1</v>
      </c>
      <c r="N138" s="67">
        <v>45323</v>
      </c>
      <c r="O138" s="67">
        <v>45838</v>
      </c>
      <c r="P138" s="71" t="s">
        <v>344</v>
      </c>
      <c r="Q138" s="71" t="s">
        <v>114</v>
      </c>
      <c r="R138" s="53">
        <v>45657</v>
      </c>
      <c r="S138" s="69" t="s">
        <v>879</v>
      </c>
      <c r="T138" s="70">
        <v>0</v>
      </c>
      <c r="U138" s="58" t="s">
        <v>638</v>
      </c>
      <c r="V138" s="134"/>
      <c r="W138" s="53">
        <v>45777</v>
      </c>
      <c r="X138" s="77" t="s">
        <v>747</v>
      </c>
      <c r="Y138" s="58">
        <v>0.3</v>
      </c>
      <c r="Z138" s="79" t="s">
        <v>882</v>
      </c>
      <c r="AA138" s="59">
        <f t="shared" ref="AA138:AA201" si="10">IF(OR(Y138="",J138=""),"",IF(OR(Y138=0,J138=0),0,IF((Y138*100%)/J138&gt;100%,100%,(Y138*100%)/J138)))</f>
        <v>0.3</v>
      </c>
      <c r="AB138" s="60" t="b">
        <f t="shared" si="6"/>
        <v>0</v>
      </c>
      <c r="AC138" s="60" t="str">
        <f t="shared" si="7"/>
        <v>EN PROCESO</v>
      </c>
      <c r="AD138" s="61" t="str">
        <f t="shared" si="8"/>
        <v>EN PROCESO</v>
      </c>
      <c r="AE138" s="58" t="s">
        <v>642</v>
      </c>
      <c r="AF138" s="58"/>
      <c r="AG138" s="52" t="str">
        <f t="shared" si="9"/>
        <v>PENDIENTE</v>
      </c>
      <c r="AH138" s="56"/>
      <c r="AI138" s="56"/>
      <c r="AJ138" s="56"/>
    </row>
    <row r="139" spans="1:36" s="81" customFormat="1" ht="102" x14ac:dyDescent="0.2">
      <c r="A139" s="46">
        <v>130</v>
      </c>
      <c r="B139" s="71" t="s">
        <v>31</v>
      </c>
      <c r="C139" s="71" t="s">
        <v>341</v>
      </c>
      <c r="D139" s="87">
        <v>45266</v>
      </c>
      <c r="E139" s="71" t="s">
        <v>350</v>
      </c>
      <c r="F139" s="69" t="s">
        <v>351</v>
      </c>
      <c r="G139" s="71" t="s">
        <v>80</v>
      </c>
      <c r="H139" s="69" t="s">
        <v>352</v>
      </c>
      <c r="I139" s="69" t="s">
        <v>353</v>
      </c>
      <c r="J139" s="71">
        <v>1</v>
      </c>
      <c r="K139" s="71" t="s">
        <v>38</v>
      </c>
      <c r="L139" s="71" t="s">
        <v>354</v>
      </c>
      <c r="M139" s="88">
        <v>1</v>
      </c>
      <c r="N139" s="67">
        <v>45306</v>
      </c>
      <c r="O139" s="67">
        <v>45853</v>
      </c>
      <c r="P139" s="71" t="s">
        <v>80</v>
      </c>
      <c r="Q139" s="62" t="s">
        <v>89</v>
      </c>
      <c r="R139" s="53">
        <v>45657</v>
      </c>
      <c r="S139" s="92" t="s">
        <v>850</v>
      </c>
      <c r="T139" s="70">
        <v>0</v>
      </c>
      <c r="U139" s="58" t="s">
        <v>636</v>
      </c>
      <c r="V139" s="134"/>
      <c r="W139" s="53">
        <v>45777</v>
      </c>
      <c r="X139" s="57" t="s">
        <v>644</v>
      </c>
      <c r="Y139" s="58">
        <v>0</v>
      </c>
      <c r="Z139" s="76" t="s">
        <v>1098</v>
      </c>
      <c r="AA139" s="59">
        <f t="shared" si="10"/>
        <v>0</v>
      </c>
      <c r="AB139" s="60" t="b">
        <f t="shared" ref="AB139:AB202" si="11">IF(AA139="","",IF(W139&gt;O139,IF(AA139&lt;100%,"INCUMPLIDA",IF(AA139=100%,"TERMINADA EXTEMPORÁNEA"))))</f>
        <v>0</v>
      </c>
      <c r="AC139" s="60" t="str">
        <f t="shared" ref="AC139:AC202" si="12">IF(AA139="","",IF(W139&lt;O139,IF(AA139=0%,"SIN INICIAR",IF(AA139&lt;100%,"EN PROCESO",IF(AA139=100%,"TERMINADA")))))</f>
        <v>SIN INICIAR</v>
      </c>
      <c r="AD139" s="61" t="str">
        <f t="shared" ref="AD139:AD202" si="13">IF(AA139="","",IF(W139&gt;O139,AB139,IF(W139&lt;O139,AC139)))</f>
        <v>SIN INICIAR</v>
      </c>
      <c r="AE139" s="58" t="s">
        <v>708</v>
      </c>
      <c r="AF139" s="58"/>
      <c r="AG139" s="52" t="str">
        <f t="shared" ref="AG139:AG202" si="14">IF(AA139="","",IF(AA139=100%,"CUMPLIDA","PENDIENTE"))</f>
        <v>PENDIENTE</v>
      </c>
      <c r="AH139" s="56"/>
      <c r="AI139" s="56"/>
      <c r="AJ139" s="56"/>
    </row>
    <row r="140" spans="1:36" s="81" customFormat="1" ht="102" x14ac:dyDescent="0.2">
      <c r="A140" s="62">
        <v>131</v>
      </c>
      <c r="B140" s="71" t="s">
        <v>31</v>
      </c>
      <c r="C140" s="71" t="s">
        <v>341</v>
      </c>
      <c r="D140" s="87">
        <v>45266</v>
      </c>
      <c r="E140" s="71" t="s">
        <v>350</v>
      </c>
      <c r="F140" s="69" t="s">
        <v>351</v>
      </c>
      <c r="G140" s="71" t="s">
        <v>80</v>
      </c>
      <c r="H140" s="69" t="s">
        <v>352</v>
      </c>
      <c r="I140" s="69" t="s">
        <v>355</v>
      </c>
      <c r="J140" s="71">
        <v>1</v>
      </c>
      <c r="K140" s="71" t="s">
        <v>38</v>
      </c>
      <c r="L140" s="71" t="s">
        <v>354</v>
      </c>
      <c r="M140" s="88">
        <v>1</v>
      </c>
      <c r="N140" s="67">
        <v>45306</v>
      </c>
      <c r="O140" s="67">
        <v>45853</v>
      </c>
      <c r="P140" s="71" t="s">
        <v>80</v>
      </c>
      <c r="Q140" s="62" t="s">
        <v>89</v>
      </c>
      <c r="R140" s="53">
        <v>45657</v>
      </c>
      <c r="S140" s="92" t="s">
        <v>850</v>
      </c>
      <c r="T140" s="70">
        <v>0</v>
      </c>
      <c r="U140" s="58" t="s">
        <v>636</v>
      </c>
      <c r="V140" s="134"/>
      <c r="W140" s="53">
        <v>45777</v>
      </c>
      <c r="X140" s="57" t="s">
        <v>644</v>
      </c>
      <c r="Y140" s="58">
        <v>0</v>
      </c>
      <c r="Z140" s="76" t="s">
        <v>1098</v>
      </c>
      <c r="AA140" s="59">
        <f t="shared" si="10"/>
        <v>0</v>
      </c>
      <c r="AB140" s="60" t="b">
        <f t="shared" si="11"/>
        <v>0</v>
      </c>
      <c r="AC140" s="60" t="str">
        <f t="shared" si="12"/>
        <v>SIN INICIAR</v>
      </c>
      <c r="AD140" s="61" t="str">
        <f t="shared" si="13"/>
        <v>SIN INICIAR</v>
      </c>
      <c r="AE140" s="58" t="s">
        <v>708</v>
      </c>
      <c r="AF140" s="58"/>
      <c r="AG140" s="52" t="str">
        <f t="shared" si="14"/>
        <v>PENDIENTE</v>
      </c>
      <c r="AH140" s="56"/>
      <c r="AI140" s="56"/>
      <c r="AJ140" s="56"/>
    </row>
    <row r="141" spans="1:36" s="81" customFormat="1" ht="102" x14ac:dyDescent="0.2">
      <c r="A141" s="62">
        <v>132</v>
      </c>
      <c r="B141" s="71" t="s">
        <v>31</v>
      </c>
      <c r="C141" s="71" t="s">
        <v>341</v>
      </c>
      <c r="D141" s="87">
        <v>45266</v>
      </c>
      <c r="E141" s="71" t="s">
        <v>356</v>
      </c>
      <c r="F141" s="69" t="s">
        <v>357</v>
      </c>
      <c r="G141" s="71" t="s">
        <v>80</v>
      </c>
      <c r="H141" s="69" t="s">
        <v>358</v>
      </c>
      <c r="I141" s="69" t="s">
        <v>359</v>
      </c>
      <c r="J141" s="71">
        <v>1</v>
      </c>
      <c r="K141" s="71" t="s">
        <v>38</v>
      </c>
      <c r="L141" s="71" t="s">
        <v>360</v>
      </c>
      <c r="M141" s="96">
        <v>1</v>
      </c>
      <c r="N141" s="67">
        <v>45306</v>
      </c>
      <c r="O141" s="67">
        <v>45853</v>
      </c>
      <c r="P141" s="71" t="s">
        <v>80</v>
      </c>
      <c r="Q141" s="62" t="s">
        <v>89</v>
      </c>
      <c r="R141" s="53">
        <v>45657</v>
      </c>
      <c r="S141" s="92" t="s">
        <v>829</v>
      </c>
      <c r="T141" s="70">
        <v>0</v>
      </c>
      <c r="U141" s="58" t="s">
        <v>638</v>
      </c>
      <c r="V141" s="134"/>
      <c r="W141" s="53">
        <v>45777</v>
      </c>
      <c r="X141" s="95" t="s">
        <v>883</v>
      </c>
      <c r="Y141" s="58">
        <v>0.3</v>
      </c>
      <c r="Z141" s="76" t="s">
        <v>1080</v>
      </c>
      <c r="AA141" s="59">
        <f t="shared" si="10"/>
        <v>0.3</v>
      </c>
      <c r="AB141" s="60" t="b">
        <f t="shared" si="11"/>
        <v>0</v>
      </c>
      <c r="AC141" s="60" t="str">
        <f t="shared" si="12"/>
        <v>EN PROCESO</v>
      </c>
      <c r="AD141" s="61" t="str">
        <f t="shared" si="13"/>
        <v>EN PROCESO</v>
      </c>
      <c r="AE141" s="58" t="s">
        <v>708</v>
      </c>
      <c r="AF141" s="58"/>
      <c r="AG141" s="52" t="str">
        <f t="shared" si="14"/>
        <v>PENDIENTE</v>
      </c>
      <c r="AH141" s="56"/>
      <c r="AI141" s="56"/>
      <c r="AJ141" s="56"/>
    </row>
    <row r="142" spans="1:36" s="81" customFormat="1" ht="102" x14ac:dyDescent="0.2">
      <c r="A142" s="46">
        <v>133</v>
      </c>
      <c r="B142" s="71" t="s">
        <v>31</v>
      </c>
      <c r="C142" s="71" t="s">
        <v>341</v>
      </c>
      <c r="D142" s="87">
        <v>45266</v>
      </c>
      <c r="E142" s="71" t="s">
        <v>356</v>
      </c>
      <c r="F142" s="69" t="s">
        <v>357</v>
      </c>
      <c r="G142" s="71" t="s">
        <v>80</v>
      </c>
      <c r="H142" s="69" t="s">
        <v>358</v>
      </c>
      <c r="I142" s="69" t="s">
        <v>361</v>
      </c>
      <c r="J142" s="71">
        <v>2</v>
      </c>
      <c r="K142" s="71" t="s">
        <v>38</v>
      </c>
      <c r="L142" s="71" t="s">
        <v>362</v>
      </c>
      <c r="M142" s="96">
        <v>1</v>
      </c>
      <c r="N142" s="67">
        <v>45306</v>
      </c>
      <c r="O142" s="67">
        <v>45853</v>
      </c>
      <c r="P142" s="71" t="s">
        <v>80</v>
      </c>
      <c r="Q142" s="62" t="s">
        <v>89</v>
      </c>
      <c r="R142" s="53">
        <v>45657</v>
      </c>
      <c r="S142" s="92" t="s">
        <v>829</v>
      </c>
      <c r="T142" s="70">
        <v>0</v>
      </c>
      <c r="U142" s="58" t="s">
        <v>638</v>
      </c>
      <c r="V142" s="134"/>
      <c r="W142" s="53">
        <v>45777</v>
      </c>
      <c r="X142" s="95" t="s">
        <v>883</v>
      </c>
      <c r="Y142" s="58">
        <v>0</v>
      </c>
      <c r="Z142" s="76" t="s">
        <v>884</v>
      </c>
      <c r="AA142" s="59">
        <f t="shared" si="10"/>
        <v>0</v>
      </c>
      <c r="AB142" s="60" t="b">
        <f t="shared" si="11"/>
        <v>0</v>
      </c>
      <c r="AC142" s="60" t="str">
        <f t="shared" si="12"/>
        <v>SIN INICIAR</v>
      </c>
      <c r="AD142" s="61" t="str">
        <f t="shared" si="13"/>
        <v>SIN INICIAR</v>
      </c>
      <c r="AE142" s="58" t="s">
        <v>708</v>
      </c>
      <c r="AF142" s="58"/>
      <c r="AG142" s="52" t="str">
        <f t="shared" si="14"/>
        <v>PENDIENTE</v>
      </c>
      <c r="AH142" s="56"/>
      <c r="AI142" s="56"/>
      <c r="AJ142" s="56"/>
    </row>
    <row r="143" spans="1:36" s="81" customFormat="1" ht="71.400000000000006" x14ac:dyDescent="0.2">
      <c r="A143" s="62">
        <v>134</v>
      </c>
      <c r="B143" s="71" t="s">
        <v>31</v>
      </c>
      <c r="C143" s="71" t="s">
        <v>341</v>
      </c>
      <c r="D143" s="87">
        <v>45266</v>
      </c>
      <c r="E143" s="71" t="s">
        <v>363</v>
      </c>
      <c r="F143" s="69" t="s">
        <v>364</v>
      </c>
      <c r="G143" s="71" t="s">
        <v>80</v>
      </c>
      <c r="H143" s="69" t="s">
        <v>365</v>
      </c>
      <c r="I143" s="69" t="s">
        <v>366</v>
      </c>
      <c r="J143" s="71">
        <v>1</v>
      </c>
      <c r="K143" s="71" t="s">
        <v>38</v>
      </c>
      <c r="L143" s="71" t="s">
        <v>367</v>
      </c>
      <c r="M143" s="96">
        <v>1</v>
      </c>
      <c r="N143" s="67">
        <v>45306</v>
      </c>
      <c r="O143" s="67">
        <v>45688</v>
      </c>
      <c r="P143" s="71" t="s">
        <v>80</v>
      </c>
      <c r="Q143" s="62" t="s">
        <v>89</v>
      </c>
      <c r="R143" s="53">
        <v>45657</v>
      </c>
      <c r="S143" s="92" t="s">
        <v>829</v>
      </c>
      <c r="T143" s="70">
        <v>0</v>
      </c>
      <c r="U143" s="58" t="s">
        <v>638</v>
      </c>
      <c r="V143" s="134"/>
      <c r="W143" s="53">
        <v>45777</v>
      </c>
      <c r="X143" s="95" t="s">
        <v>885</v>
      </c>
      <c r="Y143" s="58">
        <v>1</v>
      </c>
      <c r="Z143" s="76" t="s">
        <v>1034</v>
      </c>
      <c r="AA143" s="59">
        <f t="shared" si="10"/>
        <v>1</v>
      </c>
      <c r="AB143" s="60" t="str">
        <f t="shared" si="11"/>
        <v>TERMINADA EXTEMPORÁNEA</v>
      </c>
      <c r="AC143" s="60" t="b">
        <f t="shared" si="12"/>
        <v>0</v>
      </c>
      <c r="AD143" s="61" t="str">
        <f t="shared" si="13"/>
        <v>TERMINADA EXTEMPORÁNEA</v>
      </c>
      <c r="AE143" s="58" t="s">
        <v>708</v>
      </c>
      <c r="AF143" s="58"/>
      <c r="AG143" s="52" t="str">
        <f t="shared" si="14"/>
        <v>CUMPLIDA</v>
      </c>
      <c r="AH143" s="80" t="s">
        <v>712</v>
      </c>
      <c r="AI143" s="56" t="s">
        <v>653</v>
      </c>
      <c r="AJ143" s="56" t="s">
        <v>1092</v>
      </c>
    </row>
    <row r="144" spans="1:36" s="81" customFormat="1" ht="132.6" x14ac:dyDescent="0.2">
      <c r="A144" s="62">
        <v>135</v>
      </c>
      <c r="B144" s="71" t="s">
        <v>31</v>
      </c>
      <c r="C144" s="71" t="s">
        <v>341</v>
      </c>
      <c r="D144" s="87">
        <v>45266</v>
      </c>
      <c r="E144" s="71" t="s">
        <v>368</v>
      </c>
      <c r="F144" s="69" t="s">
        <v>369</v>
      </c>
      <c r="G144" s="71" t="s">
        <v>80</v>
      </c>
      <c r="H144" s="69" t="s">
        <v>370</v>
      </c>
      <c r="I144" s="69" t="s">
        <v>371</v>
      </c>
      <c r="J144" s="71">
        <v>1</v>
      </c>
      <c r="K144" s="71" t="s">
        <v>38</v>
      </c>
      <c r="L144" s="71" t="s">
        <v>372</v>
      </c>
      <c r="M144" s="96">
        <v>1</v>
      </c>
      <c r="N144" s="67">
        <v>45444</v>
      </c>
      <c r="O144" s="67">
        <v>45657</v>
      </c>
      <c r="P144" s="71" t="s">
        <v>80</v>
      </c>
      <c r="Q144" s="62" t="s">
        <v>89</v>
      </c>
      <c r="R144" s="53">
        <v>45657</v>
      </c>
      <c r="S144" s="76" t="s">
        <v>886</v>
      </c>
      <c r="T144" s="70">
        <v>0.5</v>
      </c>
      <c r="U144" s="58" t="s">
        <v>636</v>
      </c>
      <c r="V144" s="134"/>
      <c r="W144" s="53">
        <v>45777</v>
      </c>
      <c r="X144" s="95" t="s">
        <v>887</v>
      </c>
      <c r="Y144" s="58">
        <v>0.6</v>
      </c>
      <c r="Z144" s="76" t="s">
        <v>1035</v>
      </c>
      <c r="AA144" s="59">
        <f t="shared" si="10"/>
        <v>0.6</v>
      </c>
      <c r="AB144" s="60" t="str">
        <f t="shared" si="11"/>
        <v>INCUMPLIDA</v>
      </c>
      <c r="AC144" s="60" t="b">
        <f t="shared" si="12"/>
        <v>0</v>
      </c>
      <c r="AD144" s="61" t="str">
        <f t="shared" si="13"/>
        <v>INCUMPLIDA</v>
      </c>
      <c r="AE144" s="58" t="s">
        <v>708</v>
      </c>
      <c r="AF144" s="58"/>
      <c r="AG144" s="52" t="str">
        <f t="shared" si="14"/>
        <v>PENDIENTE</v>
      </c>
      <c r="AH144" s="56"/>
      <c r="AI144" s="56"/>
      <c r="AJ144" s="56"/>
    </row>
    <row r="145" spans="1:36" s="81" customFormat="1" ht="142.80000000000001" x14ac:dyDescent="0.2">
      <c r="A145" s="46">
        <v>136</v>
      </c>
      <c r="B145" s="71" t="s">
        <v>31</v>
      </c>
      <c r="C145" s="71" t="s">
        <v>341</v>
      </c>
      <c r="D145" s="87">
        <v>45266</v>
      </c>
      <c r="E145" s="71" t="s">
        <v>373</v>
      </c>
      <c r="F145" s="69" t="s">
        <v>374</v>
      </c>
      <c r="G145" s="71" t="s">
        <v>80</v>
      </c>
      <c r="H145" s="69" t="s">
        <v>375</v>
      </c>
      <c r="I145" s="69" t="s">
        <v>376</v>
      </c>
      <c r="J145" s="71">
        <v>1</v>
      </c>
      <c r="K145" s="71" t="s">
        <v>38</v>
      </c>
      <c r="L145" s="71" t="s">
        <v>377</v>
      </c>
      <c r="M145" s="96">
        <v>1</v>
      </c>
      <c r="N145" s="67">
        <v>45444</v>
      </c>
      <c r="O145" s="67">
        <v>45657</v>
      </c>
      <c r="P145" s="71" t="s">
        <v>80</v>
      </c>
      <c r="Q145" s="62" t="s">
        <v>89</v>
      </c>
      <c r="R145" s="53">
        <v>45657</v>
      </c>
      <c r="S145" s="76" t="s">
        <v>888</v>
      </c>
      <c r="T145" s="70">
        <v>0</v>
      </c>
      <c r="U145" s="58" t="s">
        <v>636</v>
      </c>
      <c r="V145" s="134"/>
      <c r="W145" s="53">
        <v>45777</v>
      </c>
      <c r="X145" s="95" t="s">
        <v>889</v>
      </c>
      <c r="Y145" s="58">
        <v>1</v>
      </c>
      <c r="Z145" s="76" t="s">
        <v>1036</v>
      </c>
      <c r="AA145" s="59">
        <f t="shared" si="10"/>
        <v>1</v>
      </c>
      <c r="AB145" s="60" t="str">
        <f t="shared" si="11"/>
        <v>TERMINADA EXTEMPORÁNEA</v>
      </c>
      <c r="AC145" s="60" t="b">
        <f t="shared" si="12"/>
        <v>0</v>
      </c>
      <c r="AD145" s="61" t="str">
        <f t="shared" si="13"/>
        <v>TERMINADA EXTEMPORÁNEA</v>
      </c>
      <c r="AE145" s="58" t="s">
        <v>708</v>
      </c>
      <c r="AF145" s="58"/>
      <c r="AG145" s="52" t="str">
        <f t="shared" si="14"/>
        <v>CUMPLIDA</v>
      </c>
      <c r="AH145" s="80" t="s">
        <v>712</v>
      </c>
      <c r="AI145" s="56" t="s">
        <v>653</v>
      </c>
      <c r="AJ145" s="56" t="s">
        <v>1092</v>
      </c>
    </row>
    <row r="146" spans="1:36" s="81" customFormat="1" ht="142.80000000000001" x14ac:dyDescent="0.2">
      <c r="A146" s="62">
        <v>137</v>
      </c>
      <c r="B146" s="71" t="s">
        <v>31</v>
      </c>
      <c r="C146" s="71" t="s">
        <v>341</v>
      </c>
      <c r="D146" s="87">
        <v>45266</v>
      </c>
      <c r="E146" s="71" t="s">
        <v>373</v>
      </c>
      <c r="F146" s="69" t="s">
        <v>374</v>
      </c>
      <c r="G146" s="71" t="s">
        <v>80</v>
      </c>
      <c r="H146" s="69" t="s">
        <v>375</v>
      </c>
      <c r="I146" s="69" t="s">
        <v>378</v>
      </c>
      <c r="J146" s="71">
        <v>1</v>
      </c>
      <c r="K146" s="71" t="s">
        <v>38</v>
      </c>
      <c r="L146" s="71" t="s">
        <v>377</v>
      </c>
      <c r="M146" s="96">
        <v>1</v>
      </c>
      <c r="N146" s="67">
        <v>45444</v>
      </c>
      <c r="O146" s="67">
        <v>45657</v>
      </c>
      <c r="P146" s="71" t="s">
        <v>80</v>
      </c>
      <c r="Q146" s="62" t="s">
        <v>89</v>
      </c>
      <c r="R146" s="53">
        <v>45657</v>
      </c>
      <c r="S146" s="76" t="s">
        <v>888</v>
      </c>
      <c r="T146" s="70">
        <v>0</v>
      </c>
      <c r="U146" s="58" t="s">
        <v>636</v>
      </c>
      <c r="V146" s="135"/>
      <c r="W146" s="53">
        <v>45777</v>
      </c>
      <c r="X146" s="95" t="s">
        <v>889</v>
      </c>
      <c r="Y146" s="58">
        <v>1</v>
      </c>
      <c r="Z146" s="76" t="s">
        <v>1036</v>
      </c>
      <c r="AA146" s="59">
        <f t="shared" si="10"/>
        <v>1</v>
      </c>
      <c r="AB146" s="60" t="str">
        <f t="shared" si="11"/>
        <v>TERMINADA EXTEMPORÁNEA</v>
      </c>
      <c r="AC146" s="60" t="b">
        <f t="shared" si="12"/>
        <v>0</v>
      </c>
      <c r="AD146" s="61" t="str">
        <f t="shared" si="13"/>
        <v>TERMINADA EXTEMPORÁNEA</v>
      </c>
      <c r="AE146" s="58" t="s">
        <v>708</v>
      </c>
      <c r="AF146" s="58"/>
      <c r="AG146" s="52" t="str">
        <f t="shared" si="14"/>
        <v>CUMPLIDA</v>
      </c>
      <c r="AH146" s="80" t="s">
        <v>712</v>
      </c>
      <c r="AI146" s="56" t="s">
        <v>653</v>
      </c>
      <c r="AJ146" s="56" t="s">
        <v>1092</v>
      </c>
    </row>
    <row r="147" spans="1:36" s="81" customFormat="1" ht="91.8" x14ac:dyDescent="0.2">
      <c r="A147" s="62">
        <v>138</v>
      </c>
      <c r="B147" s="71" t="s">
        <v>31</v>
      </c>
      <c r="C147" s="71" t="s">
        <v>379</v>
      </c>
      <c r="D147" s="87">
        <v>45273</v>
      </c>
      <c r="E147" s="71" t="s">
        <v>380</v>
      </c>
      <c r="F147" s="74" t="s">
        <v>381</v>
      </c>
      <c r="G147" s="62" t="s">
        <v>382</v>
      </c>
      <c r="H147" s="74" t="s">
        <v>383</v>
      </c>
      <c r="I147" s="69" t="s">
        <v>384</v>
      </c>
      <c r="J147" s="71">
        <v>1</v>
      </c>
      <c r="K147" s="71" t="s">
        <v>59</v>
      </c>
      <c r="L147" s="71" t="s">
        <v>385</v>
      </c>
      <c r="M147" s="100">
        <v>1</v>
      </c>
      <c r="N147" s="67">
        <v>45346</v>
      </c>
      <c r="O147" s="67">
        <v>45832</v>
      </c>
      <c r="P147" s="71" t="s">
        <v>80</v>
      </c>
      <c r="Q147" s="62" t="s">
        <v>89</v>
      </c>
      <c r="R147" s="53">
        <v>45657</v>
      </c>
      <c r="S147" s="92" t="s">
        <v>850</v>
      </c>
      <c r="T147" s="70">
        <v>0</v>
      </c>
      <c r="U147" s="58" t="s">
        <v>636</v>
      </c>
      <c r="V147" s="133">
        <v>0.25</v>
      </c>
      <c r="W147" s="53">
        <v>45777</v>
      </c>
      <c r="X147" s="95" t="s">
        <v>890</v>
      </c>
      <c r="Y147" s="58">
        <v>0</v>
      </c>
      <c r="Z147" s="76" t="s">
        <v>1078</v>
      </c>
      <c r="AA147" s="59">
        <f t="shared" si="10"/>
        <v>0</v>
      </c>
      <c r="AB147" s="60" t="b">
        <f t="shared" si="11"/>
        <v>0</v>
      </c>
      <c r="AC147" s="60" t="str">
        <f t="shared" si="12"/>
        <v>SIN INICIAR</v>
      </c>
      <c r="AD147" s="61" t="str">
        <f t="shared" si="13"/>
        <v>SIN INICIAR</v>
      </c>
      <c r="AE147" s="58" t="s">
        <v>708</v>
      </c>
      <c r="AF147" s="58"/>
      <c r="AG147" s="52" t="str">
        <f t="shared" si="14"/>
        <v>PENDIENTE</v>
      </c>
      <c r="AH147" s="56"/>
      <c r="AI147" s="56"/>
      <c r="AJ147" s="56"/>
    </row>
    <row r="148" spans="1:36" s="81" customFormat="1" ht="142.80000000000001" x14ac:dyDescent="0.2">
      <c r="A148" s="46">
        <v>139</v>
      </c>
      <c r="B148" s="71" t="s">
        <v>31</v>
      </c>
      <c r="C148" s="71" t="s">
        <v>379</v>
      </c>
      <c r="D148" s="87">
        <v>45273</v>
      </c>
      <c r="E148" s="71" t="s">
        <v>386</v>
      </c>
      <c r="F148" s="74" t="s">
        <v>387</v>
      </c>
      <c r="G148" s="62" t="s">
        <v>382</v>
      </c>
      <c r="H148" s="74" t="s">
        <v>388</v>
      </c>
      <c r="I148" s="74" t="s">
        <v>389</v>
      </c>
      <c r="J148" s="62">
        <v>2</v>
      </c>
      <c r="K148" s="62" t="s">
        <v>246</v>
      </c>
      <c r="L148" s="62" t="s">
        <v>390</v>
      </c>
      <c r="M148" s="100">
        <v>1</v>
      </c>
      <c r="N148" s="67">
        <v>45304</v>
      </c>
      <c r="O148" s="67">
        <v>45823</v>
      </c>
      <c r="P148" s="71" t="s">
        <v>382</v>
      </c>
      <c r="Q148" s="62" t="s">
        <v>114</v>
      </c>
      <c r="R148" s="53">
        <v>45657</v>
      </c>
      <c r="S148" s="103" t="s">
        <v>891</v>
      </c>
      <c r="T148" s="70">
        <v>0.5</v>
      </c>
      <c r="U148" s="58" t="s">
        <v>637</v>
      </c>
      <c r="V148" s="135"/>
      <c r="W148" s="53">
        <v>45777</v>
      </c>
      <c r="X148" s="57" t="s">
        <v>643</v>
      </c>
      <c r="Y148" s="58">
        <v>1</v>
      </c>
      <c r="Z148" s="79" t="s">
        <v>1081</v>
      </c>
      <c r="AA148" s="59">
        <f t="shared" si="10"/>
        <v>0.5</v>
      </c>
      <c r="AB148" s="60" t="b">
        <f t="shared" si="11"/>
        <v>0</v>
      </c>
      <c r="AC148" s="60" t="str">
        <f t="shared" si="12"/>
        <v>EN PROCESO</v>
      </c>
      <c r="AD148" s="61" t="str">
        <f t="shared" si="13"/>
        <v>EN PROCESO</v>
      </c>
      <c r="AE148" s="58" t="s">
        <v>642</v>
      </c>
      <c r="AF148" s="58"/>
      <c r="AG148" s="52" t="str">
        <f t="shared" si="14"/>
        <v>PENDIENTE</v>
      </c>
      <c r="AH148" s="56"/>
      <c r="AI148" s="56"/>
      <c r="AJ148" s="56"/>
    </row>
    <row r="149" spans="1:36" s="81" customFormat="1" ht="91.8" x14ac:dyDescent="0.2">
      <c r="A149" s="62">
        <v>140</v>
      </c>
      <c r="B149" s="71" t="s">
        <v>31</v>
      </c>
      <c r="C149" s="104" t="s">
        <v>391</v>
      </c>
      <c r="D149" s="105">
        <v>45351</v>
      </c>
      <c r="E149" s="104">
        <v>1</v>
      </c>
      <c r="F149" s="106" t="s">
        <v>392</v>
      </c>
      <c r="G149" s="58" t="s">
        <v>35</v>
      </c>
      <c r="H149" s="107" t="s">
        <v>393</v>
      </c>
      <c r="I149" s="107" t="s">
        <v>641</v>
      </c>
      <c r="J149" s="104">
        <v>1</v>
      </c>
      <c r="K149" s="62" t="s">
        <v>38</v>
      </c>
      <c r="L149" s="104" t="s">
        <v>395</v>
      </c>
      <c r="M149" s="108">
        <v>0.8</v>
      </c>
      <c r="N149" s="105">
        <v>45444</v>
      </c>
      <c r="O149" s="105">
        <v>45657</v>
      </c>
      <c r="P149" s="104" t="s">
        <v>35</v>
      </c>
      <c r="Q149" s="104" t="s">
        <v>40</v>
      </c>
      <c r="R149" s="53">
        <v>45657</v>
      </c>
      <c r="S149" s="79" t="s">
        <v>892</v>
      </c>
      <c r="T149" s="70">
        <v>0.75</v>
      </c>
      <c r="U149" s="58" t="s">
        <v>636</v>
      </c>
      <c r="V149" s="133">
        <v>0.56000000000000005</v>
      </c>
      <c r="W149" s="53">
        <v>45777</v>
      </c>
      <c r="X149" s="89" t="s">
        <v>700</v>
      </c>
      <c r="Y149" s="58">
        <v>1</v>
      </c>
      <c r="Z149" s="79" t="s">
        <v>893</v>
      </c>
      <c r="AA149" s="59">
        <f t="shared" si="10"/>
        <v>1</v>
      </c>
      <c r="AB149" s="60" t="str">
        <f t="shared" si="11"/>
        <v>TERMINADA EXTEMPORÁNEA</v>
      </c>
      <c r="AC149" s="60" t="b">
        <f t="shared" si="12"/>
        <v>0</v>
      </c>
      <c r="AD149" s="61" t="str">
        <f t="shared" si="13"/>
        <v>TERMINADA EXTEMPORÁNEA</v>
      </c>
      <c r="AE149" s="58" t="s">
        <v>688</v>
      </c>
      <c r="AF149" s="58"/>
      <c r="AG149" s="52" t="str">
        <f t="shared" si="14"/>
        <v>CUMPLIDA</v>
      </c>
      <c r="AH149" s="80" t="s">
        <v>712</v>
      </c>
      <c r="AI149" s="56" t="s">
        <v>653</v>
      </c>
      <c r="AJ149" s="56" t="s">
        <v>1092</v>
      </c>
    </row>
    <row r="150" spans="1:36" s="81" customFormat="1" ht="91.8" x14ac:dyDescent="0.2">
      <c r="A150" s="62">
        <v>141</v>
      </c>
      <c r="B150" s="71" t="s">
        <v>31</v>
      </c>
      <c r="C150" s="104" t="s">
        <v>391</v>
      </c>
      <c r="D150" s="105">
        <v>45351</v>
      </c>
      <c r="E150" s="104">
        <v>1</v>
      </c>
      <c r="F150" s="106" t="s">
        <v>392</v>
      </c>
      <c r="G150" s="58" t="s">
        <v>35</v>
      </c>
      <c r="H150" s="107" t="s">
        <v>393</v>
      </c>
      <c r="I150" s="107" t="s">
        <v>394</v>
      </c>
      <c r="J150" s="104">
        <v>1</v>
      </c>
      <c r="K150" s="62" t="s">
        <v>38</v>
      </c>
      <c r="L150" s="104" t="s">
        <v>396</v>
      </c>
      <c r="M150" s="108">
        <v>0.8</v>
      </c>
      <c r="N150" s="105">
        <v>45444</v>
      </c>
      <c r="O150" s="105">
        <v>45657</v>
      </c>
      <c r="P150" s="104" t="s">
        <v>35</v>
      </c>
      <c r="Q150" s="104" t="s">
        <v>40</v>
      </c>
      <c r="R150" s="53">
        <v>45657</v>
      </c>
      <c r="S150" s="79" t="s">
        <v>892</v>
      </c>
      <c r="T150" s="70">
        <v>0.75</v>
      </c>
      <c r="U150" s="58" t="s">
        <v>636</v>
      </c>
      <c r="V150" s="134"/>
      <c r="W150" s="53">
        <v>45777</v>
      </c>
      <c r="X150" s="89" t="s">
        <v>700</v>
      </c>
      <c r="Y150" s="58">
        <v>1</v>
      </c>
      <c r="Z150" s="79" t="s">
        <v>893</v>
      </c>
      <c r="AA150" s="59">
        <f t="shared" si="10"/>
        <v>1</v>
      </c>
      <c r="AB150" s="60" t="str">
        <f t="shared" si="11"/>
        <v>TERMINADA EXTEMPORÁNEA</v>
      </c>
      <c r="AC150" s="60" t="b">
        <f t="shared" si="12"/>
        <v>0</v>
      </c>
      <c r="AD150" s="61" t="str">
        <f t="shared" si="13"/>
        <v>TERMINADA EXTEMPORÁNEA</v>
      </c>
      <c r="AE150" s="58" t="s">
        <v>688</v>
      </c>
      <c r="AF150" s="58"/>
      <c r="AG150" s="52" t="str">
        <f t="shared" si="14"/>
        <v>CUMPLIDA</v>
      </c>
      <c r="AH150" s="80" t="s">
        <v>712</v>
      </c>
      <c r="AI150" s="56" t="s">
        <v>653</v>
      </c>
      <c r="AJ150" s="56" t="s">
        <v>1092</v>
      </c>
    </row>
    <row r="151" spans="1:36" s="81" customFormat="1" ht="61.2" x14ac:dyDescent="0.2">
      <c r="A151" s="46">
        <v>142</v>
      </c>
      <c r="B151" s="71" t="s">
        <v>31</v>
      </c>
      <c r="C151" s="104" t="s">
        <v>391</v>
      </c>
      <c r="D151" s="105">
        <v>45351</v>
      </c>
      <c r="E151" s="104">
        <v>2</v>
      </c>
      <c r="F151" s="106" t="s">
        <v>397</v>
      </c>
      <c r="G151" s="58" t="s">
        <v>398</v>
      </c>
      <c r="H151" s="107" t="s">
        <v>399</v>
      </c>
      <c r="I151" s="107" t="s">
        <v>400</v>
      </c>
      <c r="J151" s="104">
        <v>1</v>
      </c>
      <c r="K151" s="62" t="s">
        <v>83</v>
      </c>
      <c r="L151" s="104" t="s">
        <v>401</v>
      </c>
      <c r="M151" s="108">
        <v>1</v>
      </c>
      <c r="N151" s="105">
        <v>45432</v>
      </c>
      <c r="O151" s="105">
        <v>45596</v>
      </c>
      <c r="P151" s="104" t="s">
        <v>398</v>
      </c>
      <c r="Q151" s="104" t="s">
        <v>40</v>
      </c>
      <c r="R151" s="53">
        <v>45657</v>
      </c>
      <c r="S151" s="109" t="s">
        <v>894</v>
      </c>
      <c r="T151" s="70">
        <v>0.5</v>
      </c>
      <c r="U151" s="58" t="s">
        <v>636</v>
      </c>
      <c r="V151" s="134"/>
      <c r="W151" s="53">
        <v>45777</v>
      </c>
      <c r="X151" s="110" t="s">
        <v>701</v>
      </c>
      <c r="Y151" s="58">
        <v>1</v>
      </c>
      <c r="Z151" s="109" t="s">
        <v>895</v>
      </c>
      <c r="AA151" s="59">
        <f t="shared" si="10"/>
        <v>1</v>
      </c>
      <c r="AB151" s="60" t="str">
        <f t="shared" si="11"/>
        <v>TERMINADA EXTEMPORÁNEA</v>
      </c>
      <c r="AC151" s="60" t="b">
        <f t="shared" si="12"/>
        <v>0</v>
      </c>
      <c r="AD151" s="61" t="str">
        <f t="shared" si="13"/>
        <v>TERMINADA EXTEMPORÁNEA</v>
      </c>
      <c r="AE151" s="58" t="s">
        <v>688</v>
      </c>
      <c r="AF151" s="58"/>
      <c r="AG151" s="52" t="str">
        <f t="shared" si="14"/>
        <v>CUMPLIDA</v>
      </c>
      <c r="AH151" s="80" t="s">
        <v>712</v>
      </c>
      <c r="AI151" s="56" t="s">
        <v>653</v>
      </c>
      <c r="AJ151" s="56" t="s">
        <v>1092</v>
      </c>
    </row>
    <row r="152" spans="1:36" s="81" customFormat="1" ht="234.6" x14ac:dyDescent="0.2">
      <c r="A152" s="62">
        <v>143</v>
      </c>
      <c r="B152" s="71" t="s">
        <v>31</v>
      </c>
      <c r="C152" s="104" t="s">
        <v>391</v>
      </c>
      <c r="D152" s="105">
        <v>45351</v>
      </c>
      <c r="E152" s="104">
        <v>4</v>
      </c>
      <c r="F152" s="111" t="s">
        <v>402</v>
      </c>
      <c r="G152" s="58" t="s">
        <v>35</v>
      </c>
      <c r="H152" s="107" t="s">
        <v>403</v>
      </c>
      <c r="I152" s="107" t="s">
        <v>404</v>
      </c>
      <c r="J152" s="104">
        <v>1</v>
      </c>
      <c r="K152" s="62" t="s">
        <v>38</v>
      </c>
      <c r="L152" s="104" t="s">
        <v>405</v>
      </c>
      <c r="M152" s="108">
        <v>0.8</v>
      </c>
      <c r="N152" s="105">
        <v>45444</v>
      </c>
      <c r="O152" s="105">
        <v>45657</v>
      </c>
      <c r="P152" s="104" t="s">
        <v>35</v>
      </c>
      <c r="Q152" s="104" t="s">
        <v>40</v>
      </c>
      <c r="R152" s="53">
        <v>45657</v>
      </c>
      <c r="S152" s="79" t="s">
        <v>896</v>
      </c>
      <c r="T152" s="70">
        <v>0.75</v>
      </c>
      <c r="U152" s="58" t="s">
        <v>636</v>
      </c>
      <c r="V152" s="134"/>
      <c r="W152" s="53">
        <v>45777</v>
      </c>
      <c r="X152" s="118" t="s">
        <v>702</v>
      </c>
      <c r="Y152" s="112">
        <v>1</v>
      </c>
      <c r="Z152" s="79" t="s">
        <v>897</v>
      </c>
      <c r="AA152" s="59">
        <f t="shared" si="10"/>
        <v>1</v>
      </c>
      <c r="AB152" s="60" t="str">
        <f t="shared" si="11"/>
        <v>TERMINADA EXTEMPORÁNEA</v>
      </c>
      <c r="AC152" s="60" t="b">
        <f t="shared" si="12"/>
        <v>0</v>
      </c>
      <c r="AD152" s="61" t="str">
        <f t="shared" si="13"/>
        <v>TERMINADA EXTEMPORÁNEA</v>
      </c>
      <c r="AE152" s="58" t="s">
        <v>688</v>
      </c>
      <c r="AF152" s="58"/>
      <c r="AG152" s="52" t="str">
        <f t="shared" si="14"/>
        <v>CUMPLIDA</v>
      </c>
      <c r="AH152" s="80" t="s">
        <v>712</v>
      </c>
      <c r="AI152" s="56" t="s">
        <v>653</v>
      </c>
      <c r="AJ152" s="56" t="s">
        <v>1092</v>
      </c>
    </row>
    <row r="153" spans="1:36" s="81" customFormat="1" ht="234.6" x14ac:dyDescent="0.2">
      <c r="A153" s="62">
        <v>144</v>
      </c>
      <c r="B153" s="71" t="s">
        <v>31</v>
      </c>
      <c r="C153" s="104" t="s">
        <v>391</v>
      </c>
      <c r="D153" s="105">
        <v>45351</v>
      </c>
      <c r="E153" s="104">
        <v>4</v>
      </c>
      <c r="F153" s="111" t="s">
        <v>402</v>
      </c>
      <c r="G153" s="58" t="s">
        <v>35</v>
      </c>
      <c r="H153" s="107" t="s">
        <v>403</v>
      </c>
      <c r="I153" s="107" t="s">
        <v>406</v>
      </c>
      <c r="J153" s="104">
        <v>1</v>
      </c>
      <c r="K153" s="62" t="s">
        <v>38</v>
      </c>
      <c r="L153" s="104" t="s">
        <v>407</v>
      </c>
      <c r="M153" s="108">
        <v>0.8</v>
      </c>
      <c r="N153" s="105">
        <v>45444</v>
      </c>
      <c r="O153" s="105">
        <v>45657</v>
      </c>
      <c r="P153" s="104" t="s">
        <v>35</v>
      </c>
      <c r="Q153" s="104" t="s">
        <v>40</v>
      </c>
      <c r="R153" s="53">
        <v>45657</v>
      </c>
      <c r="S153" s="79" t="s">
        <v>896</v>
      </c>
      <c r="T153" s="70">
        <v>0.75</v>
      </c>
      <c r="U153" s="58" t="s">
        <v>636</v>
      </c>
      <c r="V153" s="134"/>
      <c r="W153" s="53">
        <v>45777</v>
      </c>
      <c r="X153" s="118" t="s">
        <v>703</v>
      </c>
      <c r="Y153" s="112">
        <v>1</v>
      </c>
      <c r="Z153" s="79" t="s">
        <v>898</v>
      </c>
      <c r="AA153" s="59">
        <f t="shared" si="10"/>
        <v>1</v>
      </c>
      <c r="AB153" s="60" t="str">
        <f t="shared" si="11"/>
        <v>TERMINADA EXTEMPORÁNEA</v>
      </c>
      <c r="AC153" s="60" t="b">
        <f t="shared" si="12"/>
        <v>0</v>
      </c>
      <c r="AD153" s="61" t="str">
        <f t="shared" si="13"/>
        <v>TERMINADA EXTEMPORÁNEA</v>
      </c>
      <c r="AE153" s="58" t="s">
        <v>688</v>
      </c>
      <c r="AF153" s="58"/>
      <c r="AG153" s="52" t="str">
        <f t="shared" si="14"/>
        <v>CUMPLIDA</v>
      </c>
      <c r="AH153" s="80" t="s">
        <v>712</v>
      </c>
      <c r="AI153" s="56" t="s">
        <v>653</v>
      </c>
      <c r="AJ153" s="56" t="s">
        <v>1092</v>
      </c>
    </row>
    <row r="154" spans="1:36" s="81" customFormat="1" ht="234.6" x14ac:dyDescent="0.2">
      <c r="A154" s="46">
        <v>145</v>
      </c>
      <c r="B154" s="71" t="s">
        <v>31</v>
      </c>
      <c r="C154" s="104" t="s">
        <v>391</v>
      </c>
      <c r="D154" s="105">
        <v>45351</v>
      </c>
      <c r="E154" s="104">
        <v>4</v>
      </c>
      <c r="F154" s="111" t="s">
        <v>402</v>
      </c>
      <c r="G154" s="58" t="s">
        <v>35</v>
      </c>
      <c r="H154" s="107" t="s">
        <v>403</v>
      </c>
      <c r="I154" s="107" t="s">
        <v>408</v>
      </c>
      <c r="J154" s="104">
        <v>1</v>
      </c>
      <c r="K154" s="62" t="s">
        <v>38</v>
      </c>
      <c r="L154" s="104" t="s">
        <v>409</v>
      </c>
      <c r="M154" s="108">
        <v>0.8</v>
      </c>
      <c r="N154" s="105">
        <v>45444</v>
      </c>
      <c r="O154" s="105">
        <v>45657</v>
      </c>
      <c r="P154" s="104" t="s">
        <v>35</v>
      </c>
      <c r="Q154" s="104" t="s">
        <v>40</v>
      </c>
      <c r="R154" s="53">
        <v>45657</v>
      </c>
      <c r="S154" s="79" t="s">
        <v>896</v>
      </c>
      <c r="T154" s="70">
        <v>0.75</v>
      </c>
      <c r="U154" s="58" t="s">
        <v>636</v>
      </c>
      <c r="V154" s="134"/>
      <c r="W154" s="53">
        <v>45777</v>
      </c>
      <c r="X154" s="118" t="s">
        <v>748</v>
      </c>
      <c r="Y154" s="112">
        <v>1</v>
      </c>
      <c r="Z154" s="125" t="s">
        <v>899</v>
      </c>
      <c r="AA154" s="59">
        <f t="shared" si="10"/>
        <v>1</v>
      </c>
      <c r="AB154" s="60" t="str">
        <f t="shared" si="11"/>
        <v>TERMINADA EXTEMPORÁNEA</v>
      </c>
      <c r="AC154" s="60" t="b">
        <f t="shared" si="12"/>
        <v>0</v>
      </c>
      <c r="AD154" s="61" t="str">
        <f t="shared" si="13"/>
        <v>TERMINADA EXTEMPORÁNEA</v>
      </c>
      <c r="AE154" s="58" t="s">
        <v>688</v>
      </c>
      <c r="AF154" s="58"/>
      <c r="AG154" s="52" t="str">
        <f t="shared" si="14"/>
        <v>CUMPLIDA</v>
      </c>
      <c r="AH154" s="80" t="s">
        <v>712</v>
      </c>
      <c r="AI154" s="56" t="s">
        <v>653</v>
      </c>
      <c r="AJ154" s="56" t="s">
        <v>1092</v>
      </c>
    </row>
    <row r="155" spans="1:36" s="81" customFormat="1" ht="234.6" x14ac:dyDescent="0.2">
      <c r="A155" s="62">
        <v>146</v>
      </c>
      <c r="B155" s="71" t="s">
        <v>31</v>
      </c>
      <c r="C155" s="104" t="s">
        <v>391</v>
      </c>
      <c r="D155" s="105">
        <v>45351</v>
      </c>
      <c r="E155" s="104">
        <v>4</v>
      </c>
      <c r="F155" s="111" t="s">
        <v>402</v>
      </c>
      <c r="G155" s="58" t="s">
        <v>35</v>
      </c>
      <c r="H155" s="107" t="s">
        <v>403</v>
      </c>
      <c r="I155" s="107" t="s">
        <v>410</v>
      </c>
      <c r="J155" s="104">
        <v>1</v>
      </c>
      <c r="K155" s="62" t="s">
        <v>38</v>
      </c>
      <c r="L155" s="104" t="s">
        <v>411</v>
      </c>
      <c r="M155" s="108">
        <v>0.8</v>
      </c>
      <c r="N155" s="105">
        <v>45444</v>
      </c>
      <c r="O155" s="105">
        <v>45657</v>
      </c>
      <c r="P155" s="104" t="s">
        <v>35</v>
      </c>
      <c r="Q155" s="104" t="s">
        <v>40</v>
      </c>
      <c r="R155" s="53">
        <v>45657</v>
      </c>
      <c r="S155" s="79" t="s">
        <v>896</v>
      </c>
      <c r="T155" s="70">
        <v>0.75</v>
      </c>
      <c r="U155" s="58" t="s">
        <v>636</v>
      </c>
      <c r="V155" s="134"/>
      <c r="W155" s="53">
        <v>45777</v>
      </c>
      <c r="X155" s="120" t="s">
        <v>702</v>
      </c>
      <c r="Y155" s="112">
        <v>1</v>
      </c>
      <c r="Z155" s="79" t="s">
        <v>900</v>
      </c>
      <c r="AA155" s="59">
        <f t="shared" si="10"/>
        <v>1</v>
      </c>
      <c r="AB155" s="60" t="str">
        <f t="shared" si="11"/>
        <v>TERMINADA EXTEMPORÁNEA</v>
      </c>
      <c r="AC155" s="60" t="b">
        <f t="shared" si="12"/>
        <v>0</v>
      </c>
      <c r="AD155" s="61" t="str">
        <f t="shared" si="13"/>
        <v>TERMINADA EXTEMPORÁNEA</v>
      </c>
      <c r="AE155" s="58" t="s">
        <v>688</v>
      </c>
      <c r="AF155" s="58"/>
      <c r="AG155" s="52" t="str">
        <f t="shared" si="14"/>
        <v>CUMPLIDA</v>
      </c>
      <c r="AH155" s="80" t="s">
        <v>712</v>
      </c>
      <c r="AI155" s="56" t="s">
        <v>653</v>
      </c>
      <c r="AJ155" s="56" t="s">
        <v>1092</v>
      </c>
    </row>
    <row r="156" spans="1:36" s="81" customFormat="1" ht="163.19999999999999" x14ac:dyDescent="0.2">
      <c r="A156" s="62">
        <v>147</v>
      </c>
      <c r="B156" s="71" t="s">
        <v>31</v>
      </c>
      <c r="C156" s="104" t="s">
        <v>391</v>
      </c>
      <c r="D156" s="105">
        <v>45351</v>
      </c>
      <c r="E156" s="104">
        <v>7</v>
      </c>
      <c r="F156" s="106" t="s">
        <v>412</v>
      </c>
      <c r="G156" s="58" t="s">
        <v>35</v>
      </c>
      <c r="H156" s="107" t="s">
        <v>413</v>
      </c>
      <c r="I156" s="107" t="s">
        <v>414</v>
      </c>
      <c r="J156" s="104">
        <v>1</v>
      </c>
      <c r="K156" s="62" t="s">
        <v>38</v>
      </c>
      <c r="L156" s="104" t="s">
        <v>395</v>
      </c>
      <c r="M156" s="108">
        <v>1</v>
      </c>
      <c r="N156" s="105">
        <v>45444</v>
      </c>
      <c r="O156" s="105">
        <v>45657</v>
      </c>
      <c r="P156" s="104" t="s">
        <v>35</v>
      </c>
      <c r="Q156" s="104" t="s">
        <v>40</v>
      </c>
      <c r="R156" s="53">
        <v>45657</v>
      </c>
      <c r="S156" s="79" t="s">
        <v>901</v>
      </c>
      <c r="T156" s="70">
        <v>0.3</v>
      </c>
      <c r="U156" s="58" t="s">
        <v>636</v>
      </c>
      <c r="V156" s="134"/>
      <c r="W156" s="53">
        <v>45777</v>
      </c>
      <c r="X156" s="118" t="s">
        <v>704</v>
      </c>
      <c r="Y156" s="112">
        <v>1</v>
      </c>
      <c r="Z156" s="79" t="s">
        <v>1074</v>
      </c>
      <c r="AA156" s="59">
        <f t="shared" si="10"/>
        <v>1</v>
      </c>
      <c r="AB156" s="60" t="str">
        <f t="shared" si="11"/>
        <v>TERMINADA EXTEMPORÁNEA</v>
      </c>
      <c r="AC156" s="60" t="b">
        <f t="shared" si="12"/>
        <v>0</v>
      </c>
      <c r="AD156" s="61" t="str">
        <f t="shared" si="13"/>
        <v>TERMINADA EXTEMPORÁNEA</v>
      </c>
      <c r="AE156" s="58" t="s">
        <v>688</v>
      </c>
      <c r="AF156" s="58"/>
      <c r="AG156" s="52" t="str">
        <f t="shared" si="14"/>
        <v>CUMPLIDA</v>
      </c>
      <c r="AH156" s="80" t="s">
        <v>712</v>
      </c>
      <c r="AI156" s="56" t="s">
        <v>653</v>
      </c>
      <c r="AJ156" s="56" t="s">
        <v>1092</v>
      </c>
    </row>
    <row r="157" spans="1:36" s="81" customFormat="1" ht="163.19999999999999" x14ac:dyDescent="0.2">
      <c r="A157" s="46">
        <v>148</v>
      </c>
      <c r="B157" s="71" t="s">
        <v>31</v>
      </c>
      <c r="C157" s="104" t="s">
        <v>391</v>
      </c>
      <c r="D157" s="105">
        <v>45351</v>
      </c>
      <c r="E157" s="104">
        <v>10</v>
      </c>
      <c r="F157" s="106" t="s">
        <v>415</v>
      </c>
      <c r="G157" s="58" t="s">
        <v>35</v>
      </c>
      <c r="H157" s="107" t="s">
        <v>416</v>
      </c>
      <c r="I157" s="107" t="s">
        <v>417</v>
      </c>
      <c r="J157" s="104">
        <v>1</v>
      </c>
      <c r="K157" s="62" t="s">
        <v>38</v>
      </c>
      <c r="L157" s="104" t="s">
        <v>395</v>
      </c>
      <c r="M157" s="108">
        <v>1</v>
      </c>
      <c r="N157" s="105">
        <v>45444</v>
      </c>
      <c r="O157" s="105">
        <v>45657</v>
      </c>
      <c r="P157" s="104" t="s">
        <v>35</v>
      </c>
      <c r="Q157" s="104" t="s">
        <v>40</v>
      </c>
      <c r="R157" s="53">
        <v>45657</v>
      </c>
      <c r="S157" s="79" t="s">
        <v>901</v>
      </c>
      <c r="T157" s="70">
        <v>0.3</v>
      </c>
      <c r="U157" s="58" t="s">
        <v>636</v>
      </c>
      <c r="V157" s="134"/>
      <c r="W157" s="53">
        <v>45777</v>
      </c>
      <c r="X157" s="118" t="s">
        <v>749</v>
      </c>
      <c r="Y157" s="112">
        <v>1</v>
      </c>
      <c r="Z157" s="79" t="s">
        <v>1037</v>
      </c>
      <c r="AA157" s="59">
        <f t="shared" si="10"/>
        <v>1</v>
      </c>
      <c r="AB157" s="60" t="str">
        <f t="shared" si="11"/>
        <v>TERMINADA EXTEMPORÁNEA</v>
      </c>
      <c r="AC157" s="60" t="b">
        <f t="shared" si="12"/>
        <v>0</v>
      </c>
      <c r="AD157" s="61" t="str">
        <f t="shared" si="13"/>
        <v>TERMINADA EXTEMPORÁNEA</v>
      </c>
      <c r="AE157" s="58" t="s">
        <v>688</v>
      </c>
      <c r="AF157" s="58"/>
      <c r="AG157" s="52" t="str">
        <f t="shared" si="14"/>
        <v>CUMPLIDA</v>
      </c>
      <c r="AH157" s="80" t="s">
        <v>712</v>
      </c>
      <c r="AI157" s="56" t="s">
        <v>653</v>
      </c>
      <c r="AJ157" s="56" t="s">
        <v>1092</v>
      </c>
    </row>
    <row r="158" spans="1:36" s="81" customFormat="1" ht="61.2" x14ac:dyDescent="0.2">
      <c r="A158" s="62">
        <v>149</v>
      </c>
      <c r="B158" s="71" t="s">
        <v>31</v>
      </c>
      <c r="C158" s="104" t="s">
        <v>391</v>
      </c>
      <c r="D158" s="105">
        <v>45351</v>
      </c>
      <c r="E158" s="104">
        <v>11</v>
      </c>
      <c r="F158" s="106" t="s">
        <v>418</v>
      </c>
      <c r="G158" s="58" t="s">
        <v>419</v>
      </c>
      <c r="H158" s="107" t="s">
        <v>420</v>
      </c>
      <c r="I158" s="107" t="s">
        <v>421</v>
      </c>
      <c r="J158" s="104">
        <v>1</v>
      </c>
      <c r="K158" s="104" t="s">
        <v>246</v>
      </c>
      <c r="L158" s="104" t="s">
        <v>422</v>
      </c>
      <c r="M158" s="108">
        <v>1</v>
      </c>
      <c r="N158" s="105">
        <v>45444</v>
      </c>
      <c r="O158" s="105">
        <v>45596</v>
      </c>
      <c r="P158" s="104" t="s">
        <v>419</v>
      </c>
      <c r="Q158" s="104" t="s">
        <v>40</v>
      </c>
      <c r="R158" s="53">
        <v>45657</v>
      </c>
      <c r="S158" s="79" t="s">
        <v>902</v>
      </c>
      <c r="T158" s="70">
        <v>0</v>
      </c>
      <c r="U158" s="58" t="s">
        <v>636</v>
      </c>
      <c r="V158" s="135"/>
      <c r="W158" s="53">
        <v>45777</v>
      </c>
      <c r="X158" s="118" t="s">
        <v>750</v>
      </c>
      <c r="Y158" s="112">
        <v>1</v>
      </c>
      <c r="Z158" s="79" t="s">
        <v>903</v>
      </c>
      <c r="AA158" s="59">
        <f t="shared" si="10"/>
        <v>1</v>
      </c>
      <c r="AB158" s="60" t="str">
        <f t="shared" si="11"/>
        <v>TERMINADA EXTEMPORÁNEA</v>
      </c>
      <c r="AC158" s="60" t="b">
        <f t="shared" si="12"/>
        <v>0</v>
      </c>
      <c r="AD158" s="61" t="str">
        <f t="shared" si="13"/>
        <v>TERMINADA EXTEMPORÁNEA</v>
      </c>
      <c r="AE158" s="58" t="s">
        <v>688</v>
      </c>
      <c r="AF158" s="58"/>
      <c r="AG158" s="52" t="str">
        <f t="shared" si="14"/>
        <v>CUMPLIDA</v>
      </c>
      <c r="AH158" s="80" t="s">
        <v>712</v>
      </c>
      <c r="AI158" s="56" t="s">
        <v>653</v>
      </c>
      <c r="AJ158" s="56" t="s">
        <v>1092</v>
      </c>
    </row>
    <row r="159" spans="1:36" s="81" customFormat="1" ht="163.19999999999999" x14ac:dyDescent="0.2">
      <c r="A159" s="62">
        <v>150</v>
      </c>
      <c r="B159" s="71" t="s">
        <v>31</v>
      </c>
      <c r="C159" s="71" t="s">
        <v>423</v>
      </c>
      <c r="D159" s="87">
        <v>45358</v>
      </c>
      <c r="E159" s="71" t="s">
        <v>424</v>
      </c>
      <c r="F159" s="69" t="s">
        <v>425</v>
      </c>
      <c r="G159" s="71" t="s">
        <v>426</v>
      </c>
      <c r="H159" s="69" t="s">
        <v>427</v>
      </c>
      <c r="I159" s="69" t="s">
        <v>428</v>
      </c>
      <c r="J159" s="71">
        <v>1</v>
      </c>
      <c r="K159" s="71" t="s">
        <v>246</v>
      </c>
      <c r="L159" s="71" t="s">
        <v>429</v>
      </c>
      <c r="M159" s="88">
        <v>1</v>
      </c>
      <c r="N159" s="67">
        <v>45371</v>
      </c>
      <c r="O159" s="67">
        <v>45657</v>
      </c>
      <c r="P159" s="62" t="s">
        <v>110</v>
      </c>
      <c r="Q159" s="62" t="s">
        <v>114</v>
      </c>
      <c r="R159" s="53">
        <v>45657</v>
      </c>
      <c r="S159" s="103" t="s">
        <v>904</v>
      </c>
      <c r="T159" s="70">
        <v>1</v>
      </c>
      <c r="U159" s="71" t="s">
        <v>639</v>
      </c>
      <c r="V159" s="70">
        <v>1</v>
      </c>
      <c r="W159" s="53">
        <v>45777</v>
      </c>
      <c r="X159" s="57" t="s">
        <v>644</v>
      </c>
      <c r="Y159" s="101">
        <v>1</v>
      </c>
      <c r="Z159" s="79" t="s">
        <v>1102</v>
      </c>
      <c r="AA159" s="59">
        <f t="shared" si="10"/>
        <v>1</v>
      </c>
      <c r="AB159" s="60" t="str">
        <f t="shared" si="11"/>
        <v>TERMINADA EXTEMPORÁNEA</v>
      </c>
      <c r="AC159" s="60" t="b">
        <f t="shared" si="12"/>
        <v>0</v>
      </c>
      <c r="AD159" s="61" t="str">
        <f t="shared" si="13"/>
        <v>TERMINADA EXTEMPORÁNEA</v>
      </c>
      <c r="AE159" s="58" t="s">
        <v>642</v>
      </c>
      <c r="AF159" s="58"/>
      <c r="AG159" s="52" t="str">
        <f t="shared" si="14"/>
        <v>CUMPLIDA</v>
      </c>
      <c r="AH159" s="80" t="s">
        <v>654</v>
      </c>
      <c r="AI159" s="56" t="s">
        <v>653</v>
      </c>
      <c r="AJ159" s="56" t="s">
        <v>1092</v>
      </c>
    </row>
    <row r="160" spans="1:36" s="81" customFormat="1" ht="224.4" x14ac:dyDescent="0.2">
      <c r="A160" s="46">
        <v>151</v>
      </c>
      <c r="B160" s="71" t="s">
        <v>31</v>
      </c>
      <c r="C160" s="71" t="s">
        <v>430</v>
      </c>
      <c r="D160" s="87" t="s">
        <v>431</v>
      </c>
      <c r="E160" s="71">
        <v>1</v>
      </c>
      <c r="F160" s="69" t="s">
        <v>905</v>
      </c>
      <c r="G160" s="62" t="s">
        <v>432</v>
      </c>
      <c r="H160" s="69" t="s">
        <v>433</v>
      </c>
      <c r="I160" s="74" t="s">
        <v>434</v>
      </c>
      <c r="J160" s="71">
        <v>1</v>
      </c>
      <c r="K160" s="62" t="s">
        <v>38</v>
      </c>
      <c r="L160" s="71" t="s">
        <v>435</v>
      </c>
      <c r="M160" s="88">
        <v>1</v>
      </c>
      <c r="N160" s="67">
        <v>45474</v>
      </c>
      <c r="O160" s="67">
        <v>45838</v>
      </c>
      <c r="P160" s="62" t="s">
        <v>432</v>
      </c>
      <c r="Q160" s="62" t="s">
        <v>89</v>
      </c>
      <c r="R160" s="53">
        <v>45657</v>
      </c>
      <c r="S160" s="76" t="s">
        <v>906</v>
      </c>
      <c r="T160" s="70">
        <v>0</v>
      </c>
      <c r="U160" s="58" t="s">
        <v>638</v>
      </c>
      <c r="V160" s="133">
        <v>0.19</v>
      </c>
      <c r="W160" s="53">
        <v>45777</v>
      </c>
      <c r="X160" s="57" t="s">
        <v>644</v>
      </c>
      <c r="Y160" s="58">
        <v>0</v>
      </c>
      <c r="Z160" s="69" t="s">
        <v>1038</v>
      </c>
      <c r="AA160" s="59">
        <f t="shared" si="10"/>
        <v>0</v>
      </c>
      <c r="AB160" s="60" t="b">
        <f t="shared" si="11"/>
        <v>0</v>
      </c>
      <c r="AC160" s="60" t="str">
        <f t="shared" si="12"/>
        <v>SIN INICIAR</v>
      </c>
      <c r="AD160" s="61" t="str">
        <f t="shared" si="13"/>
        <v>SIN INICIAR</v>
      </c>
      <c r="AE160" s="58" t="s">
        <v>708</v>
      </c>
      <c r="AF160" s="58"/>
      <c r="AG160" s="52" t="str">
        <f t="shared" si="14"/>
        <v>PENDIENTE</v>
      </c>
      <c r="AH160" s="56"/>
      <c r="AI160" s="56"/>
      <c r="AJ160" s="56"/>
    </row>
    <row r="161" spans="1:36" s="81" customFormat="1" ht="224.4" x14ac:dyDescent="0.2">
      <c r="A161" s="62">
        <v>152</v>
      </c>
      <c r="B161" s="71" t="s">
        <v>31</v>
      </c>
      <c r="C161" s="71" t="s">
        <v>430</v>
      </c>
      <c r="D161" s="87" t="s">
        <v>431</v>
      </c>
      <c r="E161" s="71">
        <v>1</v>
      </c>
      <c r="F161" s="69" t="s">
        <v>905</v>
      </c>
      <c r="G161" s="62" t="s">
        <v>432</v>
      </c>
      <c r="H161" s="69" t="s">
        <v>433</v>
      </c>
      <c r="I161" s="74" t="s">
        <v>436</v>
      </c>
      <c r="J161" s="71">
        <v>1</v>
      </c>
      <c r="K161" s="62" t="s">
        <v>38</v>
      </c>
      <c r="L161" s="71" t="s">
        <v>435</v>
      </c>
      <c r="M161" s="88">
        <v>1</v>
      </c>
      <c r="N161" s="67">
        <v>45474</v>
      </c>
      <c r="O161" s="67">
        <v>45747</v>
      </c>
      <c r="P161" s="62" t="s">
        <v>432</v>
      </c>
      <c r="Q161" s="62" t="s">
        <v>89</v>
      </c>
      <c r="R161" s="53">
        <v>45657</v>
      </c>
      <c r="S161" s="76" t="s">
        <v>906</v>
      </c>
      <c r="T161" s="70">
        <v>0</v>
      </c>
      <c r="U161" s="58" t="s">
        <v>638</v>
      </c>
      <c r="V161" s="134"/>
      <c r="W161" s="53">
        <v>45777</v>
      </c>
      <c r="X161" s="57" t="s">
        <v>907</v>
      </c>
      <c r="Y161" s="58">
        <v>1</v>
      </c>
      <c r="Z161" s="76" t="s">
        <v>1039</v>
      </c>
      <c r="AA161" s="59">
        <f t="shared" si="10"/>
        <v>1</v>
      </c>
      <c r="AB161" s="60" t="str">
        <f t="shared" si="11"/>
        <v>TERMINADA EXTEMPORÁNEA</v>
      </c>
      <c r="AC161" s="60" t="b">
        <f t="shared" si="12"/>
        <v>0</v>
      </c>
      <c r="AD161" s="61" t="str">
        <f t="shared" si="13"/>
        <v>TERMINADA EXTEMPORÁNEA</v>
      </c>
      <c r="AE161" s="58" t="s">
        <v>708</v>
      </c>
      <c r="AF161" s="58"/>
      <c r="AG161" s="52" t="str">
        <f t="shared" si="14"/>
        <v>CUMPLIDA</v>
      </c>
      <c r="AH161" s="80" t="s">
        <v>712</v>
      </c>
      <c r="AI161" s="56" t="s">
        <v>653</v>
      </c>
      <c r="AJ161" s="56" t="s">
        <v>1092</v>
      </c>
    </row>
    <row r="162" spans="1:36" s="81" customFormat="1" ht="224.4" x14ac:dyDescent="0.2">
      <c r="A162" s="62">
        <v>153</v>
      </c>
      <c r="B162" s="71" t="s">
        <v>31</v>
      </c>
      <c r="C162" s="71" t="s">
        <v>430</v>
      </c>
      <c r="D162" s="87" t="s">
        <v>431</v>
      </c>
      <c r="E162" s="71">
        <v>1</v>
      </c>
      <c r="F162" s="69" t="s">
        <v>905</v>
      </c>
      <c r="G162" s="62" t="s">
        <v>432</v>
      </c>
      <c r="H162" s="69" t="s">
        <v>433</v>
      </c>
      <c r="I162" s="74" t="s">
        <v>437</v>
      </c>
      <c r="J162" s="71">
        <v>1</v>
      </c>
      <c r="K162" s="62" t="s">
        <v>38</v>
      </c>
      <c r="L162" s="71" t="s">
        <v>435</v>
      </c>
      <c r="M162" s="88">
        <v>1</v>
      </c>
      <c r="N162" s="67">
        <v>45474</v>
      </c>
      <c r="O162" s="67">
        <v>45838</v>
      </c>
      <c r="P162" s="62" t="s">
        <v>432</v>
      </c>
      <c r="Q162" s="62" t="s">
        <v>89</v>
      </c>
      <c r="R162" s="53">
        <v>45657</v>
      </c>
      <c r="S162" s="76" t="s">
        <v>906</v>
      </c>
      <c r="T162" s="70">
        <v>0</v>
      </c>
      <c r="U162" s="58" t="s">
        <v>638</v>
      </c>
      <c r="V162" s="134"/>
      <c r="W162" s="53">
        <v>45777</v>
      </c>
      <c r="X162" s="57" t="s">
        <v>644</v>
      </c>
      <c r="Y162" s="58">
        <v>0</v>
      </c>
      <c r="Z162" s="76" t="s">
        <v>1040</v>
      </c>
      <c r="AA162" s="59">
        <f t="shared" si="10"/>
        <v>0</v>
      </c>
      <c r="AB162" s="60" t="b">
        <f t="shared" si="11"/>
        <v>0</v>
      </c>
      <c r="AC162" s="60" t="str">
        <f t="shared" si="12"/>
        <v>SIN INICIAR</v>
      </c>
      <c r="AD162" s="61" t="str">
        <f t="shared" si="13"/>
        <v>SIN INICIAR</v>
      </c>
      <c r="AE162" s="58" t="s">
        <v>708</v>
      </c>
      <c r="AF162" s="58"/>
      <c r="AG162" s="52" t="str">
        <f t="shared" si="14"/>
        <v>PENDIENTE</v>
      </c>
      <c r="AH162" s="56"/>
      <c r="AI162" s="56"/>
      <c r="AJ162" s="56"/>
    </row>
    <row r="163" spans="1:36" s="81" customFormat="1" ht="224.4" x14ac:dyDescent="0.2">
      <c r="A163" s="46">
        <v>154</v>
      </c>
      <c r="B163" s="71" t="s">
        <v>31</v>
      </c>
      <c r="C163" s="71" t="s">
        <v>430</v>
      </c>
      <c r="D163" s="87" t="s">
        <v>431</v>
      </c>
      <c r="E163" s="71">
        <v>1</v>
      </c>
      <c r="F163" s="69" t="s">
        <v>905</v>
      </c>
      <c r="G163" s="62" t="s">
        <v>432</v>
      </c>
      <c r="H163" s="69" t="s">
        <v>433</v>
      </c>
      <c r="I163" s="74" t="s">
        <v>438</v>
      </c>
      <c r="J163" s="71">
        <v>1</v>
      </c>
      <c r="K163" s="62" t="s">
        <v>38</v>
      </c>
      <c r="L163" s="71" t="s">
        <v>435</v>
      </c>
      <c r="M163" s="88">
        <v>1</v>
      </c>
      <c r="N163" s="67">
        <v>45474</v>
      </c>
      <c r="O163" s="67">
        <v>45747</v>
      </c>
      <c r="P163" s="62" t="s">
        <v>432</v>
      </c>
      <c r="Q163" s="62" t="s">
        <v>89</v>
      </c>
      <c r="R163" s="53">
        <v>45657</v>
      </c>
      <c r="S163" s="76" t="s">
        <v>906</v>
      </c>
      <c r="T163" s="70">
        <v>0</v>
      </c>
      <c r="U163" s="58" t="s">
        <v>638</v>
      </c>
      <c r="V163" s="134"/>
      <c r="W163" s="53">
        <v>45777</v>
      </c>
      <c r="X163" s="57" t="s">
        <v>908</v>
      </c>
      <c r="Y163" s="58">
        <v>1</v>
      </c>
      <c r="Z163" s="76" t="s">
        <v>1041</v>
      </c>
      <c r="AA163" s="59">
        <f t="shared" si="10"/>
        <v>1</v>
      </c>
      <c r="AB163" s="60" t="str">
        <f>IF(AA163="","",IF(W163&gt;O163,IF(AA163&lt;100%,"INCUMPLIDA",IF(AA163=100%,"TERMINADA"))))</f>
        <v>TERMINADA</v>
      </c>
      <c r="AC163" s="60" t="b">
        <f t="shared" si="12"/>
        <v>0</v>
      </c>
      <c r="AD163" s="61" t="str">
        <f t="shared" si="13"/>
        <v>TERMINADA</v>
      </c>
      <c r="AE163" s="58" t="s">
        <v>708</v>
      </c>
      <c r="AF163" s="58"/>
      <c r="AG163" s="52" t="str">
        <f t="shared" si="14"/>
        <v>CUMPLIDA</v>
      </c>
      <c r="AH163" s="80" t="s">
        <v>712</v>
      </c>
      <c r="AI163" s="56" t="s">
        <v>653</v>
      </c>
      <c r="AJ163" s="56" t="s">
        <v>1092</v>
      </c>
    </row>
    <row r="164" spans="1:36" s="81" customFormat="1" ht="142.80000000000001" x14ac:dyDescent="0.2">
      <c r="A164" s="62">
        <v>155</v>
      </c>
      <c r="B164" s="71" t="s">
        <v>31</v>
      </c>
      <c r="C164" s="71" t="s">
        <v>430</v>
      </c>
      <c r="D164" s="87" t="s">
        <v>431</v>
      </c>
      <c r="E164" s="71">
        <v>1</v>
      </c>
      <c r="F164" s="69" t="s">
        <v>905</v>
      </c>
      <c r="G164" s="62" t="s">
        <v>432</v>
      </c>
      <c r="H164" s="69" t="s">
        <v>433</v>
      </c>
      <c r="I164" s="74" t="s">
        <v>439</v>
      </c>
      <c r="J164" s="71">
        <v>1</v>
      </c>
      <c r="K164" s="62" t="s">
        <v>38</v>
      </c>
      <c r="L164" s="71" t="s">
        <v>435</v>
      </c>
      <c r="M164" s="88">
        <v>1</v>
      </c>
      <c r="N164" s="67">
        <v>45474</v>
      </c>
      <c r="O164" s="67">
        <v>45838</v>
      </c>
      <c r="P164" s="62" t="s">
        <v>344</v>
      </c>
      <c r="Q164" s="71" t="s">
        <v>114</v>
      </c>
      <c r="R164" s="53">
        <v>45657</v>
      </c>
      <c r="S164" s="76" t="s">
        <v>909</v>
      </c>
      <c r="T164" s="70">
        <v>0.25</v>
      </c>
      <c r="U164" s="58" t="s">
        <v>637</v>
      </c>
      <c r="V164" s="134"/>
      <c r="W164" s="53">
        <v>45777</v>
      </c>
      <c r="X164" s="77" t="s">
        <v>751</v>
      </c>
      <c r="Y164" s="58">
        <v>0.3</v>
      </c>
      <c r="Z164" s="79" t="s">
        <v>910</v>
      </c>
      <c r="AA164" s="59">
        <f t="shared" si="10"/>
        <v>0.3</v>
      </c>
      <c r="AB164" s="60" t="b">
        <f t="shared" si="11"/>
        <v>0</v>
      </c>
      <c r="AC164" s="60" t="str">
        <f t="shared" si="12"/>
        <v>EN PROCESO</v>
      </c>
      <c r="AD164" s="61" t="str">
        <f t="shared" si="13"/>
        <v>EN PROCESO</v>
      </c>
      <c r="AE164" s="58" t="s">
        <v>642</v>
      </c>
      <c r="AF164" s="58"/>
      <c r="AG164" s="52" t="str">
        <f t="shared" si="14"/>
        <v>PENDIENTE</v>
      </c>
      <c r="AH164" s="56"/>
      <c r="AI164" s="56"/>
      <c r="AJ164" s="56"/>
    </row>
    <row r="165" spans="1:36" s="81" customFormat="1" ht="142.80000000000001" x14ac:dyDescent="0.2">
      <c r="A165" s="62">
        <v>156</v>
      </c>
      <c r="B165" s="71" t="s">
        <v>31</v>
      </c>
      <c r="C165" s="71" t="s">
        <v>430</v>
      </c>
      <c r="D165" s="87" t="s">
        <v>431</v>
      </c>
      <c r="E165" s="71">
        <v>1</v>
      </c>
      <c r="F165" s="69" t="s">
        <v>905</v>
      </c>
      <c r="G165" s="62" t="s">
        <v>432</v>
      </c>
      <c r="H165" s="69" t="s">
        <v>433</v>
      </c>
      <c r="I165" s="74" t="s">
        <v>437</v>
      </c>
      <c r="J165" s="71">
        <v>1</v>
      </c>
      <c r="K165" s="62" t="s">
        <v>38</v>
      </c>
      <c r="L165" s="71" t="s">
        <v>435</v>
      </c>
      <c r="M165" s="88">
        <v>1</v>
      </c>
      <c r="N165" s="67">
        <v>45474</v>
      </c>
      <c r="O165" s="67">
        <v>45838</v>
      </c>
      <c r="P165" s="62" t="s">
        <v>344</v>
      </c>
      <c r="Q165" s="71" t="s">
        <v>114</v>
      </c>
      <c r="R165" s="53">
        <v>45657</v>
      </c>
      <c r="S165" s="76" t="s">
        <v>909</v>
      </c>
      <c r="T165" s="70">
        <v>0.25</v>
      </c>
      <c r="U165" s="58" t="s">
        <v>637</v>
      </c>
      <c r="V165" s="134"/>
      <c r="W165" s="53">
        <v>45777</v>
      </c>
      <c r="X165" s="77" t="s">
        <v>751</v>
      </c>
      <c r="Y165" s="58">
        <v>0.3</v>
      </c>
      <c r="Z165" s="79" t="s">
        <v>911</v>
      </c>
      <c r="AA165" s="59">
        <f t="shared" si="10"/>
        <v>0.3</v>
      </c>
      <c r="AB165" s="60" t="b">
        <f t="shared" si="11"/>
        <v>0</v>
      </c>
      <c r="AC165" s="60" t="str">
        <f t="shared" si="12"/>
        <v>EN PROCESO</v>
      </c>
      <c r="AD165" s="61" t="str">
        <f t="shared" si="13"/>
        <v>EN PROCESO</v>
      </c>
      <c r="AE165" s="58" t="s">
        <v>642</v>
      </c>
      <c r="AF165" s="58"/>
      <c r="AG165" s="52" t="str">
        <f t="shared" si="14"/>
        <v>PENDIENTE</v>
      </c>
      <c r="AH165" s="56"/>
      <c r="AI165" s="56"/>
      <c r="AJ165" s="56"/>
    </row>
    <row r="166" spans="1:36" s="81" customFormat="1" ht="153" x14ac:dyDescent="0.2">
      <c r="A166" s="46">
        <v>157</v>
      </c>
      <c r="B166" s="71" t="s">
        <v>31</v>
      </c>
      <c r="C166" s="71" t="s">
        <v>430</v>
      </c>
      <c r="D166" s="87" t="s">
        <v>431</v>
      </c>
      <c r="E166" s="71">
        <v>2</v>
      </c>
      <c r="F166" s="69" t="s">
        <v>912</v>
      </c>
      <c r="G166" s="71" t="s">
        <v>80</v>
      </c>
      <c r="H166" s="69" t="s">
        <v>440</v>
      </c>
      <c r="I166" s="74" t="s">
        <v>441</v>
      </c>
      <c r="J166" s="71">
        <v>1</v>
      </c>
      <c r="K166" s="62" t="s">
        <v>38</v>
      </c>
      <c r="L166" s="62" t="s">
        <v>442</v>
      </c>
      <c r="M166" s="88">
        <v>1</v>
      </c>
      <c r="N166" s="67">
        <v>45474</v>
      </c>
      <c r="O166" s="67">
        <v>45832</v>
      </c>
      <c r="P166" s="71" t="s">
        <v>80</v>
      </c>
      <c r="Q166" s="62" t="s">
        <v>89</v>
      </c>
      <c r="R166" s="53">
        <v>45657</v>
      </c>
      <c r="S166" s="76" t="s">
        <v>913</v>
      </c>
      <c r="T166" s="70">
        <v>0.5</v>
      </c>
      <c r="U166" s="58" t="s">
        <v>636</v>
      </c>
      <c r="V166" s="134"/>
      <c r="W166" s="53">
        <v>45777</v>
      </c>
      <c r="X166" s="95" t="s">
        <v>914</v>
      </c>
      <c r="Y166" s="58">
        <v>1</v>
      </c>
      <c r="Z166" s="76" t="s">
        <v>915</v>
      </c>
      <c r="AA166" s="59">
        <f t="shared" si="10"/>
        <v>1</v>
      </c>
      <c r="AB166" s="60" t="b">
        <f t="shared" si="11"/>
        <v>0</v>
      </c>
      <c r="AC166" s="60" t="str">
        <f t="shared" si="12"/>
        <v>TERMINADA</v>
      </c>
      <c r="AD166" s="61" t="str">
        <f t="shared" si="13"/>
        <v>TERMINADA</v>
      </c>
      <c r="AE166" s="58" t="s">
        <v>708</v>
      </c>
      <c r="AF166" s="58"/>
      <c r="AG166" s="52" t="str">
        <f t="shared" si="14"/>
        <v>CUMPLIDA</v>
      </c>
      <c r="AH166" s="80" t="s">
        <v>712</v>
      </c>
      <c r="AI166" s="56" t="s">
        <v>653</v>
      </c>
      <c r="AJ166" s="56" t="s">
        <v>1092</v>
      </c>
    </row>
    <row r="167" spans="1:36" s="81" customFormat="1" ht="153" x14ac:dyDescent="0.2">
      <c r="A167" s="62">
        <v>158</v>
      </c>
      <c r="B167" s="71" t="s">
        <v>31</v>
      </c>
      <c r="C167" s="71" t="s">
        <v>430</v>
      </c>
      <c r="D167" s="87" t="s">
        <v>431</v>
      </c>
      <c r="E167" s="71">
        <v>2</v>
      </c>
      <c r="F167" s="69" t="s">
        <v>912</v>
      </c>
      <c r="G167" s="71" t="s">
        <v>80</v>
      </c>
      <c r="H167" s="69" t="s">
        <v>440</v>
      </c>
      <c r="I167" s="74" t="s">
        <v>443</v>
      </c>
      <c r="J167" s="71">
        <v>1</v>
      </c>
      <c r="K167" s="62" t="s">
        <v>38</v>
      </c>
      <c r="L167" s="62" t="s">
        <v>444</v>
      </c>
      <c r="M167" s="88">
        <v>1</v>
      </c>
      <c r="N167" s="67">
        <v>45474</v>
      </c>
      <c r="O167" s="67">
        <v>45641</v>
      </c>
      <c r="P167" s="71" t="s">
        <v>80</v>
      </c>
      <c r="Q167" s="62" t="s">
        <v>89</v>
      </c>
      <c r="R167" s="53">
        <v>45657</v>
      </c>
      <c r="S167" s="76" t="s">
        <v>913</v>
      </c>
      <c r="T167" s="70">
        <v>0.5</v>
      </c>
      <c r="U167" s="58" t="s">
        <v>636</v>
      </c>
      <c r="V167" s="134"/>
      <c r="W167" s="53">
        <v>45777</v>
      </c>
      <c r="X167" s="95" t="s">
        <v>916</v>
      </c>
      <c r="Y167" s="58">
        <v>1</v>
      </c>
      <c r="Z167" s="76" t="s">
        <v>1042</v>
      </c>
      <c r="AA167" s="59">
        <f t="shared" si="10"/>
        <v>1</v>
      </c>
      <c r="AB167" s="60" t="str">
        <f t="shared" si="11"/>
        <v>TERMINADA EXTEMPORÁNEA</v>
      </c>
      <c r="AC167" s="60" t="b">
        <f t="shared" si="12"/>
        <v>0</v>
      </c>
      <c r="AD167" s="61" t="str">
        <f t="shared" si="13"/>
        <v>TERMINADA EXTEMPORÁNEA</v>
      </c>
      <c r="AE167" s="58" t="s">
        <v>708</v>
      </c>
      <c r="AF167" s="58"/>
      <c r="AG167" s="52" t="str">
        <f t="shared" si="14"/>
        <v>CUMPLIDA</v>
      </c>
      <c r="AH167" s="80" t="s">
        <v>712</v>
      </c>
      <c r="AI167" s="56" t="s">
        <v>653</v>
      </c>
      <c r="AJ167" s="56" t="s">
        <v>1092</v>
      </c>
    </row>
    <row r="168" spans="1:36" s="81" customFormat="1" ht="214.2" x14ac:dyDescent="0.2">
      <c r="A168" s="62">
        <v>159</v>
      </c>
      <c r="B168" s="71" t="s">
        <v>31</v>
      </c>
      <c r="C168" s="71" t="s">
        <v>430</v>
      </c>
      <c r="D168" s="87" t="s">
        <v>431</v>
      </c>
      <c r="E168" s="71">
        <v>3</v>
      </c>
      <c r="F168" s="69" t="s">
        <v>917</v>
      </c>
      <c r="G168" s="71" t="s">
        <v>432</v>
      </c>
      <c r="H168" s="69" t="s">
        <v>445</v>
      </c>
      <c r="I168" s="74" t="s">
        <v>446</v>
      </c>
      <c r="J168" s="71">
        <v>1</v>
      </c>
      <c r="K168" s="62" t="s">
        <v>38</v>
      </c>
      <c r="L168" s="62" t="s">
        <v>447</v>
      </c>
      <c r="M168" s="88">
        <v>1</v>
      </c>
      <c r="N168" s="67">
        <v>45474</v>
      </c>
      <c r="O168" s="67">
        <v>45747</v>
      </c>
      <c r="P168" s="62" t="s">
        <v>432</v>
      </c>
      <c r="Q168" s="62" t="s">
        <v>89</v>
      </c>
      <c r="R168" s="53">
        <v>45657</v>
      </c>
      <c r="S168" s="76" t="s">
        <v>918</v>
      </c>
      <c r="T168" s="70">
        <v>0.2</v>
      </c>
      <c r="U168" s="58" t="s">
        <v>637</v>
      </c>
      <c r="V168" s="134"/>
      <c r="W168" s="53">
        <v>45777</v>
      </c>
      <c r="X168" s="57" t="s">
        <v>919</v>
      </c>
      <c r="Y168" s="58">
        <v>1</v>
      </c>
      <c r="Z168" s="76" t="s">
        <v>1043</v>
      </c>
      <c r="AA168" s="59">
        <f t="shared" si="10"/>
        <v>1</v>
      </c>
      <c r="AB168" s="60" t="str">
        <f>IF(AA168="","",IF(W168&gt;O168,IF(AA168&lt;100%,"INCUMPLIDA",IF(AA168=100%,"TERMINADA"))))</f>
        <v>TERMINADA</v>
      </c>
      <c r="AC168" s="60" t="b">
        <f t="shared" si="12"/>
        <v>0</v>
      </c>
      <c r="AD168" s="61" t="str">
        <f t="shared" si="13"/>
        <v>TERMINADA</v>
      </c>
      <c r="AE168" s="58" t="s">
        <v>708</v>
      </c>
      <c r="AF168" s="58"/>
      <c r="AG168" s="52" t="str">
        <f t="shared" si="14"/>
        <v>CUMPLIDA</v>
      </c>
      <c r="AH168" s="80" t="s">
        <v>712</v>
      </c>
      <c r="AI168" s="56" t="s">
        <v>653</v>
      </c>
      <c r="AJ168" s="56" t="s">
        <v>1092</v>
      </c>
    </row>
    <row r="169" spans="1:36" s="81" customFormat="1" ht="214.2" x14ac:dyDescent="0.2">
      <c r="A169" s="46">
        <v>160</v>
      </c>
      <c r="B169" s="71" t="s">
        <v>31</v>
      </c>
      <c r="C169" s="71" t="s">
        <v>430</v>
      </c>
      <c r="D169" s="87" t="s">
        <v>431</v>
      </c>
      <c r="E169" s="71">
        <v>3</v>
      </c>
      <c r="F169" s="69" t="s">
        <v>917</v>
      </c>
      <c r="G169" s="71" t="s">
        <v>432</v>
      </c>
      <c r="H169" s="69" t="s">
        <v>445</v>
      </c>
      <c r="I169" s="74" t="s">
        <v>448</v>
      </c>
      <c r="J169" s="71">
        <v>1</v>
      </c>
      <c r="K169" s="62" t="s">
        <v>38</v>
      </c>
      <c r="L169" s="62" t="s">
        <v>447</v>
      </c>
      <c r="M169" s="88">
        <v>1</v>
      </c>
      <c r="N169" s="67">
        <v>45474</v>
      </c>
      <c r="O169" s="67">
        <v>45747</v>
      </c>
      <c r="P169" s="62" t="s">
        <v>432</v>
      </c>
      <c r="Q169" s="62" t="s">
        <v>89</v>
      </c>
      <c r="R169" s="53">
        <v>45657</v>
      </c>
      <c r="S169" s="76" t="s">
        <v>918</v>
      </c>
      <c r="T169" s="70">
        <v>0.2</v>
      </c>
      <c r="U169" s="58" t="s">
        <v>637</v>
      </c>
      <c r="V169" s="134"/>
      <c r="W169" s="53">
        <v>45777</v>
      </c>
      <c r="X169" s="57" t="s">
        <v>920</v>
      </c>
      <c r="Y169" s="58">
        <v>1</v>
      </c>
      <c r="Z169" s="76" t="s">
        <v>1041</v>
      </c>
      <c r="AA169" s="59">
        <f t="shared" si="10"/>
        <v>1</v>
      </c>
      <c r="AB169" s="60" t="str">
        <f>IF(AA169="","",IF(W169&gt;O169,IF(AA169&lt;100%,"INCUMPLIDA",IF(AA169=100%,"TERMINADA"))))</f>
        <v>TERMINADA</v>
      </c>
      <c r="AC169" s="60" t="b">
        <f t="shared" si="12"/>
        <v>0</v>
      </c>
      <c r="AD169" s="61" t="str">
        <f t="shared" si="13"/>
        <v>TERMINADA</v>
      </c>
      <c r="AE169" s="58" t="s">
        <v>708</v>
      </c>
      <c r="AF169" s="58"/>
      <c r="AG169" s="52" t="str">
        <f t="shared" si="14"/>
        <v>CUMPLIDA</v>
      </c>
      <c r="AH169" s="80" t="s">
        <v>712</v>
      </c>
      <c r="AI169" s="56" t="s">
        <v>653</v>
      </c>
      <c r="AJ169" s="56" t="s">
        <v>1092</v>
      </c>
    </row>
    <row r="170" spans="1:36" s="81" customFormat="1" ht="214.2" x14ac:dyDescent="0.2">
      <c r="A170" s="62">
        <v>161</v>
      </c>
      <c r="B170" s="71" t="s">
        <v>31</v>
      </c>
      <c r="C170" s="71" t="s">
        <v>430</v>
      </c>
      <c r="D170" s="87" t="s">
        <v>431</v>
      </c>
      <c r="E170" s="71">
        <v>3</v>
      </c>
      <c r="F170" s="69" t="s">
        <v>917</v>
      </c>
      <c r="G170" s="71" t="s">
        <v>432</v>
      </c>
      <c r="H170" s="69" t="s">
        <v>445</v>
      </c>
      <c r="I170" s="74" t="s">
        <v>449</v>
      </c>
      <c r="J170" s="71">
        <v>1</v>
      </c>
      <c r="K170" s="62" t="s">
        <v>38</v>
      </c>
      <c r="L170" s="62" t="s">
        <v>450</v>
      </c>
      <c r="M170" s="88">
        <v>1</v>
      </c>
      <c r="N170" s="67">
        <v>45474</v>
      </c>
      <c r="O170" s="67">
        <v>45899</v>
      </c>
      <c r="P170" s="62" t="s">
        <v>432</v>
      </c>
      <c r="Q170" s="62" t="s">
        <v>89</v>
      </c>
      <c r="R170" s="53">
        <v>45657</v>
      </c>
      <c r="S170" s="76" t="s">
        <v>918</v>
      </c>
      <c r="T170" s="70">
        <v>0.2</v>
      </c>
      <c r="U170" s="58" t="s">
        <v>637</v>
      </c>
      <c r="V170" s="134"/>
      <c r="W170" s="53">
        <v>45777</v>
      </c>
      <c r="X170" s="57" t="s">
        <v>644</v>
      </c>
      <c r="Y170" s="58">
        <v>0.2</v>
      </c>
      <c r="Z170" s="76" t="s">
        <v>1044</v>
      </c>
      <c r="AA170" s="59">
        <f t="shared" si="10"/>
        <v>0.2</v>
      </c>
      <c r="AB170" s="60" t="b">
        <f t="shared" si="11"/>
        <v>0</v>
      </c>
      <c r="AC170" s="60" t="str">
        <f t="shared" si="12"/>
        <v>EN PROCESO</v>
      </c>
      <c r="AD170" s="61" t="str">
        <f t="shared" si="13"/>
        <v>EN PROCESO</v>
      </c>
      <c r="AE170" s="58" t="s">
        <v>708</v>
      </c>
      <c r="AF170" s="58"/>
      <c r="AG170" s="52" t="str">
        <f t="shared" si="14"/>
        <v>PENDIENTE</v>
      </c>
      <c r="AH170" s="56"/>
      <c r="AI170" s="56"/>
      <c r="AJ170" s="56"/>
    </row>
    <row r="171" spans="1:36" s="81" customFormat="1" ht="214.2" x14ac:dyDescent="0.2">
      <c r="A171" s="62">
        <v>162</v>
      </c>
      <c r="B171" s="71" t="s">
        <v>31</v>
      </c>
      <c r="C171" s="71" t="s">
        <v>430</v>
      </c>
      <c r="D171" s="87" t="s">
        <v>431</v>
      </c>
      <c r="E171" s="71">
        <v>3</v>
      </c>
      <c r="F171" s="69" t="s">
        <v>917</v>
      </c>
      <c r="G171" s="71" t="s">
        <v>432</v>
      </c>
      <c r="H171" s="69" t="s">
        <v>445</v>
      </c>
      <c r="I171" s="74" t="s">
        <v>451</v>
      </c>
      <c r="J171" s="71">
        <v>1</v>
      </c>
      <c r="K171" s="62" t="s">
        <v>38</v>
      </c>
      <c r="L171" s="62" t="s">
        <v>447</v>
      </c>
      <c r="M171" s="88">
        <v>1</v>
      </c>
      <c r="N171" s="67">
        <v>45474</v>
      </c>
      <c r="O171" s="67">
        <v>45930</v>
      </c>
      <c r="P171" s="62" t="s">
        <v>432</v>
      </c>
      <c r="Q171" s="62" t="s">
        <v>89</v>
      </c>
      <c r="R171" s="53">
        <v>45657</v>
      </c>
      <c r="S171" s="76" t="s">
        <v>918</v>
      </c>
      <c r="T171" s="70">
        <v>0.2</v>
      </c>
      <c r="U171" s="58" t="s">
        <v>637</v>
      </c>
      <c r="V171" s="134"/>
      <c r="W171" s="53">
        <v>45777</v>
      </c>
      <c r="X171" s="57" t="s">
        <v>921</v>
      </c>
      <c r="Y171" s="58">
        <v>0.5</v>
      </c>
      <c r="Z171" s="76" t="s">
        <v>922</v>
      </c>
      <c r="AA171" s="59">
        <f t="shared" si="10"/>
        <v>0.5</v>
      </c>
      <c r="AB171" s="60" t="b">
        <f t="shared" si="11"/>
        <v>0</v>
      </c>
      <c r="AC171" s="60" t="str">
        <f t="shared" si="12"/>
        <v>EN PROCESO</v>
      </c>
      <c r="AD171" s="61" t="str">
        <f t="shared" si="13"/>
        <v>EN PROCESO</v>
      </c>
      <c r="AE171" s="58" t="s">
        <v>708</v>
      </c>
      <c r="AF171" s="58"/>
      <c r="AG171" s="52" t="str">
        <f t="shared" si="14"/>
        <v>PENDIENTE</v>
      </c>
      <c r="AH171" s="56"/>
      <c r="AI171" s="56"/>
      <c r="AJ171" s="56"/>
    </row>
    <row r="172" spans="1:36" s="81" customFormat="1" ht="214.2" x14ac:dyDescent="0.2">
      <c r="A172" s="46">
        <v>163</v>
      </c>
      <c r="B172" s="71" t="s">
        <v>31</v>
      </c>
      <c r="C172" s="71" t="s">
        <v>430</v>
      </c>
      <c r="D172" s="87" t="s">
        <v>431</v>
      </c>
      <c r="E172" s="71">
        <v>3</v>
      </c>
      <c r="F172" s="69" t="s">
        <v>917</v>
      </c>
      <c r="G172" s="71" t="s">
        <v>432</v>
      </c>
      <c r="H172" s="69" t="s">
        <v>445</v>
      </c>
      <c r="I172" s="74" t="s">
        <v>452</v>
      </c>
      <c r="J172" s="71">
        <v>1</v>
      </c>
      <c r="K172" s="62" t="s">
        <v>38</v>
      </c>
      <c r="L172" s="62" t="s">
        <v>450</v>
      </c>
      <c r="M172" s="88">
        <v>1</v>
      </c>
      <c r="N172" s="67">
        <v>45474</v>
      </c>
      <c r="O172" s="67">
        <v>45838</v>
      </c>
      <c r="P172" s="62" t="s">
        <v>432</v>
      </c>
      <c r="Q172" s="62" t="s">
        <v>89</v>
      </c>
      <c r="R172" s="53">
        <v>45657</v>
      </c>
      <c r="S172" s="76" t="s">
        <v>918</v>
      </c>
      <c r="T172" s="70">
        <v>0.2</v>
      </c>
      <c r="U172" s="58" t="s">
        <v>637</v>
      </c>
      <c r="V172" s="134"/>
      <c r="W172" s="53">
        <v>45777</v>
      </c>
      <c r="X172" s="57" t="s">
        <v>644</v>
      </c>
      <c r="Y172" s="58">
        <v>0</v>
      </c>
      <c r="Z172" s="76" t="s">
        <v>1045</v>
      </c>
      <c r="AA172" s="59">
        <f t="shared" si="10"/>
        <v>0</v>
      </c>
      <c r="AB172" s="60" t="b">
        <f t="shared" si="11"/>
        <v>0</v>
      </c>
      <c r="AC172" s="60" t="str">
        <f t="shared" si="12"/>
        <v>SIN INICIAR</v>
      </c>
      <c r="AD172" s="61" t="str">
        <f t="shared" si="13"/>
        <v>SIN INICIAR</v>
      </c>
      <c r="AE172" s="58" t="s">
        <v>708</v>
      </c>
      <c r="AF172" s="58"/>
      <c r="AG172" s="52" t="str">
        <f t="shared" si="14"/>
        <v>PENDIENTE</v>
      </c>
      <c r="AH172" s="56"/>
      <c r="AI172" s="56"/>
      <c r="AJ172" s="56"/>
    </row>
    <row r="173" spans="1:36" s="81" customFormat="1" ht="91.8" x14ac:dyDescent="0.2">
      <c r="A173" s="62">
        <v>164</v>
      </c>
      <c r="B173" s="71" t="s">
        <v>31</v>
      </c>
      <c r="C173" s="71" t="s">
        <v>430</v>
      </c>
      <c r="D173" s="87" t="s">
        <v>431</v>
      </c>
      <c r="E173" s="71">
        <v>4</v>
      </c>
      <c r="F173" s="69" t="s">
        <v>923</v>
      </c>
      <c r="G173" s="71" t="s">
        <v>432</v>
      </c>
      <c r="H173" s="74" t="s">
        <v>453</v>
      </c>
      <c r="I173" s="74" t="s">
        <v>454</v>
      </c>
      <c r="J173" s="71">
        <v>1</v>
      </c>
      <c r="K173" s="62" t="s">
        <v>38</v>
      </c>
      <c r="L173" s="71" t="s">
        <v>455</v>
      </c>
      <c r="M173" s="88">
        <v>1</v>
      </c>
      <c r="N173" s="67">
        <v>45505</v>
      </c>
      <c r="O173" s="67">
        <v>45777</v>
      </c>
      <c r="P173" s="62" t="s">
        <v>432</v>
      </c>
      <c r="Q173" s="62" t="s">
        <v>89</v>
      </c>
      <c r="R173" s="53">
        <v>45657</v>
      </c>
      <c r="S173" s="72" t="s">
        <v>924</v>
      </c>
      <c r="T173" s="70">
        <v>0.5</v>
      </c>
      <c r="U173" s="58" t="s">
        <v>637</v>
      </c>
      <c r="V173" s="134"/>
      <c r="W173" s="53">
        <v>45777</v>
      </c>
      <c r="X173" s="77" t="s">
        <v>925</v>
      </c>
      <c r="Y173" s="58">
        <v>0.5</v>
      </c>
      <c r="Z173" s="76" t="s">
        <v>926</v>
      </c>
      <c r="AA173" s="59">
        <f t="shared" si="10"/>
        <v>0.5</v>
      </c>
      <c r="AB173" s="60" t="b">
        <f>IF(AA173="","",IF(W173&lt;O173,IF(AA173&lt;100%,"INCUMPLIDA",IF(AA173=100%,"TERMINADA EXTEMPORÁNEA"))))</f>
        <v>0</v>
      </c>
      <c r="AC173" s="60" t="str">
        <f>IF(AA173="","",IF(W173&gt;=O173,IF(AA173=0%,"SIN INICIAR",IF(AA173&lt;100%,"EN PROCESO",IF(AA173=100%,"TERMINADA")))))</f>
        <v>EN PROCESO</v>
      </c>
      <c r="AD173" s="61" t="str">
        <f>IF(AA173="","",IF(W173&lt;O173,AB173,IF(W173&gt;=O173,AC173)))</f>
        <v>EN PROCESO</v>
      </c>
      <c r="AE173" s="58" t="s">
        <v>708</v>
      </c>
      <c r="AF173" s="58"/>
      <c r="AG173" s="52" t="str">
        <f t="shared" si="14"/>
        <v>PENDIENTE</v>
      </c>
      <c r="AH173" s="56"/>
      <c r="AI173" s="56"/>
      <c r="AJ173" s="56"/>
    </row>
    <row r="174" spans="1:36" s="81" customFormat="1" ht="91.8" x14ac:dyDescent="0.2">
      <c r="A174" s="62">
        <v>165</v>
      </c>
      <c r="B174" s="71" t="s">
        <v>31</v>
      </c>
      <c r="C174" s="71" t="s">
        <v>430</v>
      </c>
      <c r="D174" s="87" t="s">
        <v>431</v>
      </c>
      <c r="E174" s="71">
        <v>4</v>
      </c>
      <c r="F174" s="69" t="s">
        <v>923</v>
      </c>
      <c r="G174" s="71" t="s">
        <v>432</v>
      </c>
      <c r="H174" s="74" t="s">
        <v>453</v>
      </c>
      <c r="I174" s="74" t="s">
        <v>456</v>
      </c>
      <c r="J174" s="71">
        <v>1</v>
      </c>
      <c r="K174" s="62" t="s">
        <v>38</v>
      </c>
      <c r="L174" s="71" t="s">
        <v>455</v>
      </c>
      <c r="M174" s="88">
        <v>1</v>
      </c>
      <c r="N174" s="67">
        <v>45505</v>
      </c>
      <c r="O174" s="67">
        <v>45746</v>
      </c>
      <c r="P174" s="62" t="s">
        <v>432</v>
      </c>
      <c r="Q174" s="62" t="s">
        <v>89</v>
      </c>
      <c r="R174" s="53">
        <v>45657</v>
      </c>
      <c r="S174" s="72" t="s">
        <v>924</v>
      </c>
      <c r="T174" s="70">
        <v>0.5</v>
      </c>
      <c r="U174" s="58" t="s">
        <v>637</v>
      </c>
      <c r="V174" s="134"/>
      <c r="W174" s="53">
        <v>45777</v>
      </c>
      <c r="X174" s="77" t="s">
        <v>927</v>
      </c>
      <c r="Y174" s="58">
        <v>1</v>
      </c>
      <c r="Z174" s="76" t="s">
        <v>1046</v>
      </c>
      <c r="AA174" s="59">
        <f t="shared" si="10"/>
        <v>1</v>
      </c>
      <c r="AB174" s="60" t="str">
        <f>IF(AA174="","",IF(W174&gt;O174,IF(AA174&lt;100%,"INCUMPLIDA",IF(AA174=100%,"TERMINADA"))))</f>
        <v>TERMINADA</v>
      </c>
      <c r="AC174" s="60" t="b">
        <f t="shared" si="12"/>
        <v>0</v>
      </c>
      <c r="AD174" s="61" t="str">
        <f t="shared" si="13"/>
        <v>TERMINADA</v>
      </c>
      <c r="AE174" s="58" t="s">
        <v>708</v>
      </c>
      <c r="AF174" s="58"/>
      <c r="AG174" s="52" t="str">
        <f t="shared" si="14"/>
        <v>CUMPLIDA</v>
      </c>
      <c r="AH174" s="80" t="s">
        <v>712</v>
      </c>
      <c r="AI174" s="56" t="s">
        <v>653</v>
      </c>
      <c r="AJ174" s="56" t="s">
        <v>1092</v>
      </c>
    </row>
    <row r="175" spans="1:36" s="81" customFormat="1" ht="153" x14ac:dyDescent="0.2">
      <c r="A175" s="46">
        <v>166</v>
      </c>
      <c r="B175" s="71" t="s">
        <v>31</v>
      </c>
      <c r="C175" s="71" t="s">
        <v>430</v>
      </c>
      <c r="D175" s="87" t="s">
        <v>431</v>
      </c>
      <c r="E175" s="71">
        <v>5</v>
      </c>
      <c r="F175" s="69" t="s">
        <v>928</v>
      </c>
      <c r="G175" s="71" t="s">
        <v>382</v>
      </c>
      <c r="H175" s="74" t="s">
        <v>457</v>
      </c>
      <c r="I175" s="69" t="s">
        <v>458</v>
      </c>
      <c r="J175" s="71">
        <v>1</v>
      </c>
      <c r="K175" s="62" t="s">
        <v>38</v>
      </c>
      <c r="L175" s="71" t="s">
        <v>929</v>
      </c>
      <c r="M175" s="88">
        <v>1</v>
      </c>
      <c r="N175" s="67">
        <v>45474</v>
      </c>
      <c r="O175" s="67">
        <v>45747</v>
      </c>
      <c r="P175" s="71" t="s">
        <v>459</v>
      </c>
      <c r="Q175" s="71" t="s">
        <v>114</v>
      </c>
      <c r="R175" s="53">
        <v>45657</v>
      </c>
      <c r="S175" s="79" t="s">
        <v>930</v>
      </c>
      <c r="T175" s="70">
        <v>0.3</v>
      </c>
      <c r="U175" s="58" t="s">
        <v>637</v>
      </c>
      <c r="V175" s="134"/>
      <c r="W175" s="53">
        <v>45777</v>
      </c>
      <c r="X175" s="57" t="s">
        <v>644</v>
      </c>
      <c r="Y175" s="58">
        <v>0.3</v>
      </c>
      <c r="Z175" s="79" t="s">
        <v>1047</v>
      </c>
      <c r="AA175" s="59">
        <f t="shared" si="10"/>
        <v>0.3</v>
      </c>
      <c r="AB175" s="60" t="str">
        <f t="shared" si="11"/>
        <v>INCUMPLIDA</v>
      </c>
      <c r="AC175" s="60" t="b">
        <f t="shared" si="12"/>
        <v>0</v>
      </c>
      <c r="AD175" s="61" t="str">
        <f t="shared" si="13"/>
        <v>INCUMPLIDA</v>
      </c>
      <c r="AE175" s="58" t="s">
        <v>729</v>
      </c>
      <c r="AF175" s="58"/>
      <c r="AG175" s="52" t="str">
        <f t="shared" si="14"/>
        <v>PENDIENTE</v>
      </c>
      <c r="AH175" s="56"/>
      <c r="AI175" s="56"/>
      <c r="AJ175" s="56"/>
    </row>
    <row r="176" spans="1:36" s="81" customFormat="1" ht="112.2" x14ac:dyDescent="0.2">
      <c r="A176" s="62">
        <v>167</v>
      </c>
      <c r="B176" s="71" t="s">
        <v>31</v>
      </c>
      <c r="C176" s="71" t="s">
        <v>430</v>
      </c>
      <c r="D176" s="87" t="s">
        <v>431</v>
      </c>
      <c r="E176" s="71">
        <v>6</v>
      </c>
      <c r="F176" s="69" t="s">
        <v>931</v>
      </c>
      <c r="G176" s="62" t="s">
        <v>460</v>
      </c>
      <c r="H176" s="69" t="s">
        <v>461</v>
      </c>
      <c r="I176" s="74" t="s">
        <v>462</v>
      </c>
      <c r="J176" s="71">
        <v>1</v>
      </c>
      <c r="K176" s="62" t="s">
        <v>38</v>
      </c>
      <c r="L176" s="71" t="s">
        <v>463</v>
      </c>
      <c r="M176" s="88">
        <v>1</v>
      </c>
      <c r="N176" s="67">
        <v>45505</v>
      </c>
      <c r="O176" s="67">
        <v>45746</v>
      </c>
      <c r="P176" s="62" t="s">
        <v>464</v>
      </c>
      <c r="Q176" s="62" t="s">
        <v>89</v>
      </c>
      <c r="R176" s="53">
        <v>45657</v>
      </c>
      <c r="S176" s="69" t="s">
        <v>932</v>
      </c>
      <c r="T176" s="70">
        <v>0</v>
      </c>
      <c r="U176" s="58" t="s">
        <v>638</v>
      </c>
      <c r="V176" s="134"/>
      <c r="W176" s="53">
        <v>45777</v>
      </c>
      <c r="X176" s="57" t="s">
        <v>707</v>
      </c>
      <c r="Y176" s="58">
        <v>1</v>
      </c>
      <c r="Z176" s="69" t="s">
        <v>1048</v>
      </c>
      <c r="AA176" s="59">
        <f t="shared" si="10"/>
        <v>1</v>
      </c>
      <c r="AB176" s="60" t="str">
        <f>IF(AA176="","",IF(W176&gt;O176,IF(AA176&lt;100%,"INCUMPLIDA",IF(AA176=100%,"TERMINADA"))))</f>
        <v>TERMINADA</v>
      </c>
      <c r="AC176" s="60" t="b">
        <f t="shared" si="12"/>
        <v>0</v>
      </c>
      <c r="AD176" s="61" t="str">
        <f t="shared" si="13"/>
        <v>TERMINADA</v>
      </c>
      <c r="AE176" s="58" t="s">
        <v>708</v>
      </c>
      <c r="AF176" s="58"/>
      <c r="AG176" s="52" t="str">
        <f t="shared" si="14"/>
        <v>CUMPLIDA</v>
      </c>
      <c r="AH176" s="80" t="s">
        <v>712</v>
      </c>
      <c r="AI176" s="56" t="s">
        <v>653</v>
      </c>
      <c r="AJ176" s="56" t="s">
        <v>1092</v>
      </c>
    </row>
    <row r="177" spans="1:36" s="81" customFormat="1" ht="112.2" x14ac:dyDescent="0.2">
      <c r="A177" s="62">
        <v>168</v>
      </c>
      <c r="B177" s="71" t="s">
        <v>31</v>
      </c>
      <c r="C177" s="71" t="s">
        <v>430</v>
      </c>
      <c r="D177" s="87" t="s">
        <v>431</v>
      </c>
      <c r="E177" s="71">
        <v>6</v>
      </c>
      <c r="F177" s="69" t="s">
        <v>931</v>
      </c>
      <c r="G177" s="62" t="s">
        <v>460</v>
      </c>
      <c r="H177" s="69" t="s">
        <v>461</v>
      </c>
      <c r="I177" s="74" t="s">
        <v>465</v>
      </c>
      <c r="J177" s="71">
        <v>1</v>
      </c>
      <c r="K177" s="62" t="s">
        <v>38</v>
      </c>
      <c r="L177" s="71" t="s">
        <v>463</v>
      </c>
      <c r="M177" s="88">
        <v>1</v>
      </c>
      <c r="N177" s="67">
        <v>45505</v>
      </c>
      <c r="O177" s="67">
        <v>45746</v>
      </c>
      <c r="P177" s="62" t="s">
        <v>464</v>
      </c>
      <c r="Q177" s="62" t="s">
        <v>89</v>
      </c>
      <c r="R177" s="53">
        <v>45657</v>
      </c>
      <c r="S177" s="69" t="s">
        <v>932</v>
      </c>
      <c r="T177" s="70">
        <v>0</v>
      </c>
      <c r="U177" s="58" t="s">
        <v>638</v>
      </c>
      <c r="V177" s="134"/>
      <c r="W177" s="53">
        <v>45777</v>
      </c>
      <c r="X177" s="57" t="s">
        <v>707</v>
      </c>
      <c r="Y177" s="58">
        <v>1</v>
      </c>
      <c r="Z177" s="69" t="s">
        <v>1048</v>
      </c>
      <c r="AA177" s="59">
        <f t="shared" si="10"/>
        <v>1</v>
      </c>
      <c r="AB177" s="60" t="str">
        <f>IF(AA177="","",IF(W177&gt;O177,IF(AA177&lt;100%,"INCUMPLIDA",IF(AA177=100%,"TERMINADA"))))</f>
        <v>TERMINADA</v>
      </c>
      <c r="AC177" s="60" t="b">
        <f t="shared" si="12"/>
        <v>0</v>
      </c>
      <c r="AD177" s="61" t="str">
        <f t="shared" si="13"/>
        <v>TERMINADA</v>
      </c>
      <c r="AE177" s="58" t="s">
        <v>708</v>
      </c>
      <c r="AF177" s="58"/>
      <c r="AG177" s="52" t="str">
        <f t="shared" si="14"/>
        <v>CUMPLIDA</v>
      </c>
      <c r="AH177" s="80" t="s">
        <v>712</v>
      </c>
      <c r="AI177" s="56" t="s">
        <v>653</v>
      </c>
      <c r="AJ177" s="56" t="s">
        <v>1092</v>
      </c>
    </row>
    <row r="178" spans="1:36" s="81" customFormat="1" ht="153" x14ac:dyDescent="0.2">
      <c r="A178" s="46">
        <v>169</v>
      </c>
      <c r="B178" s="71" t="s">
        <v>31</v>
      </c>
      <c r="C178" s="71" t="s">
        <v>430</v>
      </c>
      <c r="D178" s="87" t="s">
        <v>431</v>
      </c>
      <c r="E178" s="71">
        <v>6</v>
      </c>
      <c r="F178" s="69" t="s">
        <v>931</v>
      </c>
      <c r="G178" s="62" t="s">
        <v>167</v>
      </c>
      <c r="H178" s="74" t="s">
        <v>466</v>
      </c>
      <c r="I178" s="74" t="s">
        <v>467</v>
      </c>
      <c r="J178" s="71">
        <v>1</v>
      </c>
      <c r="K178" s="71" t="s">
        <v>246</v>
      </c>
      <c r="L178" s="71" t="s">
        <v>468</v>
      </c>
      <c r="M178" s="88">
        <v>1</v>
      </c>
      <c r="N178" s="67">
        <v>45505</v>
      </c>
      <c r="O178" s="67">
        <v>45870</v>
      </c>
      <c r="P178" s="62" t="s">
        <v>167</v>
      </c>
      <c r="Q178" s="71" t="s">
        <v>85</v>
      </c>
      <c r="R178" s="53">
        <v>45657</v>
      </c>
      <c r="S178" s="113" t="s">
        <v>933</v>
      </c>
      <c r="T178" s="70">
        <v>0</v>
      </c>
      <c r="U178" s="58" t="s">
        <v>638</v>
      </c>
      <c r="V178" s="134"/>
      <c r="W178" s="53">
        <v>45777</v>
      </c>
      <c r="X178" s="57" t="s">
        <v>676</v>
      </c>
      <c r="Y178" s="58">
        <v>1</v>
      </c>
      <c r="Z178" s="69" t="s">
        <v>934</v>
      </c>
      <c r="AA178" s="59">
        <f t="shared" si="10"/>
        <v>1</v>
      </c>
      <c r="AB178" s="60" t="b">
        <f t="shared" si="11"/>
        <v>0</v>
      </c>
      <c r="AC178" s="60" t="str">
        <f t="shared" si="12"/>
        <v>TERMINADA</v>
      </c>
      <c r="AD178" s="61" t="str">
        <f t="shared" si="13"/>
        <v>TERMINADA</v>
      </c>
      <c r="AE178" s="58" t="s">
        <v>729</v>
      </c>
      <c r="AF178" s="58"/>
      <c r="AG178" s="52" t="str">
        <f t="shared" si="14"/>
        <v>CUMPLIDA</v>
      </c>
      <c r="AH178" s="80" t="s">
        <v>712</v>
      </c>
      <c r="AI178" s="56" t="s">
        <v>1072</v>
      </c>
      <c r="AJ178" s="56" t="s">
        <v>1092</v>
      </c>
    </row>
    <row r="179" spans="1:36" s="81" customFormat="1" ht="91.8" x14ac:dyDescent="0.2">
      <c r="A179" s="62">
        <v>170</v>
      </c>
      <c r="B179" s="71" t="s">
        <v>31</v>
      </c>
      <c r="C179" s="71" t="s">
        <v>430</v>
      </c>
      <c r="D179" s="87" t="s">
        <v>431</v>
      </c>
      <c r="E179" s="71">
        <v>6</v>
      </c>
      <c r="F179" s="69" t="s">
        <v>931</v>
      </c>
      <c r="G179" s="62" t="s">
        <v>167</v>
      </c>
      <c r="H179" s="74" t="s">
        <v>466</v>
      </c>
      <c r="I179" s="74" t="s">
        <v>469</v>
      </c>
      <c r="J179" s="71">
        <v>2</v>
      </c>
      <c r="K179" s="71" t="s">
        <v>246</v>
      </c>
      <c r="L179" s="71" t="s">
        <v>468</v>
      </c>
      <c r="M179" s="88">
        <v>1</v>
      </c>
      <c r="N179" s="67">
        <v>45505</v>
      </c>
      <c r="O179" s="67">
        <v>45870</v>
      </c>
      <c r="P179" s="62" t="s">
        <v>167</v>
      </c>
      <c r="Q179" s="71" t="s">
        <v>85</v>
      </c>
      <c r="R179" s="53">
        <v>45657</v>
      </c>
      <c r="S179" s="113" t="s">
        <v>933</v>
      </c>
      <c r="T179" s="70">
        <v>0</v>
      </c>
      <c r="U179" s="58" t="s">
        <v>638</v>
      </c>
      <c r="V179" s="134"/>
      <c r="W179" s="53">
        <v>45777</v>
      </c>
      <c r="X179" s="77" t="s">
        <v>673</v>
      </c>
      <c r="Y179" s="58">
        <v>3</v>
      </c>
      <c r="Z179" s="69" t="s">
        <v>935</v>
      </c>
      <c r="AA179" s="59">
        <f t="shared" si="10"/>
        <v>1</v>
      </c>
      <c r="AB179" s="60" t="b">
        <f t="shared" si="11"/>
        <v>0</v>
      </c>
      <c r="AC179" s="60" t="str">
        <f t="shared" si="12"/>
        <v>TERMINADA</v>
      </c>
      <c r="AD179" s="61" t="str">
        <f t="shared" si="13"/>
        <v>TERMINADA</v>
      </c>
      <c r="AE179" s="58" t="s">
        <v>729</v>
      </c>
      <c r="AF179" s="58"/>
      <c r="AG179" s="52" t="str">
        <f t="shared" si="14"/>
        <v>CUMPLIDA</v>
      </c>
      <c r="AH179" s="80" t="s">
        <v>712</v>
      </c>
      <c r="AI179" s="56" t="s">
        <v>653</v>
      </c>
      <c r="AJ179" s="56" t="s">
        <v>1092</v>
      </c>
    </row>
    <row r="180" spans="1:36" s="81" customFormat="1" ht="122.4" x14ac:dyDescent="0.2">
      <c r="A180" s="46">
        <v>172</v>
      </c>
      <c r="B180" s="71" t="s">
        <v>31</v>
      </c>
      <c r="C180" s="71" t="s">
        <v>430</v>
      </c>
      <c r="D180" s="87" t="s">
        <v>431</v>
      </c>
      <c r="E180" s="71">
        <v>7</v>
      </c>
      <c r="F180" s="74" t="s">
        <v>470</v>
      </c>
      <c r="G180" s="71" t="s">
        <v>248</v>
      </c>
      <c r="H180" s="69" t="s">
        <v>936</v>
      </c>
      <c r="I180" s="69" t="s">
        <v>471</v>
      </c>
      <c r="J180" s="71">
        <v>1</v>
      </c>
      <c r="K180" s="62" t="s">
        <v>38</v>
      </c>
      <c r="L180" s="71" t="s">
        <v>472</v>
      </c>
      <c r="M180" s="88">
        <v>1</v>
      </c>
      <c r="N180" s="67">
        <v>45505</v>
      </c>
      <c r="O180" s="67">
        <v>45900</v>
      </c>
      <c r="P180" s="62" t="s">
        <v>248</v>
      </c>
      <c r="Q180" s="71" t="s">
        <v>48</v>
      </c>
      <c r="R180" s="53">
        <v>45657</v>
      </c>
      <c r="S180" s="72" t="s">
        <v>937</v>
      </c>
      <c r="T180" s="70">
        <v>0</v>
      </c>
      <c r="U180" s="58" t="s">
        <v>638</v>
      </c>
      <c r="V180" s="134"/>
      <c r="W180" s="53">
        <v>45777</v>
      </c>
      <c r="X180" s="57" t="s">
        <v>644</v>
      </c>
      <c r="Y180" s="58">
        <v>0</v>
      </c>
      <c r="Z180" s="69" t="s">
        <v>1049</v>
      </c>
      <c r="AA180" s="59">
        <f t="shared" si="10"/>
        <v>0</v>
      </c>
      <c r="AB180" s="60" t="b">
        <f t="shared" si="11"/>
        <v>0</v>
      </c>
      <c r="AC180" s="60" t="str">
        <f t="shared" si="12"/>
        <v>SIN INICIAR</v>
      </c>
      <c r="AD180" s="61" t="str">
        <f t="shared" si="13"/>
        <v>SIN INICIAR</v>
      </c>
      <c r="AE180" s="58"/>
      <c r="AF180" s="58"/>
      <c r="AG180" s="52" t="str">
        <f t="shared" si="14"/>
        <v>PENDIENTE</v>
      </c>
      <c r="AH180" s="56"/>
      <c r="AI180" s="56"/>
      <c r="AJ180" s="56"/>
    </row>
    <row r="181" spans="1:36" s="81" customFormat="1" ht="122.4" x14ac:dyDescent="0.2">
      <c r="A181" s="62">
        <v>173</v>
      </c>
      <c r="B181" s="71" t="s">
        <v>31</v>
      </c>
      <c r="C181" s="71" t="s">
        <v>430</v>
      </c>
      <c r="D181" s="87" t="s">
        <v>431</v>
      </c>
      <c r="E181" s="71">
        <v>7</v>
      </c>
      <c r="F181" s="74" t="s">
        <v>470</v>
      </c>
      <c r="G181" s="71" t="s">
        <v>248</v>
      </c>
      <c r="H181" s="74" t="s">
        <v>473</v>
      </c>
      <c r="I181" s="74" t="s">
        <v>474</v>
      </c>
      <c r="J181" s="71">
        <v>1</v>
      </c>
      <c r="K181" s="62" t="s">
        <v>38</v>
      </c>
      <c r="L181" s="71" t="s">
        <v>472</v>
      </c>
      <c r="M181" s="88">
        <v>1</v>
      </c>
      <c r="N181" s="67">
        <v>45505</v>
      </c>
      <c r="O181" s="67">
        <v>45746</v>
      </c>
      <c r="P181" s="62" t="s">
        <v>248</v>
      </c>
      <c r="Q181" s="71" t="s">
        <v>48</v>
      </c>
      <c r="R181" s="53">
        <v>45657</v>
      </c>
      <c r="S181" s="86" t="s">
        <v>938</v>
      </c>
      <c r="T181" s="70">
        <v>0.8</v>
      </c>
      <c r="U181" s="58" t="s">
        <v>637</v>
      </c>
      <c r="V181" s="134"/>
      <c r="W181" s="53">
        <v>45777</v>
      </c>
      <c r="X181" s="57" t="s">
        <v>644</v>
      </c>
      <c r="Y181" s="58">
        <v>0.8</v>
      </c>
      <c r="Z181" s="69" t="s">
        <v>1084</v>
      </c>
      <c r="AA181" s="59">
        <f t="shared" si="10"/>
        <v>0.8</v>
      </c>
      <c r="AB181" s="60" t="str">
        <f t="shared" si="11"/>
        <v>INCUMPLIDA</v>
      </c>
      <c r="AC181" s="60" t="b">
        <f t="shared" si="12"/>
        <v>0</v>
      </c>
      <c r="AD181" s="61" t="str">
        <f t="shared" si="13"/>
        <v>INCUMPLIDA</v>
      </c>
      <c r="AE181" s="58" t="s">
        <v>729</v>
      </c>
      <c r="AF181" s="58"/>
      <c r="AG181" s="52" t="str">
        <f t="shared" si="14"/>
        <v>PENDIENTE</v>
      </c>
      <c r="AH181" s="56"/>
      <c r="AI181" s="56"/>
      <c r="AJ181" s="56"/>
    </row>
    <row r="182" spans="1:36" s="81" customFormat="1" ht="91.8" x14ac:dyDescent="0.2">
      <c r="A182" s="62">
        <v>174</v>
      </c>
      <c r="B182" s="71" t="s">
        <v>31</v>
      </c>
      <c r="C182" s="71" t="s">
        <v>430</v>
      </c>
      <c r="D182" s="87" t="s">
        <v>431</v>
      </c>
      <c r="E182" s="71">
        <v>8</v>
      </c>
      <c r="F182" s="69" t="s">
        <v>939</v>
      </c>
      <c r="G182" s="62" t="s">
        <v>167</v>
      </c>
      <c r="H182" s="74" t="s">
        <v>475</v>
      </c>
      <c r="I182" s="74" t="s">
        <v>476</v>
      </c>
      <c r="J182" s="71">
        <v>1</v>
      </c>
      <c r="K182" s="62" t="s">
        <v>38</v>
      </c>
      <c r="L182" s="71" t="s">
        <v>940</v>
      </c>
      <c r="M182" s="88">
        <v>1</v>
      </c>
      <c r="N182" s="67">
        <v>45505</v>
      </c>
      <c r="O182" s="67">
        <v>45838</v>
      </c>
      <c r="P182" s="62" t="s">
        <v>167</v>
      </c>
      <c r="Q182" s="71" t="s">
        <v>85</v>
      </c>
      <c r="R182" s="53">
        <v>45657</v>
      </c>
      <c r="S182" s="113" t="s">
        <v>933</v>
      </c>
      <c r="T182" s="70">
        <v>0</v>
      </c>
      <c r="U182" s="58" t="s">
        <v>638</v>
      </c>
      <c r="V182" s="134"/>
      <c r="W182" s="53">
        <v>45777</v>
      </c>
      <c r="X182" s="57" t="s">
        <v>677</v>
      </c>
      <c r="Y182" s="58">
        <v>0</v>
      </c>
      <c r="Z182" s="69" t="s">
        <v>1099</v>
      </c>
      <c r="AA182" s="59">
        <f t="shared" si="10"/>
        <v>0</v>
      </c>
      <c r="AB182" s="60" t="b">
        <f t="shared" si="11"/>
        <v>0</v>
      </c>
      <c r="AC182" s="60" t="str">
        <f t="shared" si="12"/>
        <v>SIN INICIAR</v>
      </c>
      <c r="AD182" s="61" t="str">
        <f t="shared" si="13"/>
        <v>SIN INICIAR</v>
      </c>
      <c r="AE182" s="58" t="s">
        <v>729</v>
      </c>
      <c r="AF182" s="58"/>
      <c r="AG182" s="52" t="str">
        <f t="shared" si="14"/>
        <v>PENDIENTE</v>
      </c>
      <c r="AH182" s="56"/>
      <c r="AI182" s="56"/>
      <c r="AJ182" s="56"/>
    </row>
    <row r="183" spans="1:36" s="81" customFormat="1" ht="91.8" x14ac:dyDescent="0.2">
      <c r="A183" s="46">
        <v>175</v>
      </c>
      <c r="B183" s="71" t="s">
        <v>31</v>
      </c>
      <c r="C183" s="71" t="s">
        <v>430</v>
      </c>
      <c r="D183" s="87" t="s">
        <v>431</v>
      </c>
      <c r="E183" s="71">
        <v>8</v>
      </c>
      <c r="F183" s="69" t="s">
        <v>939</v>
      </c>
      <c r="G183" s="62" t="s">
        <v>167</v>
      </c>
      <c r="H183" s="74" t="s">
        <v>475</v>
      </c>
      <c r="I183" s="74" t="s">
        <v>477</v>
      </c>
      <c r="J183" s="71">
        <v>1</v>
      </c>
      <c r="K183" s="62" t="s">
        <v>38</v>
      </c>
      <c r="L183" s="71" t="s">
        <v>940</v>
      </c>
      <c r="M183" s="88">
        <v>1</v>
      </c>
      <c r="N183" s="67">
        <v>45505</v>
      </c>
      <c r="O183" s="67">
        <v>45838</v>
      </c>
      <c r="P183" s="62" t="s">
        <v>167</v>
      </c>
      <c r="Q183" s="71" t="s">
        <v>85</v>
      </c>
      <c r="R183" s="53">
        <v>45657</v>
      </c>
      <c r="S183" s="113" t="s">
        <v>933</v>
      </c>
      <c r="T183" s="70">
        <v>0</v>
      </c>
      <c r="U183" s="58" t="s">
        <v>638</v>
      </c>
      <c r="V183" s="134"/>
      <c r="W183" s="53">
        <v>45777</v>
      </c>
      <c r="X183" s="57" t="s">
        <v>644</v>
      </c>
      <c r="Y183" s="58">
        <v>1</v>
      </c>
      <c r="Z183" s="69" t="s">
        <v>1100</v>
      </c>
      <c r="AA183" s="59">
        <f t="shared" si="10"/>
        <v>1</v>
      </c>
      <c r="AB183" s="60" t="b">
        <f t="shared" si="11"/>
        <v>0</v>
      </c>
      <c r="AC183" s="60" t="str">
        <f t="shared" si="12"/>
        <v>TERMINADA</v>
      </c>
      <c r="AD183" s="61" t="str">
        <f t="shared" si="13"/>
        <v>TERMINADA</v>
      </c>
      <c r="AE183" s="58" t="s">
        <v>729</v>
      </c>
      <c r="AF183" s="58"/>
      <c r="AG183" s="52" t="str">
        <f t="shared" si="14"/>
        <v>CUMPLIDA</v>
      </c>
      <c r="AH183" s="80" t="s">
        <v>1101</v>
      </c>
      <c r="AI183" s="56" t="s">
        <v>653</v>
      </c>
      <c r="AJ183" s="56" t="s">
        <v>1092</v>
      </c>
    </row>
    <row r="184" spans="1:36" s="81" customFormat="1" ht="122.4" x14ac:dyDescent="0.2">
      <c r="A184" s="62">
        <v>176</v>
      </c>
      <c r="B184" s="71" t="s">
        <v>31</v>
      </c>
      <c r="C184" s="71" t="s">
        <v>430</v>
      </c>
      <c r="D184" s="87" t="s">
        <v>431</v>
      </c>
      <c r="E184" s="71">
        <v>8</v>
      </c>
      <c r="F184" s="69" t="s">
        <v>939</v>
      </c>
      <c r="G184" s="62" t="s">
        <v>167</v>
      </c>
      <c r="H184" s="74" t="s">
        <v>475</v>
      </c>
      <c r="I184" s="74" t="s">
        <v>478</v>
      </c>
      <c r="J184" s="71">
        <v>1</v>
      </c>
      <c r="K184" s="62" t="s">
        <v>38</v>
      </c>
      <c r="L184" s="71" t="s">
        <v>940</v>
      </c>
      <c r="M184" s="88">
        <v>1</v>
      </c>
      <c r="N184" s="67">
        <v>45505</v>
      </c>
      <c r="O184" s="67">
        <v>45717</v>
      </c>
      <c r="P184" s="62" t="s">
        <v>35</v>
      </c>
      <c r="Q184" s="71" t="s">
        <v>40</v>
      </c>
      <c r="R184" s="53">
        <v>45657</v>
      </c>
      <c r="S184" s="79" t="s">
        <v>941</v>
      </c>
      <c r="T184" s="70">
        <v>0.25</v>
      </c>
      <c r="U184" s="58" t="s">
        <v>637</v>
      </c>
      <c r="V184" s="134"/>
      <c r="W184" s="53">
        <v>45777</v>
      </c>
      <c r="X184" s="77" t="s">
        <v>705</v>
      </c>
      <c r="Y184" s="58">
        <v>1</v>
      </c>
      <c r="Z184" s="79" t="s">
        <v>1087</v>
      </c>
      <c r="AA184" s="59">
        <f t="shared" si="10"/>
        <v>1</v>
      </c>
      <c r="AB184" s="60" t="str">
        <f>IF(AA184="","",IF(W184&gt;O184,IF(AA184&lt;100%,"INCUMPLIDA",IF(AA184=100%,"TERMINADA"))))</f>
        <v>TERMINADA</v>
      </c>
      <c r="AC184" s="60" t="b">
        <f t="shared" si="12"/>
        <v>0</v>
      </c>
      <c r="AD184" s="61" t="str">
        <f t="shared" si="13"/>
        <v>TERMINADA</v>
      </c>
      <c r="AE184" s="58" t="s">
        <v>688</v>
      </c>
      <c r="AF184" s="58"/>
      <c r="AG184" s="52" t="str">
        <f t="shared" si="14"/>
        <v>CUMPLIDA</v>
      </c>
      <c r="AH184" s="80" t="s">
        <v>712</v>
      </c>
      <c r="AI184" s="56" t="s">
        <v>653</v>
      </c>
      <c r="AJ184" s="56" t="s">
        <v>1092</v>
      </c>
    </row>
    <row r="185" spans="1:36" s="81" customFormat="1" ht="153" x14ac:dyDescent="0.2">
      <c r="A185" s="62">
        <v>177</v>
      </c>
      <c r="B185" s="71" t="s">
        <v>31</v>
      </c>
      <c r="C185" s="71" t="s">
        <v>430</v>
      </c>
      <c r="D185" s="87" t="s">
        <v>431</v>
      </c>
      <c r="E185" s="71">
        <v>8</v>
      </c>
      <c r="F185" s="69" t="s">
        <v>939</v>
      </c>
      <c r="G185" s="62" t="s">
        <v>167</v>
      </c>
      <c r="H185" s="74" t="s">
        <v>475</v>
      </c>
      <c r="I185" s="74" t="s">
        <v>479</v>
      </c>
      <c r="J185" s="71">
        <v>1</v>
      </c>
      <c r="K185" s="62" t="s">
        <v>38</v>
      </c>
      <c r="L185" s="71" t="s">
        <v>940</v>
      </c>
      <c r="M185" s="88">
        <v>1</v>
      </c>
      <c r="N185" s="67">
        <v>45505</v>
      </c>
      <c r="O185" s="67">
        <v>45717</v>
      </c>
      <c r="P185" s="62" t="s">
        <v>35</v>
      </c>
      <c r="Q185" s="71" t="s">
        <v>40</v>
      </c>
      <c r="R185" s="53">
        <v>45657</v>
      </c>
      <c r="S185" s="79" t="s">
        <v>941</v>
      </c>
      <c r="T185" s="70">
        <v>0.25</v>
      </c>
      <c r="U185" s="58" t="s">
        <v>637</v>
      </c>
      <c r="V185" s="134"/>
      <c r="W185" s="53">
        <v>45777</v>
      </c>
      <c r="X185" s="77" t="s">
        <v>705</v>
      </c>
      <c r="Y185" s="58">
        <v>1</v>
      </c>
      <c r="Z185" s="79" t="s">
        <v>942</v>
      </c>
      <c r="AA185" s="59">
        <f t="shared" si="10"/>
        <v>1</v>
      </c>
      <c r="AB185" s="60" t="str">
        <f t="shared" si="11"/>
        <v>TERMINADA EXTEMPORÁNEA</v>
      </c>
      <c r="AC185" s="60" t="b">
        <f t="shared" si="12"/>
        <v>0</v>
      </c>
      <c r="AD185" s="61" t="str">
        <f t="shared" si="13"/>
        <v>TERMINADA EXTEMPORÁNEA</v>
      </c>
      <c r="AE185" s="58" t="s">
        <v>688</v>
      </c>
      <c r="AF185" s="58"/>
      <c r="AG185" s="52" t="str">
        <f t="shared" si="14"/>
        <v>CUMPLIDA</v>
      </c>
      <c r="AH185" s="80" t="s">
        <v>712</v>
      </c>
      <c r="AI185" s="56" t="s">
        <v>653</v>
      </c>
      <c r="AJ185" s="56" t="s">
        <v>1092</v>
      </c>
    </row>
    <row r="186" spans="1:36" s="81" customFormat="1" ht="112.2" x14ac:dyDescent="0.2">
      <c r="A186" s="46">
        <v>178</v>
      </c>
      <c r="B186" s="71" t="s">
        <v>31</v>
      </c>
      <c r="C186" s="71" t="s">
        <v>430</v>
      </c>
      <c r="D186" s="87" t="s">
        <v>431</v>
      </c>
      <c r="E186" s="71">
        <v>9</v>
      </c>
      <c r="F186" s="69" t="s">
        <v>480</v>
      </c>
      <c r="G186" s="71" t="s">
        <v>432</v>
      </c>
      <c r="H186" s="74" t="s">
        <v>461</v>
      </c>
      <c r="I186" s="69" t="s">
        <v>481</v>
      </c>
      <c r="J186" s="71">
        <v>1</v>
      </c>
      <c r="K186" s="62" t="s">
        <v>38</v>
      </c>
      <c r="L186" s="71" t="s">
        <v>463</v>
      </c>
      <c r="M186" s="88">
        <v>1</v>
      </c>
      <c r="N186" s="67">
        <v>45505</v>
      </c>
      <c r="O186" s="67">
        <v>45746</v>
      </c>
      <c r="P186" s="62" t="s">
        <v>464</v>
      </c>
      <c r="Q186" s="62" t="s">
        <v>89</v>
      </c>
      <c r="R186" s="53">
        <v>45657</v>
      </c>
      <c r="S186" s="54" t="s">
        <v>932</v>
      </c>
      <c r="T186" s="70">
        <v>0</v>
      </c>
      <c r="U186" s="58" t="s">
        <v>638</v>
      </c>
      <c r="V186" s="135"/>
      <c r="W186" s="53">
        <v>45777</v>
      </c>
      <c r="X186" s="57" t="s">
        <v>707</v>
      </c>
      <c r="Y186" s="58">
        <v>1</v>
      </c>
      <c r="Z186" s="69" t="s">
        <v>1048</v>
      </c>
      <c r="AA186" s="59">
        <f t="shared" si="10"/>
        <v>1</v>
      </c>
      <c r="AB186" s="60" t="str">
        <f>IF(AA186="","",IF(W186&gt;O186,IF(AA186&lt;100%,"INCUMPLIDA",IF(AA186=100%,"TERMINADA"))))</f>
        <v>TERMINADA</v>
      </c>
      <c r="AC186" s="60" t="b">
        <f t="shared" si="12"/>
        <v>0</v>
      </c>
      <c r="AD186" s="61" t="str">
        <f t="shared" si="13"/>
        <v>TERMINADA</v>
      </c>
      <c r="AE186" s="58" t="s">
        <v>708</v>
      </c>
      <c r="AF186" s="58"/>
      <c r="AG186" s="52" t="str">
        <f t="shared" si="14"/>
        <v>CUMPLIDA</v>
      </c>
      <c r="AH186" s="80" t="s">
        <v>712</v>
      </c>
      <c r="AI186" s="56" t="s">
        <v>653</v>
      </c>
      <c r="AJ186" s="56" t="s">
        <v>1092</v>
      </c>
    </row>
    <row r="187" spans="1:36" s="81" customFormat="1" ht="214.2" x14ac:dyDescent="0.2">
      <c r="A187" s="62">
        <v>179</v>
      </c>
      <c r="B187" s="63" t="s">
        <v>31</v>
      </c>
      <c r="C187" s="63" t="s">
        <v>482</v>
      </c>
      <c r="D187" s="67">
        <v>45471</v>
      </c>
      <c r="E187" s="63" t="s">
        <v>483</v>
      </c>
      <c r="F187" s="65" t="s">
        <v>484</v>
      </c>
      <c r="G187" s="63" t="s">
        <v>167</v>
      </c>
      <c r="H187" s="65" t="s">
        <v>485</v>
      </c>
      <c r="I187" s="65" t="s">
        <v>486</v>
      </c>
      <c r="J187" s="63">
        <v>1</v>
      </c>
      <c r="K187" s="62" t="s">
        <v>83</v>
      </c>
      <c r="L187" s="63" t="s">
        <v>97</v>
      </c>
      <c r="M187" s="114">
        <v>1</v>
      </c>
      <c r="N187" s="67">
        <v>45536</v>
      </c>
      <c r="O187" s="67">
        <v>45747</v>
      </c>
      <c r="P187" s="63" t="s">
        <v>56</v>
      </c>
      <c r="Q187" s="63" t="s">
        <v>48</v>
      </c>
      <c r="R187" s="53">
        <v>45657</v>
      </c>
      <c r="S187" s="79" t="s">
        <v>943</v>
      </c>
      <c r="T187" s="70">
        <v>0.3</v>
      </c>
      <c r="U187" s="58" t="s">
        <v>637</v>
      </c>
      <c r="V187" s="133">
        <v>0.23</v>
      </c>
      <c r="W187" s="53">
        <v>45777</v>
      </c>
      <c r="X187" s="57" t="s">
        <v>721</v>
      </c>
      <c r="Y187" s="101">
        <v>1</v>
      </c>
      <c r="Z187" s="69" t="s">
        <v>944</v>
      </c>
      <c r="AA187" s="59">
        <f t="shared" si="10"/>
        <v>1</v>
      </c>
      <c r="AB187" s="60" t="str">
        <f>IF(AA187="","",IF(W187&gt;O187,IF(AA187&lt;100%,"INCUMPLIDA",IF(AA187=100%,"TERMINADA"))))</f>
        <v>TERMINADA</v>
      </c>
      <c r="AC187" s="60" t="b">
        <f t="shared" si="12"/>
        <v>0</v>
      </c>
      <c r="AD187" s="61" t="str">
        <f t="shared" si="13"/>
        <v>TERMINADA</v>
      </c>
      <c r="AE187" s="58" t="s">
        <v>642</v>
      </c>
      <c r="AF187" s="58"/>
      <c r="AG187" s="52" t="str">
        <f t="shared" si="14"/>
        <v>CUMPLIDA</v>
      </c>
      <c r="AH187" s="80" t="s">
        <v>712</v>
      </c>
      <c r="AI187" s="56" t="s">
        <v>653</v>
      </c>
      <c r="AJ187" s="56" t="s">
        <v>1092</v>
      </c>
    </row>
    <row r="188" spans="1:36" s="81" customFormat="1" ht="112.2" x14ac:dyDescent="0.2">
      <c r="A188" s="62">
        <v>180</v>
      </c>
      <c r="B188" s="63" t="s">
        <v>31</v>
      </c>
      <c r="C188" s="63" t="s">
        <v>482</v>
      </c>
      <c r="D188" s="67">
        <v>45471</v>
      </c>
      <c r="E188" s="63" t="s">
        <v>483</v>
      </c>
      <c r="F188" s="65" t="s">
        <v>484</v>
      </c>
      <c r="G188" s="63" t="s">
        <v>56</v>
      </c>
      <c r="H188" s="65" t="s">
        <v>485</v>
      </c>
      <c r="I188" s="65" t="s">
        <v>487</v>
      </c>
      <c r="J188" s="63">
        <v>1</v>
      </c>
      <c r="K188" s="62" t="s">
        <v>38</v>
      </c>
      <c r="L188" s="63" t="s">
        <v>97</v>
      </c>
      <c r="M188" s="114">
        <v>1</v>
      </c>
      <c r="N188" s="67">
        <v>45597</v>
      </c>
      <c r="O188" s="67">
        <v>45960</v>
      </c>
      <c r="P188" s="63" t="s">
        <v>56</v>
      </c>
      <c r="Q188" s="63" t="s">
        <v>48</v>
      </c>
      <c r="R188" s="53">
        <v>45657</v>
      </c>
      <c r="S188" s="79" t="s">
        <v>945</v>
      </c>
      <c r="T188" s="70">
        <v>0.3</v>
      </c>
      <c r="U188" s="58" t="s">
        <v>637</v>
      </c>
      <c r="V188" s="134"/>
      <c r="W188" s="53">
        <v>45777</v>
      </c>
      <c r="X188" s="57" t="s">
        <v>644</v>
      </c>
      <c r="Y188" s="78">
        <v>0.3</v>
      </c>
      <c r="Z188" s="79" t="s">
        <v>946</v>
      </c>
      <c r="AA188" s="59">
        <f t="shared" si="10"/>
        <v>0.3</v>
      </c>
      <c r="AB188" s="60" t="b">
        <f t="shared" si="11"/>
        <v>0</v>
      </c>
      <c r="AC188" s="60" t="str">
        <f t="shared" si="12"/>
        <v>EN PROCESO</v>
      </c>
      <c r="AD188" s="61" t="str">
        <f t="shared" si="13"/>
        <v>EN PROCESO</v>
      </c>
      <c r="AE188" s="58" t="s">
        <v>642</v>
      </c>
      <c r="AF188" s="58"/>
      <c r="AG188" s="52" t="str">
        <f t="shared" si="14"/>
        <v>PENDIENTE</v>
      </c>
      <c r="AH188" s="56"/>
      <c r="AI188" s="56"/>
      <c r="AJ188" s="56"/>
    </row>
    <row r="189" spans="1:36" s="81" customFormat="1" ht="112.2" x14ac:dyDescent="0.2">
      <c r="A189" s="46">
        <v>181</v>
      </c>
      <c r="B189" s="63" t="s">
        <v>31</v>
      </c>
      <c r="C189" s="63" t="s">
        <v>482</v>
      </c>
      <c r="D189" s="67">
        <v>45471</v>
      </c>
      <c r="E189" s="63" t="s">
        <v>483</v>
      </c>
      <c r="F189" s="65" t="s">
        <v>484</v>
      </c>
      <c r="G189" s="63" t="s">
        <v>56</v>
      </c>
      <c r="H189" s="65" t="s">
        <v>485</v>
      </c>
      <c r="I189" s="65" t="s">
        <v>488</v>
      </c>
      <c r="J189" s="63">
        <v>1</v>
      </c>
      <c r="K189" s="62" t="s">
        <v>38</v>
      </c>
      <c r="L189" s="63" t="s">
        <v>97</v>
      </c>
      <c r="M189" s="114">
        <v>1</v>
      </c>
      <c r="N189" s="67">
        <v>45566</v>
      </c>
      <c r="O189" s="67">
        <v>45838</v>
      </c>
      <c r="P189" s="63" t="s">
        <v>56</v>
      </c>
      <c r="Q189" s="63" t="s">
        <v>48</v>
      </c>
      <c r="R189" s="53">
        <v>45657</v>
      </c>
      <c r="S189" s="92" t="s">
        <v>947</v>
      </c>
      <c r="T189" s="70">
        <v>0.5</v>
      </c>
      <c r="U189" s="58" t="s">
        <v>637</v>
      </c>
      <c r="V189" s="134"/>
      <c r="W189" s="53">
        <v>45777</v>
      </c>
      <c r="X189" s="57" t="s">
        <v>644</v>
      </c>
      <c r="Y189" s="78">
        <v>0.5</v>
      </c>
      <c r="Z189" s="79" t="s">
        <v>948</v>
      </c>
      <c r="AA189" s="59">
        <f t="shared" si="10"/>
        <v>0.5</v>
      </c>
      <c r="AB189" s="60" t="b">
        <f t="shared" si="11"/>
        <v>0</v>
      </c>
      <c r="AC189" s="60" t="str">
        <f t="shared" si="12"/>
        <v>EN PROCESO</v>
      </c>
      <c r="AD189" s="61" t="str">
        <f t="shared" si="13"/>
        <v>EN PROCESO</v>
      </c>
      <c r="AE189" s="58" t="s">
        <v>642</v>
      </c>
      <c r="AF189" s="58"/>
      <c r="AG189" s="52" t="str">
        <f t="shared" si="14"/>
        <v>PENDIENTE</v>
      </c>
      <c r="AH189" s="56"/>
      <c r="AI189" s="56"/>
      <c r="AJ189" s="56"/>
    </row>
    <row r="190" spans="1:36" s="81" customFormat="1" ht="183.6" x14ac:dyDescent="0.2">
      <c r="A190" s="62">
        <v>182</v>
      </c>
      <c r="B190" s="63" t="s">
        <v>31</v>
      </c>
      <c r="C190" s="63" t="s">
        <v>482</v>
      </c>
      <c r="D190" s="67">
        <v>45471</v>
      </c>
      <c r="E190" s="63" t="s">
        <v>489</v>
      </c>
      <c r="F190" s="65" t="s">
        <v>490</v>
      </c>
      <c r="G190" s="63" t="s">
        <v>80</v>
      </c>
      <c r="H190" s="65" t="s">
        <v>491</v>
      </c>
      <c r="I190" s="65" t="s">
        <v>492</v>
      </c>
      <c r="J190" s="63">
        <v>1</v>
      </c>
      <c r="K190" s="62" t="s">
        <v>38</v>
      </c>
      <c r="L190" s="63" t="s">
        <v>97</v>
      </c>
      <c r="M190" s="114">
        <v>1</v>
      </c>
      <c r="N190" s="67">
        <v>45536</v>
      </c>
      <c r="O190" s="67">
        <v>46265</v>
      </c>
      <c r="P190" s="68" t="s">
        <v>80</v>
      </c>
      <c r="Q190" s="62" t="s">
        <v>89</v>
      </c>
      <c r="R190" s="53">
        <v>45657</v>
      </c>
      <c r="S190" s="92" t="s">
        <v>949</v>
      </c>
      <c r="T190" s="70">
        <v>0</v>
      </c>
      <c r="U190" s="58" t="s">
        <v>638</v>
      </c>
      <c r="V190" s="134"/>
      <c r="W190" s="53">
        <v>45777</v>
      </c>
      <c r="X190" s="95" t="s">
        <v>950</v>
      </c>
      <c r="Y190" s="220">
        <v>1</v>
      </c>
      <c r="Z190" s="76" t="s">
        <v>1050</v>
      </c>
      <c r="AA190" s="59">
        <f t="shared" si="10"/>
        <v>1</v>
      </c>
      <c r="AB190" s="60" t="b">
        <f t="shared" si="11"/>
        <v>0</v>
      </c>
      <c r="AC190" s="60" t="str">
        <f t="shared" si="12"/>
        <v>TERMINADA</v>
      </c>
      <c r="AD190" s="61" t="str">
        <f t="shared" si="13"/>
        <v>TERMINADA</v>
      </c>
      <c r="AE190" s="58" t="s">
        <v>708</v>
      </c>
      <c r="AF190" s="58"/>
      <c r="AG190" s="52" t="str">
        <f t="shared" si="14"/>
        <v>CUMPLIDA</v>
      </c>
      <c r="AH190" s="80" t="s">
        <v>712</v>
      </c>
      <c r="AI190" s="56" t="s">
        <v>653</v>
      </c>
      <c r="AJ190" s="56" t="s">
        <v>1092</v>
      </c>
    </row>
    <row r="191" spans="1:36" s="81" customFormat="1" ht="183.6" x14ac:dyDescent="0.2">
      <c r="A191" s="62">
        <v>183</v>
      </c>
      <c r="B191" s="63" t="s">
        <v>31</v>
      </c>
      <c r="C191" s="63" t="s">
        <v>482</v>
      </c>
      <c r="D191" s="67">
        <v>45471</v>
      </c>
      <c r="E191" s="63" t="s">
        <v>489</v>
      </c>
      <c r="F191" s="65" t="s">
        <v>490</v>
      </c>
      <c r="G191" s="63" t="s">
        <v>56</v>
      </c>
      <c r="H191" s="65" t="s">
        <v>491</v>
      </c>
      <c r="I191" s="65" t="s">
        <v>493</v>
      </c>
      <c r="J191" s="63">
        <v>1</v>
      </c>
      <c r="K191" s="62" t="s">
        <v>38</v>
      </c>
      <c r="L191" s="63" t="s">
        <v>97</v>
      </c>
      <c r="M191" s="114">
        <v>1</v>
      </c>
      <c r="N191" s="67">
        <v>45597</v>
      </c>
      <c r="O191" s="67">
        <v>45657</v>
      </c>
      <c r="P191" s="63" t="s">
        <v>56</v>
      </c>
      <c r="Q191" s="63" t="s">
        <v>48</v>
      </c>
      <c r="R191" s="53">
        <v>45657</v>
      </c>
      <c r="S191" s="79" t="s">
        <v>951</v>
      </c>
      <c r="T191" s="70">
        <v>1</v>
      </c>
      <c r="U191" s="71" t="s">
        <v>639</v>
      </c>
      <c r="V191" s="134"/>
      <c r="W191" s="53">
        <v>45777</v>
      </c>
      <c r="X191" s="57" t="s">
        <v>644</v>
      </c>
      <c r="Y191" s="78">
        <v>0.5</v>
      </c>
      <c r="Z191" s="79" t="s">
        <v>952</v>
      </c>
      <c r="AA191" s="59">
        <v>1</v>
      </c>
      <c r="AB191" s="60" t="str">
        <f>IF(AA191="","",IF(W191&gt;O191,IF(AA191&lt;100%,"INCUMPLIDA",IF(AA191=100%,"TERMINADA"))))</f>
        <v>TERMINADA</v>
      </c>
      <c r="AC191" s="60" t="b">
        <f t="shared" si="12"/>
        <v>0</v>
      </c>
      <c r="AD191" s="61" t="str">
        <f t="shared" si="13"/>
        <v>TERMINADA</v>
      </c>
      <c r="AE191" s="58" t="s">
        <v>642</v>
      </c>
      <c r="AF191" s="58"/>
      <c r="AG191" s="52" t="str">
        <f t="shared" si="14"/>
        <v>CUMPLIDA</v>
      </c>
      <c r="AH191" s="80" t="s">
        <v>722</v>
      </c>
      <c r="AI191" s="56" t="s">
        <v>653</v>
      </c>
      <c r="AJ191" s="56" t="s">
        <v>1092</v>
      </c>
    </row>
    <row r="192" spans="1:36" s="81" customFormat="1" ht="183.6" x14ac:dyDescent="0.2">
      <c r="A192" s="46">
        <v>184</v>
      </c>
      <c r="B192" s="63" t="s">
        <v>31</v>
      </c>
      <c r="C192" s="63" t="s">
        <v>482</v>
      </c>
      <c r="D192" s="67">
        <v>45471</v>
      </c>
      <c r="E192" s="63" t="s">
        <v>489</v>
      </c>
      <c r="F192" s="65" t="s">
        <v>490</v>
      </c>
      <c r="G192" s="63" t="s">
        <v>56</v>
      </c>
      <c r="H192" s="65" t="s">
        <v>491</v>
      </c>
      <c r="I192" s="65" t="s">
        <v>494</v>
      </c>
      <c r="J192" s="63">
        <v>1</v>
      </c>
      <c r="K192" s="62" t="s">
        <v>38</v>
      </c>
      <c r="L192" s="63" t="s">
        <v>97</v>
      </c>
      <c r="M192" s="114">
        <v>1</v>
      </c>
      <c r="N192" s="67">
        <v>45566</v>
      </c>
      <c r="O192" s="67">
        <v>45991</v>
      </c>
      <c r="P192" s="63" t="s">
        <v>56</v>
      </c>
      <c r="Q192" s="63" t="s">
        <v>48</v>
      </c>
      <c r="R192" s="53">
        <v>45657</v>
      </c>
      <c r="S192" s="79" t="s">
        <v>953</v>
      </c>
      <c r="T192" s="70">
        <v>0.3</v>
      </c>
      <c r="U192" s="58" t="s">
        <v>637</v>
      </c>
      <c r="V192" s="134"/>
      <c r="W192" s="53">
        <v>45777</v>
      </c>
      <c r="X192" s="57" t="s">
        <v>752</v>
      </c>
      <c r="Y192" s="78">
        <v>0.3</v>
      </c>
      <c r="Z192" s="79" t="s">
        <v>954</v>
      </c>
      <c r="AA192" s="59">
        <f t="shared" si="10"/>
        <v>0.3</v>
      </c>
      <c r="AB192" s="60" t="b">
        <f t="shared" si="11"/>
        <v>0</v>
      </c>
      <c r="AC192" s="60" t="str">
        <f t="shared" si="12"/>
        <v>EN PROCESO</v>
      </c>
      <c r="AD192" s="61" t="str">
        <f t="shared" si="13"/>
        <v>EN PROCESO</v>
      </c>
      <c r="AE192" s="58" t="s">
        <v>642</v>
      </c>
      <c r="AF192" s="58"/>
      <c r="AG192" s="52" t="str">
        <f t="shared" si="14"/>
        <v>PENDIENTE</v>
      </c>
      <c r="AH192" s="56"/>
      <c r="AI192" s="56"/>
      <c r="AJ192" s="56"/>
    </row>
    <row r="193" spans="1:36" s="81" customFormat="1" ht="183.6" x14ac:dyDescent="0.2">
      <c r="A193" s="62">
        <v>185</v>
      </c>
      <c r="B193" s="63" t="s">
        <v>31</v>
      </c>
      <c r="C193" s="63" t="s">
        <v>482</v>
      </c>
      <c r="D193" s="67">
        <v>45471</v>
      </c>
      <c r="E193" s="63" t="s">
        <v>489</v>
      </c>
      <c r="F193" s="65" t="s">
        <v>490</v>
      </c>
      <c r="G193" s="63" t="s">
        <v>56</v>
      </c>
      <c r="H193" s="65" t="s">
        <v>491</v>
      </c>
      <c r="I193" s="65" t="s">
        <v>495</v>
      </c>
      <c r="J193" s="63">
        <v>1</v>
      </c>
      <c r="K193" s="62" t="s">
        <v>38</v>
      </c>
      <c r="L193" s="63" t="s">
        <v>97</v>
      </c>
      <c r="M193" s="114">
        <v>1</v>
      </c>
      <c r="N193" s="67">
        <v>45597</v>
      </c>
      <c r="O193" s="67">
        <v>45961</v>
      </c>
      <c r="P193" s="63" t="s">
        <v>56</v>
      </c>
      <c r="Q193" s="63" t="s">
        <v>48</v>
      </c>
      <c r="R193" s="53">
        <v>45657</v>
      </c>
      <c r="S193" s="92" t="s">
        <v>955</v>
      </c>
      <c r="T193" s="70">
        <v>0</v>
      </c>
      <c r="U193" s="58" t="s">
        <v>638</v>
      </c>
      <c r="V193" s="134"/>
      <c r="W193" s="53">
        <v>45777</v>
      </c>
      <c r="X193" s="57" t="s">
        <v>723</v>
      </c>
      <c r="Y193" s="78">
        <v>0.3</v>
      </c>
      <c r="Z193" s="79" t="s">
        <v>956</v>
      </c>
      <c r="AA193" s="59">
        <f t="shared" si="10"/>
        <v>0.3</v>
      </c>
      <c r="AB193" s="60" t="b">
        <f t="shared" si="11"/>
        <v>0</v>
      </c>
      <c r="AC193" s="60" t="str">
        <f t="shared" si="12"/>
        <v>EN PROCESO</v>
      </c>
      <c r="AD193" s="61" t="str">
        <f t="shared" si="13"/>
        <v>EN PROCESO</v>
      </c>
      <c r="AE193" s="58" t="s">
        <v>642</v>
      </c>
      <c r="AF193" s="58"/>
      <c r="AG193" s="52" t="str">
        <f t="shared" si="14"/>
        <v>PENDIENTE</v>
      </c>
      <c r="AH193" s="56"/>
      <c r="AI193" s="56"/>
      <c r="AJ193" s="56"/>
    </row>
    <row r="194" spans="1:36" s="81" customFormat="1" ht="183.6" x14ac:dyDescent="0.2">
      <c r="A194" s="62">
        <v>186</v>
      </c>
      <c r="B194" s="63" t="s">
        <v>31</v>
      </c>
      <c r="C194" s="63" t="s">
        <v>482</v>
      </c>
      <c r="D194" s="67">
        <v>45471</v>
      </c>
      <c r="E194" s="63" t="s">
        <v>489</v>
      </c>
      <c r="F194" s="65" t="s">
        <v>490</v>
      </c>
      <c r="G194" s="63" t="s">
        <v>56</v>
      </c>
      <c r="H194" s="65" t="s">
        <v>491</v>
      </c>
      <c r="I194" s="65" t="s">
        <v>495</v>
      </c>
      <c r="J194" s="63">
        <v>1</v>
      </c>
      <c r="K194" s="62" t="s">
        <v>38</v>
      </c>
      <c r="L194" s="63" t="s">
        <v>97</v>
      </c>
      <c r="M194" s="114">
        <v>1</v>
      </c>
      <c r="N194" s="67">
        <v>45597</v>
      </c>
      <c r="O194" s="67">
        <v>45961</v>
      </c>
      <c r="P194" s="68" t="s">
        <v>43</v>
      </c>
      <c r="Q194" s="63" t="s">
        <v>48</v>
      </c>
      <c r="R194" s="53">
        <v>45657</v>
      </c>
      <c r="S194" s="92" t="s">
        <v>957</v>
      </c>
      <c r="T194" s="70">
        <v>0</v>
      </c>
      <c r="U194" s="58" t="s">
        <v>638</v>
      </c>
      <c r="V194" s="134"/>
      <c r="W194" s="53">
        <v>45777</v>
      </c>
      <c r="X194" s="57" t="s">
        <v>644</v>
      </c>
      <c r="Y194" s="58">
        <v>0</v>
      </c>
      <c r="Z194" s="69" t="s">
        <v>958</v>
      </c>
      <c r="AA194" s="59">
        <f t="shared" si="10"/>
        <v>0</v>
      </c>
      <c r="AB194" s="60" t="b">
        <f t="shared" si="11"/>
        <v>0</v>
      </c>
      <c r="AC194" s="60" t="str">
        <f t="shared" si="12"/>
        <v>SIN INICIAR</v>
      </c>
      <c r="AD194" s="61" t="str">
        <f t="shared" si="13"/>
        <v>SIN INICIAR</v>
      </c>
      <c r="AE194" s="58" t="s">
        <v>688</v>
      </c>
      <c r="AF194" s="58"/>
      <c r="AG194" s="52" t="str">
        <f t="shared" si="14"/>
        <v>PENDIENTE</v>
      </c>
      <c r="AH194" s="56"/>
      <c r="AI194" s="56"/>
      <c r="AJ194" s="56"/>
    </row>
    <row r="195" spans="1:36" s="81" customFormat="1" ht="193.8" x14ac:dyDescent="0.2">
      <c r="A195" s="46">
        <v>187</v>
      </c>
      <c r="B195" s="63" t="s">
        <v>31</v>
      </c>
      <c r="C195" s="63" t="s">
        <v>482</v>
      </c>
      <c r="D195" s="67">
        <v>45471</v>
      </c>
      <c r="E195" s="63" t="s">
        <v>489</v>
      </c>
      <c r="F195" s="65" t="s">
        <v>490</v>
      </c>
      <c r="G195" s="63" t="s">
        <v>56</v>
      </c>
      <c r="H195" s="65" t="s">
        <v>491</v>
      </c>
      <c r="I195" s="65" t="s">
        <v>496</v>
      </c>
      <c r="J195" s="63">
        <v>1</v>
      </c>
      <c r="K195" s="62" t="s">
        <v>38</v>
      </c>
      <c r="L195" s="63" t="s">
        <v>97</v>
      </c>
      <c r="M195" s="114">
        <v>1</v>
      </c>
      <c r="N195" s="67">
        <v>45536</v>
      </c>
      <c r="O195" s="67">
        <v>45747</v>
      </c>
      <c r="P195" s="63" t="s">
        <v>56</v>
      </c>
      <c r="Q195" s="63" t="s">
        <v>48</v>
      </c>
      <c r="R195" s="53">
        <v>45657</v>
      </c>
      <c r="S195" s="79" t="s">
        <v>959</v>
      </c>
      <c r="T195" s="70">
        <v>1</v>
      </c>
      <c r="U195" s="71" t="s">
        <v>639</v>
      </c>
      <c r="V195" s="134"/>
      <c r="W195" s="53">
        <v>45777</v>
      </c>
      <c r="X195" s="57" t="s">
        <v>724</v>
      </c>
      <c r="Y195" s="101">
        <v>1</v>
      </c>
      <c r="Z195" s="79" t="s">
        <v>960</v>
      </c>
      <c r="AA195" s="59">
        <f t="shared" si="10"/>
        <v>1</v>
      </c>
      <c r="AB195" s="60" t="str">
        <f>IF(AA195="","",IF(W195&gt;O195,IF(AA195&lt;100%,"INCUMPLIDA",IF(AA195=100%,"TERMINADA"))))</f>
        <v>TERMINADA</v>
      </c>
      <c r="AC195" s="60" t="b">
        <f t="shared" si="12"/>
        <v>0</v>
      </c>
      <c r="AD195" s="61" t="str">
        <f t="shared" si="13"/>
        <v>TERMINADA</v>
      </c>
      <c r="AE195" s="58" t="s">
        <v>642</v>
      </c>
      <c r="AF195" s="58"/>
      <c r="AG195" s="52" t="str">
        <f t="shared" si="14"/>
        <v>CUMPLIDA</v>
      </c>
      <c r="AH195" s="80" t="s">
        <v>722</v>
      </c>
      <c r="AI195" s="56" t="s">
        <v>653</v>
      </c>
      <c r="AJ195" s="56" t="s">
        <v>1092</v>
      </c>
    </row>
    <row r="196" spans="1:36" s="81" customFormat="1" ht="183.6" x14ac:dyDescent="0.2">
      <c r="A196" s="62">
        <v>188</v>
      </c>
      <c r="B196" s="63" t="s">
        <v>31</v>
      </c>
      <c r="C196" s="63" t="s">
        <v>482</v>
      </c>
      <c r="D196" s="67">
        <v>45471</v>
      </c>
      <c r="E196" s="63" t="s">
        <v>489</v>
      </c>
      <c r="F196" s="65" t="s">
        <v>490</v>
      </c>
      <c r="G196" s="63" t="s">
        <v>56</v>
      </c>
      <c r="H196" s="65" t="s">
        <v>491</v>
      </c>
      <c r="I196" s="65" t="s">
        <v>497</v>
      </c>
      <c r="J196" s="63">
        <v>1</v>
      </c>
      <c r="K196" s="62" t="s">
        <v>38</v>
      </c>
      <c r="L196" s="63" t="s">
        <v>97</v>
      </c>
      <c r="M196" s="114">
        <v>1</v>
      </c>
      <c r="N196" s="67">
        <v>45536</v>
      </c>
      <c r="O196" s="67">
        <v>46265</v>
      </c>
      <c r="P196" s="68" t="s">
        <v>80</v>
      </c>
      <c r="Q196" s="62" t="s">
        <v>89</v>
      </c>
      <c r="R196" s="53">
        <v>45657</v>
      </c>
      <c r="S196" s="92" t="s">
        <v>949</v>
      </c>
      <c r="T196" s="70">
        <v>0</v>
      </c>
      <c r="U196" s="58" t="s">
        <v>638</v>
      </c>
      <c r="V196" s="134"/>
      <c r="W196" s="53">
        <v>45777</v>
      </c>
      <c r="X196" s="95" t="s">
        <v>950</v>
      </c>
      <c r="Y196" s="58">
        <v>0</v>
      </c>
      <c r="Z196" s="76" t="s">
        <v>1079</v>
      </c>
      <c r="AA196" s="59">
        <f t="shared" si="10"/>
        <v>0</v>
      </c>
      <c r="AB196" s="60" t="b">
        <f t="shared" si="11"/>
        <v>0</v>
      </c>
      <c r="AC196" s="60" t="str">
        <f t="shared" si="12"/>
        <v>SIN INICIAR</v>
      </c>
      <c r="AD196" s="61" t="str">
        <f t="shared" si="13"/>
        <v>SIN INICIAR</v>
      </c>
      <c r="AE196" s="58" t="s">
        <v>708</v>
      </c>
      <c r="AF196" s="58"/>
      <c r="AG196" s="52" t="str">
        <f t="shared" si="14"/>
        <v>PENDIENTE</v>
      </c>
      <c r="AH196" s="56"/>
      <c r="AI196" s="56"/>
      <c r="AJ196" s="56"/>
    </row>
    <row r="197" spans="1:36" s="81" customFormat="1" ht="183.6" x14ac:dyDescent="0.2">
      <c r="A197" s="62">
        <v>189</v>
      </c>
      <c r="B197" s="63" t="s">
        <v>31</v>
      </c>
      <c r="C197" s="63" t="s">
        <v>482</v>
      </c>
      <c r="D197" s="67">
        <v>45471</v>
      </c>
      <c r="E197" s="63" t="s">
        <v>489</v>
      </c>
      <c r="F197" s="65" t="s">
        <v>490</v>
      </c>
      <c r="G197" s="63" t="s">
        <v>56</v>
      </c>
      <c r="H197" s="65" t="s">
        <v>491</v>
      </c>
      <c r="I197" s="65" t="s">
        <v>498</v>
      </c>
      <c r="J197" s="63">
        <v>1</v>
      </c>
      <c r="K197" s="62" t="s">
        <v>38</v>
      </c>
      <c r="L197" s="63" t="s">
        <v>97</v>
      </c>
      <c r="M197" s="114">
        <v>1</v>
      </c>
      <c r="N197" s="67">
        <v>45566</v>
      </c>
      <c r="O197" s="67">
        <v>46111</v>
      </c>
      <c r="P197" s="63" t="s">
        <v>56</v>
      </c>
      <c r="Q197" s="63" t="s">
        <v>48</v>
      </c>
      <c r="R197" s="53">
        <v>45657</v>
      </c>
      <c r="S197" s="79" t="s">
        <v>961</v>
      </c>
      <c r="T197" s="70">
        <v>0.3</v>
      </c>
      <c r="U197" s="58" t="s">
        <v>637</v>
      </c>
      <c r="V197" s="134"/>
      <c r="W197" s="53">
        <v>45777</v>
      </c>
      <c r="X197" s="57" t="s">
        <v>753</v>
      </c>
      <c r="Y197" s="78">
        <v>0.3</v>
      </c>
      <c r="Z197" s="79" t="s">
        <v>962</v>
      </c>
      <c r="AA197" s="59">
        <f t="shared" si="10"/>
        <v>0.3</v>
      </c>
      <c r="AB197" s="60" t="b">
        <f t="shared" si="11"/>
        <v>0</v>
      </c>
      <c r="AC197" s="60" t="str">
        <f t="shared" si="12"/>
        <v>EN PROCESO</v>
      </c>
      <c r="AD197" s="61" t="str">
        <f t="shared" si="13"/>
        <v>EN PROCESO</v>
      </c>
      <c r="AE197" s="58" t="s">
        <v>642</v>
      </c>
      <c r="AF197" s="58"/>
      <c r="AG197" s="52" t="str">
        <f t="shared" si="14"/>
        <v>PENDIENTE</v>
      </c>
      <c r="AH197" s="56"/>
      <c r="AI197" s="56"/>
      <c r="AJ197" s="56"/>
    </row>
    <row r="198" spans="1:36" s="81" customFormat="1" ht="183.6" x14ac:dyDescent="0.2">
      <c r="A198" s="46">
        <v>190</v>
      </c>
      <c r="B198" s="63" t="s">
        <v>31</v>
      </c>
      <c r="C198" s="63" t="s">
        <v>482</v>
      </c>
      <c r="D198" s="67">
        <v>45471</v>
      </c>
      <c r="E198" s="63" t="s">
        <v>489</v>
      </c>
      <c r="F198" s="65" t="s">
        <v>490</v>
      </c>
      <c r="G198" s="63" t="s">
        <v>56</v>
      </c>
      <c r="H198" s="65" t="s">
        <v>491</v>
      </c>
      <c r="I198" s="65" t="s">
        <v>499</v>
      </c>
      <c r="J198" s="63">
        <v>1</v>
      </c>
      <c r="K198" s="63" t="s">
        <v>246</v>
      </c>
      <c r="L198" s="63" t="s">
        <v>97</v>
      </c>
      <c r="M198" s="114">
        <v>1</v>
      </c>
      <c r="N198" s="67">
        <v>45627</v>
      </c>
      <c r="O198" s="67">
        <v>45992</v>
      </c>
      <c r="P198" s="63" t="s">
        <v>56</v>
      </c>
      <c r="Q198" s="63" t="s">
        <v>48</v>
      </c>
      <c r="R198" s="53">
        <v>45657</v>
      </c>
      <c r="S198" s="92" t="s">
        <v>955</v>
      </c>
      <c r="T198" s="70">
        <v>0</v>
      </c>
      <c r="U198" s="58" t="s">
        <v>638</v>
      </c>
      <c r="V198" s="134"/>
      <c r="W198" s="53">
        <v>45777</v>
      </c>
      <c r="X198" s="57" t="s">
        <v>644</v>
      </c>
      <c r="Y198" s="78">
        <v>0</v>
      </c>
      <c r="Z198" s="79" t="s">
        <v>963</v>
      </c>
      <c r="AA198" s="59">
        <f t="shared" si="10"/>
        <v>0</v>
      </c>
      <c r="AB198" s="60" t="b">
        <f t="shared" si="11"/>
        <v>0</v>
      </c>
      <c r="AC198" s="60" t="str">
        <f t="shared" si="12"/>
        <v>SIN INICIAR</v>
      </c>
      <c r="AD198" s="61" t="str">
        <f t="shared" si="13"/>
        <v>SIN INICIAR</v>
      </c>
      <c r="AE198" s="58" t="s">
        <v>642</v>
      </c>
      <c r="AF198" s="58"/>
      <c r="AG198" s="52" t="str">
        <f t="shared" si="14"/>
        <v>PENDIENTE</v>
      </c>
      <c r="AH198" s="56"/>
      <c r="AI198" s="56"/>
      <c r="AJ198" s="56"/>
    </row>
    <row r="199" spans="1:36" s="81" customFormat="1" ht="91.8" x14ac:dyDescent="0.2">
      <c r="A199" s="62">
        <v>191</v>
      </c>
      <c r="B199" s="63" t="s">
        <v>31</v>
      </c>
      <c r="C199" s="63" t="s">
        <v>482</v>
      </c>
      <c r="D199" s="67">
        <v>45471</v>
      </c>
      <c r="E199" s="63" t="s">
        <v>500</v>
      </c>
      <c r="F199" s="85" t="s">
        <v>501</v>
      </c>
      <c r="G199" s="63" t="s">
        <v>167</v>
      </c>
      <c r="H199" s="65" t="s">
        <v>502</v>
      </c>
      <c r="I199" s="65" t="s">
        <v>503</v>
      </c>
      <c r="J199" s="63">
        <v>1</v>
      </c>
      <c r="K199" s="62" t="s">
        <v>83</v>
      </c>
      <c r="L199" s="63" t="s">
        <v>97</v>
      </c>
      <c r="M199" s="114">
        <v>1</v>
      </c>
      <c r="N199" s="67">
        <v>45536</v>
      </c>
      <c r="O199" s="67">
        <v>45900</v>
      </c>
      <c r="P199" s="71" t="s">
        <v>167</v>
      </c>
      <c r="Q199" s="63" t="s">
        <v>85</v>
      </c>
      <c r="R199" s="53">
        <v>45657</v>
      </c>
      <c r="S199" s="113" t="s">
        <v>933</v>
      </c>
      <c r="T199" s="70">
        <v>0</v>
      </c>
      <c r="U199" s="58" t="s">
        <v>638</v>
      </c>
      <c r="V199" s="134"/>
      <c r="W199" s="53">
        <v>45777</v>
      </c>
      <c r="X199" s="57" t="s">
        <v>677</v>
      </c>
      <c r="Y199" s="58">
        <v>0</v>
      </c>
      <c r="Z199" s="69" t="s">
        <v>1099</v>
      </c>
      <c r="AA199" s="59">
        <f t="shared" si="10"/>
        <v>0</v>
      </c>
      <c r="AB199" s="60" t="b">
        <f t="shared" si="11"/>
        <v>0</v>
      </c>
      <c r="AC199" s="60" t="str">
        <f t="shared" si="12"/>
        <v>SIN INICIAR</v>
      </c>
      <c r="AD199" s="61" t="str">
        <f t="shared" si="13"/>
        <v>SIN INICIAR</v>
      </c>
      <c r="AE199" s="58" t="s">
        <v>729</v>
      </c>
      <c r="AF199" s="58"/>
      <c r="AG199" s="52" t="str">
        <f t="shared" si="14"/>
        <v>PENDIENTE</v>
      </c>
      <c r="AH199" s="56"/>
      <c r="AI199" s="56"/>
      <c r="AJ199" s="56"/>
    </row>
    <row r="200" spans="1:36" s="81" customFormat="1" ht="122.4" x14ac:dyDescent="0.2">
      <c r="A200" s="62">
        <v>192</v>
      </c>
      <c r="B200" s="63" t="s">
        <v>31</v>
      </c>
      <c r="C200" s="63" t="s">
        <v>482</v>
      </c>
      <c r="D200" s="67">
        <v>45471</v>
      </c>
      <c r="E200" s="63" t="s">
        <v>500</v>
      </c>
      <c r="F200" s="85" t="s">
        <v>501</v>
      </c>
      <c r="G200" s="63" t="s">
        <v>167</v>
      </c>
      <c r="H200" s="65" t="s">
        <v>502</v>
      </c>
      <c r="I200" s="65" t="s">
        <v>503</v>
      </c>
      <c r="J200" s="63">
        <v>1</v>
      </c>
      <c r="K200" s="62" t="s">
        <v>83</v>
      </c>
      <c r="L200" s="63" t="s">
        <v>97</v>
      </c>
      <c r="M200" s="114">
        <v>1</v>
      </c>
      <c r="N200" s="67">
        <v>45536</v>
      </c>
      <c r="O200" s="67">
        <v>45900</v>
      </c>
      <c r="P200" s="68" t="s">
        <v>56</v>
      </c>
      <c r="Q200" s="63" t="s">
        <v>48</v>
      </c>
      <c r="R200" s="53">
        <v>45657</v>
      </c>
      <c r="S200" s="72" t="s">
        <v>964</v>
      </c>
      <c r="T200" s="70">
        <v>0</v>
      </c>
      <c r="U200" s="58" t="s">
        <v>638</v>
      </c>
      <c r="V200" s="134"/>
      <c r="W200" s="53">
        <v>45777</v>
      </c>
      <c r="X200" s="57" t="s">
        <v>644</v>
      </c>
      <c r="Y200" s="78">
        <v>0</v>
      </c>
      <c r="Z200" s="79" t="s">
        <v>965</v>
      </c>
      <c r="AA200" s="59">
        <f t="shared" si="10"/>
        <v>0</v>
      </c>
      <c r="AB200" s="60" t="b">
        <f t="shared" si="11"/>
        <v>0</v>
      </c>
      <c r="AC200" s="60" t="str">
        <f t="shared" si="12"/>
        <v>SIN INICIAR</v>
      </c>
      <c r="AD200" s="61" t="str">
        <f t="shared" si="13"/>
        <v>SIN INICIAR</v>
      </c>
      <c r="AE200" s="58" t="s">
        <v>642</v>
      </c>
      <c r="AF200" s="58"/>
      <c r="AG200" s="52" t="str">
        <f t="shared" si="14"/>
        <v>PENDIENTE</v>
      </c>
      <c r="AH200" s="56"/>
      <c r="AI200" s="56"/>
      <c r="AJ200" s="56"/>
    </row>
    <row r="201" spans="1:36" s="81" customFormat="1" ht="163.19999999999999" x14ac:dyDescent="0.2">
      <c r="A201" s="46">
        <v>193</v>
      </c>
      <c r="B201" s="63" t="s">
        <v>31</v>
      </c>
      <c r="C201" s="63" t="s">
        <v>482</v>
      </c>
      <c r="D201" s="67">
        <v>45471</v>
      </c>
      <c r="E201" s="63" t="s">
        <v>504</v>
      </c>
      <c r="F201" s="65" t="s">
        <v>505</v>
      </c>
      <c r="G201" s="63" t="s">
        <v>56</v>
      </c>
      <c r="H201" s="65" t="s">
        <v>506</v>
      </c>
      <c r="I201" s="65" t="s">
        <v>507</v>
      </c>
      <c r="J201" s="63">
        <v>1</v>
      </c>
      <c r="K201" s="62" t="s">
        <v>38</v>
      </c>
      <c r="L201" s="63" t="s">
        <v>97</v>
      </c>
      <c r="M201" s="114">
        <v>1</v>
      </c>
      <c r="N201" s="67">
        <v>45627</v>
      </c>
      <c r="O201" s="67">
        <v>45992</v>
      </c>
      <c r="P201" s="63" t="s">
        <v>56</v>
      </c>
      <c r="Q201" s="63" t="s">
        <v>48</v>
      </c>
      <c r="R201" s="53">
        <v>45657</v>
      </c>
      <c r="S201" s="92" t="s">
        <v>955</v>
      </c>
      <c r="T201" s="70">
        <v>0</v>
      </c>
      <c r="U201" s="58" t="s">
        <v>638</v>
      </c>
      <c r="V201" s="134"/>
      <c r="W201" s="53">
        <v>45777</v>
      </c>
      <c r="X201" s="57" t="s">
        <v>644</v>
      </c>
      <c r="Y201" s="78">
        <v>0</v>
      </c>
      <c r="Z201" s="79" t="s">
        <v>963</v>
      </c>
      <c r="AA201" s="59">
        <f t="shared" si="10"/>
        <v>0</v>
      </c>
      <c r="AB201" s="60" t="b">
        <f t="shared" si="11"/>
        <v>0</v>
      </c>
      <c r="AC201" s="60" t="str">
        <f t="shared" si="12"/>
        <v>SIN INICIAR</v>
      </c>
      <c r="AD201" s="61" t="str">
        <f t="shared" si="13"/>
        <v>SIN INICIAR</v>
      </c>
      <c r="AE201" s="58" t="s">
        <v>642</v>
      </c>
      <c r="AF201" s="58"/>
      <c r="AG201" s="52" t="str">
        <f t="shared" si="14"/>
        <v>PENDIENTE</v>
      </c>
      <c r="AH201" s="56"/>
      <c r="AI201" s="56"/>
      <c r="AJ201" s="56"/>
    </row>
    <row r="202" spans="1:36" s="81" customFormat="1" ht="163.19999999999999" x14ac:dyDescent="0.2">
      <c r="A202" s="62">
        <v>194</v>
      </c>
      <c r="B202" s="63" t="s">
        <v>31</v>
      </c>
      <c r="C202" s="63" t="s">
        <v>482</v>
      </c>
      <c r="D202" s="67">
        <v>45471</v>
      </c>
      <c r="E202" s="63" t="s">
        <v>504</v>
      </c>
      <c r="F202" s="65" t="s">
        <v>505</v>
      </c>
      <c r="G202" s="63" t="s">
        <v>248</v>
      </c>
      <c r="H202" s="65" t="s">
        <v>506</v>
      </c>
      <c r="I202" s="65" t="s">
        <v>508</v>
      </c>
      <c r="J202" s="63">
        <v>2</v>
      </c>
      <c r="K202" s="62" t="s">
        <v>38</v>
      </c>
      <c r="L202" s="63" t="s">
        <v>97</v>
      </c>
      <c r="M202" s="114">
        <v>1</v>
      </c>
      <c r="N202" s="67">
        <v>45536</v>
      </c>
      <c r="O202" s="67">
        <v>46265</v>
      </c>
      <c r="P202" s="63" t="s">
        <v>56</v>
      </c>
      <c r="Q202" s="63" t="s">
        <v>48</v>
      </c>
      <c r="R202" s="53">
        <v>45657</v>
      </c>
      <c r="S202" s="92" t="s">
        <v>955</v>
      </c>
      <c r="T202" s="70">
        <v>0</v>
      </c>
      <c r="U202" s="58" t="s">
        <v>638</v>
      </c>
      <c r="V202" s="134"/>
      <c r="W202" s="53">
        <v>45777</v>
      </c>
      <c r="X202" s="57" t="s">
        <v>725</v>
      </c>
      <c r="Y202" s="78">
        <v>0.5</v>
      </c>
      <c r="Z202" s="79" t="s">
        <v>966</v>
      </c>
      <c r="AA202" s="59">
        <f t="shared" ref="AA202:AA250" si="15">IF(OR(Y202="",J202=""),"",IF(OR(Y202=0,J202=0),0,IF((Y202*100%)/J202&gt;100%,100%,(Y202*100%)/J202)))</f>
        <v>0.25</v>
      </c>
      <c r="AB202" s="60" t="b">
        <f t="shared" si="11"/>
        <v>0</v>
      </c>
      <c r="AC202" s="60" t="str">
        <f t="shared" si="12"/>
        <v>EN PROCESO</v>
      </c>
      <c r="AD202" s="61" t="str">
        <f t="shared" si="13"/>
        <v>EN PROCESO</v>
      </c>
      <c r="AE202" s="58" t="s">
        <v>642</v>
      </c>
      <c r="AF202" s="58"/>
      <c r="AG202" s="52" t="str">
        <f t="shared" si="14"/>
        <v>PENDIENTE</v>
      </c>
      <c r="AH202" s="56"/>
      <c r="AI202" s="56"/>
      <c r="AJ202" s="56"/>
    </row>
    <row r="203" spans="1:36" s="81" customFormat="1" ht="163.19999999999999" x14ac:dyDescent="0.2">
      <c r="A203" s="62">
        <v>195</v>
      </c>
      <c r="B203" s="63" t="s">
        <v>31</v>
      </c>
      <c r="C203" s="63" t="s">
        <v>482</v>
      </c>
      <c r="D203" s="67">
        <v>45471</v>
      </c>
      <c r="E203" s="63" t="s">
        <v>504</v>
      </c>
      <c r="F203" s="65" t="s">
        <v>505</v>
      </c>
      <c r="G203" s="63" t="s">
        <v>56</v>
      </c>
      <c r="H203" s="65" t="s">
        <v>506</v>
      </c>
      <c r="I203" s="65" t="s">
        <v>509</v>
      </c>
      <c r="J203" s="63">
        <v>2</v>
      </c>
      <c r="K203" s="62" t="s">
        <v>38</v>
      </c>
      <c r="L203" s="63" t="s">
        <v>97</v>
      </c>
      <c r="M203" s="114">
        <v>1</v>
      </c>
      <c r="N203" s="67">
        <v>45566</v>
      </c>
      <c r="O203" s="67">
        <v>45716</v>
      </c>
      <c r="P203" s="63" t="s">
        <v>56</v>
      </c>
      <c r="Q203" s="63" t="s">
        <v>48</v>
      </c>
      <c r="R203" s="53">
        <v>45657</v>
      </c>
      <c r="S203" s="92" t="s">
        <v>955</v>
      </c>
      <c r="T203" s="70">
        <v>0</v>
      </c>
      <c r="U203" s="58" t="s">
        <v>638</v>
      </c>
      <c r="V203" s="134"/>
      <c r="W203" s="53">
        <v>45777</v>
      </c>
      <c r="X203" s="57" t="s">
        <v>726</v>
      </c>
      <c r="Y203" s="101">
        <v>0</v>
      </c>
      <c r="Z203" s="79" t="s">
        <v>967</v>
      </c>
      <c r="AA203" s="59">
        <f t="shared" si="15"/>
        <v>0</v>
      </c>
      <c r="AB203" s="60" t="str">
        <f t="shared" ref="AB203:AB250" si="16">IF(AA203="","",IF(W203&gt;O203,IF(AA203&lt;100%,"INCUMPLIDA",IF(AA203=100%,"TERMINADA EXTEMPORÁNEA"))))</f>
        <v>INCUMPLIDA</v>
      </c>
      <c r="AC203" s="60" t="b">
        <f t="shared" ref="AC203:AC250" si="17">IF(AA203="","",IF(W203&lt;O203,IF(AA203=0%,"SIN INICIAR",IF(AA203&lt;100%,"EN PROCESO",IF(AA203=100%,"TERMINADA")))))</f>
        <v>0</v>
      </c>
      <c r="AD203" s="61" t="str">
        <f t="shared" ref="AD203:AD250" si="18">IF(AA203="","",IF(W203&gt;O203,AB203,IF(W203&lt;O203,AC203)))</f>
        <v>INCUMPLIDA</v>
      </c>
      <c r="AE203" s="58" t="s">
        <v>642</v>
      </c>
      <c r="AF203" s="58"/>
      <c r="AG203" s="52" t="str">
        <f t="shared" ref="AG203:AG250" si="19">IF(AA203="","",IF(AA203=100%,"CUMPLIDA","PENDIENTE"))</f>
        <v>PENDIENTE</v>
      </c>
      <c r="AH203" s="56"/>
      <c r="AI203" s="56"/>
      <c r="AJ203" s="56"/>
    </row>
    <row r="204" spans="1:36" s="81" customFormat="1" ht="91.8" x14ac:dyDescent="0.2">
      <c r="A204" s="46">
        <v>196</v>
      </c>
      <c r="B204" s="63" t="s">
        <v>31</v>
      </c>
      <c r="C204" s="63" t="s">
        <v>482</v>
      </c>
      <c r="D204" s="67">
        <v>45471</v>
      </c>
      <c r="E204" s="63" t="s">
        <v>510</v>
      </c>
      <c r="F204" s="85" t="s">
        <v>511</v>
      </c>
      <c r="G204" s="63" t="s">
        <v>56</v>
      </c>
      <c r="H204" s="65" t="s">
        <v>512</v>
      </c>
      <c r="I204" s="65" t="s">
        <v>513</v>
      </c>
      <c r="J204" s="63">
        <v>1</v>
      </c>
      <c r="K204" s="62" t="s">
        <v>38</v>
      </c>
      <c r="L204" s="63" t="s">
        <v>97</v>
      </c>
      <c r="M204" s="114">
        <v>1</v>
      </c>
      <c r="N204" s="67">
        <v>45597</v>
      </c>
      <c r="O204" s="67">
        <v>45961</v>
      </c>
      <c r="P204" s="63" t="s">
        <v>56</v>
      </c>
      <c r="Q204" s="63" t="s">
        <v>48</v>
      </c>
      <c r="R204" s="53">
        <v>45657</v>
      </c>
      <c r="S204" s="92" t="s">
        <v>968</v>
      </c>
      <c r="T204" s="70">
        <v>0.3</v>
      </c>
      <c r="U204" s="58" t="s">
        <v>637</v>
      </c>
      <c r="V204" s="134"/>
      <c r="W204" s="53">
        <v>45777</v>
      </c>
      <c r="X204" s="57" t="s">
        <v>727</v>
      </c>
      <c r="Y204" s="78">
        <v>0.4</v>
      </c>
      <c r="Z204" s="79" t="s">
        <v>969</v>
      </c>
      <c r="AA204" s="59">
        <f t="shared" si="15"/>
        <v>0.4</v>
      </c>
      <c r="AB204" s="60" t="b">
        <f t="shared" si="16"/>
        <v>0</v>
      </c>
      <c r="AC204" s="60" t="str">
        <f t="shared" si="17"/>
        <v>EN PROCESO</v>
      </c>
      <c r="AD204" s="61" t="str">
        <f t="shared" si="18"/>
        <v>EN PROCESO</v>
      </c>
      <c r="AE204" s="58" t="s">
        <v>642</v>
      </c>
      <c r="AF204" s="58"/>
      <c r="AG204" s="52" t="str">
        <f t="shared" si="19"/>
        <v>PENDIENTE</v>
      </c>
      <c r="AH204" s="56"/>
      <c r="AI204" s="56"/>
      <c r="AJ204" s="56"/>
    </row>
    <row r="205" spans="1:36" s="81" customFormat="1" ht="81.599999999999994" x14ac:dyDescent="0.2">
      <c r="A205" s="62">
        <v>197</v>
      </c>
      <c r="B205" s="63" t="s">
        <v>31</v>
      </c>
      <c r="C205" s="63" t="s">
        <v>482</v>
      </c>
      <c r="D205" s="67">
        <v>45471</v>
      </c>
      <c r="E205" s="63" t="s">
        <v>510</v>
      </c>
      <c r="F205" s="85" t="s">
        <v>511</v>
      </c>
      <c r="G205" s="63" t="s">
        <v>56</v>
      </c>
      <c r="H205" s="65" t="s">
        <v>512</v>
      </c>
      <c r="I205" s="65" t="s">
        <v>513</v>
      </c>
      <c r="J205" s="63">
        <v>1</v>
      </c>
      <c r="K205" s="62" t="s">
        <v>38</v>
      </c>
      <c r="L205" s="63" t="s">
        <v>97</v>
      </c>
      <c r="M205" s="114">
        <v>1</v>
      </c>
      <c r="N205" s="67">
        <v>45597</v>
      </c>
      <c r="O205" s="67">
        <v>45961</v>
      </c>
      <c r="P205" s="68" t="s">
        <v>43</v>
      </c>
      <c r="Q205" s="63" t="s">
        <v>48</v>
      </c>
      <c r="R205" s="53">
        <v>45657</v>
      </c>
      <c r="S205" s="92" t="s">
        <v>957</v>
      </c>
      <c r="T205" s="70">
        <v>0</v>
      </c>
      <c r="U205" s="58" t="s">
        <v>638</v>
      </c>
      <c r="V205" s="134"/>
      <c r="W205" s="53">
        <v>45777</v>
      </c>
      <c r="X205" s="57" t="s">
        <v>644</v>
      </c>
      <c r="Y205" s="58">
        <v>0</v>
      </c>
      <c r="Z205" s="69" t="s">
        <v>958</v>
      </c>
      <c r="AA205" s="59">
        <f t="shared" si="15"/>
        <v>0</v>
      </c>
      <c r="AB205" s="60" t="b">
        <f t="shared" si="16"/>
        <v>0</v>
      </c>
      <c r="AC205" s="60" t="str">
        <f t="shared" si="17"/>
        <v>SIN INICIAR</v>
      </c>
      <c r="AD205" s="61" t="str">
        <f t="shared" si="18"/>
        <v>SIN INICIAR</v>
      </c>
      <c r="AE205" s="58" t="s">
        <v>688</v>
      </c>
      <c r="AF205" s="58"/>
      <c r="AG205" s="52" t="str">
        <f t="shared" si="19"/>
        <v>PENDIENTE</v>
      </c>
      <c r="AH205" s="56"/>
      <c r="AI205" s="56"/>
      <c r="AJ205" s="56"/>
    </row>
    <row r="206" spans="1:36" s="81" customFormat="1" ht="112.2" x14ac:dyDescent="0.2">
      <c r="A206" s="62">
        <v>198</v>
      </c>
      <c r="B206" s="63" t="s">
        <v>31</v>
      </c>
      <c r="C206" s="63" t="s">
        <v>482</v>
      </c>
      <c r="D206" s="67">
        <v>45471</v>
      </c>
      <c r="E206" s="63" t="s">
        <v>514</v>
      </c>
      <c r="F206" s="65" t="s">
        <v>515</v>
      </c>
      <c r="G206" s="63" t="s">
        <v>56</v>
      </c>
      <c r="H206" s="65" t="s">
        <v>516</v>
      </c>
      <c r="I206" s="65" t="s">
        <v>517</v>
      </c>
      <c r="J206" s="63">
        <v>1</v>
      </c>
      <c r="K206" s="62" t="s">
        <v>38</v>
      </c>
      <c r="L206" s="63" t="s">
        <v>97</v>
      </c>
      <c r="M206" s="114">
        <v>1</v>
      </c>
      <c r="N206" s="67">
        <v>45566</v>
      </c>
      <c r="O206" s="67">
        <v>45930</v>
      </c>
      <c r="P206" s="63" t="s">
        <v>56</v>
      </c>
      <c r="Q206" s="63" t="s">
        <v>48</v>
      </c>
      <c r="R206" s="53">
        <v>45657</v>
      </c>
      <c r="S206" s="79" t="s">
        <v>970</v>
      </c>
      <c r="T206" s="70">
        <v>1</v>
      </c>
      <c r="U206" s="71" t="s">
        <v>639</v>
      </c>
      <c r="V206" s="134"/>
      <c r="W206" s="53">
        <v>45777</v>
      </c>
      <c r="X206" s="57" t="s">
        <v>644</v>
      </c>
      <c r="Y206" s="101">
        <v>1</v>
      </c>
      <c r="Z206" s="79" t="s">
        <v>1073</v>
      </c>
      <c r="AA206" s="59">
        <f t="shared" si="15"/>
        <v>1</v>
      </c>
      <c r="AB206" s="60" t="b">
        <f t="shared" si="16"/>
        <v>0</v>
      </c>
      <c r="AC206" s="60" t="str">
        <f t="shared" si="17"/>
        <v>TERMINADA</v>
      </c>
      <c r="AD206" s="61" t="str">
        <f t="shared" si="18"/>
        <v>TERMINADA</v>
      </c>
      <c r="AE206" s="58" t="s">
        <v>642</v>
      </c>
      <c r="AF206" s="58"/>
      <c r="AG206" s="52" t="str">
        <f t="shared" si="19"/>
        <v>CUMPLIDA</v>
      </c>
      <c r="AH206" s="80" t="s">
        <v>728</v>
      </c>
      <c r="AI206" s="56" t="s">
        <v>653</v>
      </c>
      <c r="AJ206" s="56" t="s">
        <v>1092</v>
      </c>
    </row>
    <row r="207" spans="1:36" s="81" customFormat="1" ht="102" x14ac:dyDescent="0.2">
      <c r="A207" s="46">
        <v>199</v>
      </c>
      <c r="B207" s="63" t="s">
        <v>31</v>
      </c>
      <c r="C207" s="63" t="s">
        <v>482</v>
      </c>
      <c r="D207" s="67">
        <v>45471</v>
      </c>
      <c r="E207" s="63" t="s">
        <v>514</v>
      </c>
      <c r="F207" s="65" t="s">
        <v>515</v>
      </c>
      <c r="G207" s="63" t="s">
        <v>80</v>
      </c>
      <c r="H207" s="65" t="s">
        <v>516</v>
      </c>
      <c r="I207" s="65" t="s">
        <v>518</v>
      </c>
      <c r="J207" s="63">
        <v>1</v>
      </c>
      <c r="K207" s="62" t="s">
        <v>83</v>
      </c>
      <c r="L207" s="63" t="s">
        <v>97</v>
      </c>
      <c r="M207" s="114">
        <v>1</v>
      </c>
      <c r="N207" s="67">
        <v>45566</v>
      </c>
      <c r="O207" s="67">
        <v>46265</v>
      </c>
      <c r="P207" s="68" t="s">
        <v>80</v>
      </c>
      <c r="Q207" s="62" t="s">
        <v>89</v>
      </c>
      <c r="R207" s="53">
        <v>45657</v>
      </c>
      <c r="S207" s="92" t="s">
        <v>949</v>
      </c>
      <c r="T207" s="70">
        <v>0</v>
      </c>
      <c r="U207" s="58" t="s">
        <v>638</v>
      </c>
      <c r="V207" s="134"/>
      <c r="W207" s="53">
        <v>45777</v>
      </c>
      <c r="X207" s="95" t="s">
        <v>914</v>
      </c>
      <c r="Y207" s="58">
        <v>0.5</v>
      </c>
      <c r="Z207" s="76" t="s">
        <v>1051</v>
      </c>
      <c r="AA207" s="59">
        <f t="shared" si="15"/>
        <v>0.5</v>
      </c>
      <c r="AB207" s="60" t="b">
        <f t="shared" si="16"/>
        <v>0</v>
      </c>
      <c r="AC207" s="60" t="str">
        <f t="shared" si="17"/>
        <v>EN PROCESO</v>
      </c>
      <c r="AD207" s="61" t="str">
        <f t="shared" si="18"/>
        <v>EN PROCESO</v>
      </c>
      <c r="AE207" s="58" t="s">
        <v>708</v>
      </c>
      <c r="AF207" s="58"/>
      <c r="AG207" s="52" t="str">
        <f t="shared" si="19"/>
        <v>PENDIENTE</v>
      </c>
      <c r="AH207" s="56"/>
      <c r="AI207" s="56"/>
      <c r="AJ207" s="56"/>
    </row>
    <row r="208" spans="1:36" s="81" customFormat="1" ht="122.4" x14ac:dyDescent="0.2">
      <c r="A208" s="62">
        <v>200</v>
      </c>
      <c r="B208" s="63" t="s">
        <v>31</v>
      </c>
      <c r="C208" s="63" t="s">
        <v>482</v>
      </c>
      <c r="D208" s="67">
        <v>45471</v>
      </c>
      <c r="E208" s="63" t="s">
        <v>514</v>
      </c>
      <c r="F208" s="65" t="s">
        <v>515</v>
      </c>
      <c r="G208" s="63" t="s">
        <v>56</v>
      </c>
      <c r="H208" s="65" t="s">
        <v>516</v>
      </c>
      <c r="I208" s="65" t="s">
        <v>519</v>
      </c>
      <c r="J208" s="63">
        <v>1</v>
      </c>
      <c r="K208" s="62" t="s">
        <v>38</v>
      </c>
      <c r="L208" s="63" t="s">
        <v>97</v>
      </c>
      <c r="M208" s="114">
        <v>1</v>
      </c>
      <c r="N208" s="67">
        <v>45566</v>
      </c>
      <c r="O208" s="67">
        <v>46265</v>
      </c>
      <c r="P208" s="68" t="s">
        <v>80</v>
      </c>
      <c r="Q208" s="62" t="s">
        <v>89</v>
      </c>
      <c r="R208" s="53">
        <v>45657</v>
      </c>
      <c r="S208" s="92" t="s">
        <v>949</v>
      </c>
      <c r="T208" s="70">
        <v>0</v>
      </c>
      <c r="U208" s="58" t="s">
        <v>638</v>
      </c>
      <c r="V208" s="135"/>
      <c r="W208" s="53">
        <v>45777</v>
      </c>
      <c r="X208" s="95" t="s">
        <v>971</v>
      </c>
      <c r="Y208" s="58">
        <v>0.5</v>
      </c>
      <c r="Z208" s="76" t="s">
        <v>1052</v>
      </c>
      <c r="AA208" s="59">
        <f t="shared" si="15"/>
        <v>0.5</v>
      </c>
      <c r="AB208" s="60" t="b">
        <f t="shared" si="16"/>
        <v>0</v>
      </c>
      <c r="AC208" s="60" t="str">
        <f t="shared" si="17"/>
        <v>EN PROCESO</v>
      </c>
      <c r="AD208" s="61" t="str">
        <f t="shared" si="18"/>
        <v>EN PROCESO</v>
      </c>
      <c r="AE208" s="58" t="s">
        <v>708</v>
      </c>
      <c r="AF208" s="58"/>
      <c r="AG208" s="52" t="str">
        <f t="shared" si="19"/>
        <v>PENDIENTE</v>
      </c>
      <c r="AH208" s="56"/>
      <c r="AI208" s="56"/>
      <c r="AJ208" s="56"/>
    </row>
    <row r="209" spans="1:36" s="81" customFormat="1" ht="71.400000000000006" x14ac:dyDescent="0.2">
      <c r="A209" s="62">
        <v>201</v>
      </c>
      <c r="B209" s="104" t="s">
        <v>31</v>
      </c>
      <c r="C209" s="104" t="s">
        <v>520</v>
      </c>
      <c r="D209" s="105">
        <v>45468</v>
      </c>
      <c r="E209" s="104" t="s">
        <v>521</v>
      </c>
      <c r="F209" s="107" t="s">
        <v>522</v>
      </c>
      <c r="G209" s="104" t="s">
        <v>80</v>
      </c>
      <c r="H209" s="107" t="s">
        <v>523</v>
      </c>
      <c r="I209" s="107" t="s">
        <v>524</v>
      </c>
      <c r="J209" s="104">
        <v>1</v>
      </c>
      <c r="K209" s="104" t="s">
        <v>59</v>
      </c>
      <c r="L209" s="104" t="s">
        <v>525</v>
      </c>
      <c r="M209" s="108">
        <v>1</v>
      </c>
      <c r="N209" s="105">
        <v>45536</v>
      </c>
      <c r="O209" s="105">
        <v>45900</v>
      </c>
      <c r="P209" s="68" t="s">
        <v>80</v>
      </c>
      <c r="Q209" s="62" t="s">
        <v>89</v>
      </c>
      <c r="R209" s="53">
        <v>45657</v>
      </c>
      <c r="S209" s="92" t="s">
        <v>949</v>
      </c>
      <c r="T209" s="70">
        <v>0</v>
      </c>
      <c r="U209" s="58" t="s">
        <v>638</v>
      </c>
      <c r="V209" s="133">
        <v>0</v>
      </c>
      <c r="W209" s="53">
        <v>45777</v>
      </c>
      <c r="X209" s="77" t="s">
        <v>972</v>
      </c>
      <c r="Y209" s="58">
        <v>0.3</v>
      </c>
      <c r="Z209" s="76" t="s">
        <v>1053</v>
      </c>
      <c r="AA209" s="59">
        <f t="shared" si="15"/>
        <v>0.3</v>
      </c>
      <c r="AB209" s="60" t="b">
        <f t="shared" si="16"/>
        <v>0</v>
      </c>
      <c r="AC209" s="60" t="str">
        <f t="shared" si="17"/>
        <v>EN PROCESO</v>
      </c>
      <c r="AD209" s="61" t="str">
        <f t="shared" si="18"/>
        <v>EN PROCESO</v>
      </c>
      <c r="AE209" s="58" t="s">
        <v>708</v>
      </c>
      <c r="AF209" s="58"/>
      <c r="AG209" s="52" t="str">
        <f t="shared" si="19"/>
        <v>PENDIENTE</v>
      </c>
      <c r="AH209" s="56"/>
      <c r="AI209" s="56"/>
      <c r="AJ209" s="56"/>
    </row>
    <row r="210" spans="1:36" s="81" customFormat="1" ht="71.400000000000006" x14ac:dyDescent="0.2">
      <c r="A210" s="46">
        <v>202</v>
      </c>
      <c r="B210" s="104" t="s">
        <v>31</v>
      </c>
      <c r="C210" s="104" t="s">
        <v>520</v>
      </c>
      <c r="D210" s="105">
        <v>45468</v>
      </c>
      <c r="E210" s="104" t="s">
        <v>526</v>
      </c>
      <c r="F210" s="115" t="s">
        <v>527</v>
      </c>
      <c r="G210" s="104" t="s">
        <v>80</v>
      </c>
      <c r="H210" s="107" t="s">
        <v>528</v>
      </c>
      <c r="I210" s="107" t="s">
        <v>529</v>
      </c>
      <c r="J210" s="104">
        <v>2</v>
      </c>
      <c r="K210" s="104" t="s">
        <v>59</v>
      </c>
      <c r="L210" s="104" t="s">
        <v>530</v>
      </c>
      <c r="M210" s="108">
        <v>1</v>
      </c>
      <c r="N210" s="105">
        <v>45536</v>
      </c>
      <c r="O210" s="105">
        <v>45900</v>
      </c>
      <c r="P210" s="68" t="s">
        <v>80</v>
      </c>
      <c r="Q210" s="62" t="s">
        <v>89</v>
      </c>
      <c r="R210" s="53">
        <v>45657</v>
      </c>
      <c r="S210" s="92" t="s">
        <v>949</v>
      </c>
      <c r="T210" s="70">
        <v>0</v>
      </c>
      <c r="U210" s="58" t="s">
        <v>638</v>
      </c>
      <c r="V210" s="135"/>
      <c r="W210" s="53">
        <v>45777</v>
      </c>
      <c r="X210" s="95" t="s">
        <v>851</v>
      </c>
      <c r="Y210" s="58">
        <v>0.2</v>
      </c>
      <c r="Z210" s="76" t="s">
        <v>1054</v>
      </c>
      <c r="AA210" s="59">
        <f t="shared" si="15"/>
        <v>0.1</v>
      </c>
      <c r="AB210" s="60" t="b">
        <f t="shared" si="16"/>
        <v>0</v>
      </c>
      <c r="AC210" s="60" t="str">
        <f t="shared" si="17"/>
        <v>EN PROCESO</v>
      </c>
      <c r="AD210" s="61" t="str">
        <f t="shared" si="18"/>
        <v>EN PROCESO</v>
      </c>
      <c r="AE210" s="58" t="s">
        <v>708</v>
      </c>
      <c r="AF210" s="58"/>
      <c r="AG210" s="52" t="str">
        <f t="shared" si="19"/>
        <v>PENDIENTE</v>
      </c>
      <c r="AH210" s="56"/>
      <c r="AI210" s="56"/>
      <c r="AJ210" s="56"/>
    </row>
    <row r="211" spans="1:36" s="81" customFormat="1" ht="367.2" x14ac:dyDescent="0.2">
      <c r="A211" s="62">
        <v>203</v>
      </c>
      <c r="B211" s="104" t="s">
        <v>973</v>
      </c>
      <c r="C211" s="104" t="s">
        <v>974</v>
      </c>
      <c r="D211" s="105">
        <v>45498</v>
      </c>
      <c r="E211" s="104" t="s">
        <v>975</v>
      </c>
      <c r="F211" s="115" t="s">
        <v>976</v>
      </c>
      <c r="G211" s="63" t="s">
        <v>248</v>
      </c>
      <c r="H211" s="107" t="s">
        <v>977</v>
      </c>
      <c r="I211" s="65" t="s">
        <v>531</v>
      </c>
      <c r="J211" s="104">
        <v>1</v>
      </c>
      <c r="K211" s="104" t="s">
        <v>59</v>
      </c>
      <c r="L211" s="104" t="s">
        <v>978</v>
      </c>
      <c r="M211" s="108">
        <v>0.9</v>
      </c>
      <c r="N211" s="105">
        <v>45536</v>
      </c>
      <c r="O211" s="105">
        <v>45657</v>
      </c>
      <c r="P211" s="62" t="s">
        <v>248</v>
      </c>
      <c r="Q211" s="63" t="s">
        <v>48</v>
      </c>
      <c r="R211" s="53">
        <v>45657</v>
      </c>
      <c r="S211" s="79" t="s">
        <v>979</v>
      </c>
      <c r="T211" s="70">
        <v>0.67</v>
      </c>
      <c r="U211" s="58" t="s">
        <v>636</v>
      </c>
      <c r="V211" s="133">
        <v>0.76</v>
      </c>
      <c r="W211" s="53">
        <v>45777</v>
      </c>
      <c r="X211" s="77" t="s">
        <v>754</v>
      </c>
      <c r="Y211" s="58">
        <v>3</v>
      </c>
      <c r="Z211" s="69" t="s">
        <v>1055</v>
      </c>
      <c r="AA211" s="59">
        <f t="shared" si="15"/>
        <v>1</v>
      </c>
      <c r="AB211" s="60" t="str">
        <f t="shared" si="16"/>
        <v>TERMINADA EXTEMPORÁNEA</v>
      </c>
      <c r="AC211" s="60" t="b">
        <f t="shared" si="17"/>
        <v>0</v>
      </c>
      <c r="AD211" s="61" t="str">
        <f t="shared" si="18"/>
        <v>TERMINADA EXTEMPORÁNEA</v>
      </c>
      <c r="AE211" s="58" t="s">
        <v>729</v>
      </c>
      <c r="AF211" s="58"/>
      <c r="AG211" s="52" t="str">
        <f t="shared" si="19"/>
        <v>CUMPLIDA</v>
      </c>
      <c r="AH211" s="80" t="s">
        <v>712</v>
      </c>
      <c r="AI211" s="56" t="s">
        <v>653</v>
      </c>
      <c r="AJ211" s="56" t="s">
        <v>1092</v>
      </c>
    </row>
    <row r="212" spans="1:36" s="81" customFormat="1" ht="367.2" x14ac:dyDescent="0.2">
      <c r="A212" s="62">
        <v>204</v>
      </c>
      <c r="B212" s="104" t="s">
        <v>973</v>
      </c>
      <c r="C212" s="104" t="s">
        <v>974</v>
      </c>
      <c r="D212" s="105">
        <v>45498</v>
      </c>
      <c r="E212" s="104" t="s">
        <v>975</v>
      </c>
      <c r="F212" s="115" t="s">
        <v>976</v>
      </c>
      <c r="G212" s="63" t="s">
        <v>248</v>
      </c>
      <c r="H212" s="107" t="s">
        <v>977</v>
      </c>
      <c r="I212" s="65" t="s">
        <v>532</v>
      </c>
      <c r="J212" s="104">
        <v>1</v>
      </c>
      <c r="K212" s="104" t="s">
        <v>59</v>
      </c>
      <c r="L212" s="104" t="s">
        <v>978</v>
      </c>
      <c r="M212" s="108">
        <v>0.9</v>
      </c>
      <c r="N212" s="105">
        <v>45536</v>
      </c>
      <c r="O212" s="105">
        <v>45657</v>
      </c>
      <c r="P212" s="62" t="s">
        <v>248</v>
      </c>
      <c r="Q212" s="63" t="s">
        <v>48</v>
      </c>
      <c r="R212" s="53">
        <v>45657</v>
      </c>
      <c r="S212" s="79" t="s">
        <v>979</v>
      </c>
      <c r="T212" s="70">
        <v>0.67</v>
      </c>
      <c r="U212" s="58" t="s">
        <v>636</v>
      </c>
      <c r="V212" s="134"/>
      <c r="W212" s="53">
        <v>45777</v>
      </c>
      <c r="X212" s="57" t="s">
        <v>755</v>
      </c>
      <c r="Y212" s="58">
        <v>1</v>
      </c>
      <c r="Z212" s="69" t="s">
        <v>980</v>
      </c>
      <c r="AA212" s="59">
        <f t="shared" si="15"/>
        <v>1</v>
      </c>
      <c r="AB212" s="60" t="str">
        <f t="shared" si="16"/>
        <v>TERMINADA EXTEMPORÁNEA</v>
      </c>
      <c r="AC212" s="60" t="b">
        <f t="shared" si="17"/>
        <v>0</v>
      </c>
      <c r="AD212" s="61" t="str">
        <f t="shared" si="18"/>
        <v>TERMINADA EXTEMPORÁNEA</v>
      </c>
      <c r="AE212" s="58" t="s">
        <v>729</v>
      </c>
      <c r="AF212" s="58"/>
      <c r="AG212" s="52" t="str">
        <f t="shared" si="19"/>
        <v>CUMPLIDA</v>
      </c>
      <c r="AH212" s="80" t="s">
        <v>712</v>
      </c>
      <c r="AI212" s="56" t="s">
        <v>653</v>
      </c>
      <c r="AJ212" s="56" t="s">
        <v>1092</v>
      </c>
    </row>
    <row r="213" spans="1:36" s="81" customFormat="1" ht="214.2" x14ac:dyDescent="0.2">
      <c r="A213" s="46">
        <v>205</v>
      </c>
      <c r="B213" s="104" t="s">
        <v>973</v>
      </c>
      <c r="C213" s="104" t="s">
        <v>974</v>
      </c>
      <c r="D213" s="105">
        <v>45498</v>
      </c>
      <c r="E213" s="104" t="s">
        <v>981</v>
      </c>
      <c r="F213" s="115" t="s">
        <v>982</v>
      </c>
      <c r="G213" s="104" t="s">
        <v>110</v>
      </c>
      <c r="H213" s="107" t="s">
        <v>983</v>
      </c>
      <c r="I213" s="65" t="s">
        <v>533</v>
      </c>
      <c r="J213" s="104">
        <v>1</v>
      </c>
      <c r="K213" s="104" t="s">
        <v>59</v>
      </c>
      <c r="L213" s="104" t="s">
        <v>978</v>
      </c>
      <c r="M213" s="108">
        <v>1</v>
      </c>
      <c r="N213" s="105">
        <v>45536</v>
      </c>
      <c r="O213" s="105">
        <v>45657</v>
      </c>
      <c r="P213" s="62" t="s">
        <v>248</v>
      </c>
      <c r="Q213" s="63" t="s">
        <v>48</v>
      </c>
      <c r="R213" s="53">
        <v>45657</v>
      </c>
      <c r="S213" s="79" t="s">
        <v>984</v>
      </c>
      <c r="T213" s="70">
        <v>0.83</v>
      </c>
      <c r="U213" s="58" t="s">
        <v>636</v>
      </c>
      <c r="V213" s="134"/>
      <c r="W213" s="53">
        <v>45777</v>
      </c>
      <c r="X213" s="77" t="s">
        <v>681</v>
      </c>
      <c r="Y213" s="58">
        <v>1</v>
      </c>
      <c r="Z213" s="69" t="s">
        <v>985</v>
      </c>
      <c r="AA213" s="59">
        <f t="shared" si="15"/>
        <v>1</v>
      </c>
      <c r="AB213" s="60" t="str">
        <f t="shared" si="16"/>
        <v>TERMINADA EXTEMPORÁNEA</v>
      </c>
      <c r="AC213" s="60" t="b">
        <f t="shared" si="17"/>
        <v>0</v>
      </c>
      <c r="AD213" s="61" t="str">
        <f t="shared" si="18"/>
        <v>TERMINADA EXTEMPORÁNEA</v>
      </c>
      <c r="AE213" s="58" t="s">
        <v>729</v>
      </c>
      <c r="AF213" s="58"/>
      <c r="AG213" s="52" t="str">
        <f t="shared" si="19"/>
        <v>CUMPLIDA</v>
      </c>
      <c r="AH213" s="80" t="s">
        <v>712</v>
      </c>
      <c r="AI213" s="56" t="s">
        <v>653</v>
      </c>
      <c r="AJ213" s="56" t="s">
        <v>1092</v>
      </c>
    </row>
    <row r="214" spans="1:36" s="81" customFormat="1" ht="214.2" x14ac:dyDescent="0.2">
      <c r="A214" s="62">
        <v>206</v>
      </c>
      <c r="B214" s="104" t="s">
        <v>973</v>
      </c>
      <c r="C214" s="104" t="s">
        <v>974</v>
      </c>
      <c r="D214" s="105">
        <v>45498</v>
      </c>
      <c r="E214" s="104" t="s">
        <v>981</v>
      </c>
      <c r="F214" s="115" t="s">
        <v>982</v>
      </c>
      <c r="G214" s="63" t="s">
        <v>110</v>
      </c>
      <c r="H214" s="107" t="s">
        <v>983</v>
      </c>
      <c r="I214" s="65" t="s">
        <v>534</v>
      </c>
      <c r="J214" s="104">
        <v>1</v>
      </c>
      <c r="K214" s="104" t="s">
        <v>59</v>
      </c>
      <c r="L214" s="104" t="s">
        <v>978</v>
      </c>
      <c r="M214" s="108">
        <v>1</v>
      </c>
      <c r="N214" s="105">
        <v>45536</v>
      </c>
      <c r="O214" s="105">
        <v>45657</v>
      </c>
      <c r="P214" s="62" t="s">
        <v>248</v>
      </c>
      <c r="Q214" s="63" t="s">
        <v>48</v>
      </c>
      <c r="R214" s="53">
        <v>45657</v>
      </c>
      <c r="S214" s="79" t="s">
        <v>984</v>
      </c>
      <c r="T214" s="70">
        <v>0.83</v>
      </c>
      <c r="U214" s="58" t="s">
        <v>636</v>
      </c>
      <c r="V214" s="134"/>
      <c r="W214" s="53">
        <v>45777</v>
      </c>
      <c r="X214" s="77" t="s">
        <v>682</v>
      </c>
      <c r="Y214" s="58">
        <v>1</v>
      </c>
      <c r="Z214" s="69" t="s">
        <v>986</v>
      </c>
      <c r="AA214" s="59">
        <f t="shared" si="15"/>
        <v>1</v>
      </c>
      <c r="AB214" s="60" t="str">
        <f t="shared" si="16"/>
        <v>TERMINADA EXTEMPORÁNEA</v>
      </c>
      <c r="AC214" s="60" t="b">
        <f t="shared" si="17"/>
        <v>0</v>
      </c>
      <c r="AD214" s="61" t="str">
        <f t="shared" si="18"/>
        <v>TERMINADA EXTEMPORÁNEA</v>
      </c>
      <c r="AE214" s="58" t="s">
        <v>729</v>
      </c>
      <c r="AF214" s="58"/>
      <c r="AG214" s="52" t="str">
        <f t="shared" si="19"/>
        <v>CUMPLIDA</v>
      </c>
      <c r="AH214" s="80" t="s">
        <v>712</v>
      </c>
      <c r="AI214" s="56" t="s">
        <v>653</v>
      </c>
      <c r="AJ214" s="56" t="s">
        <v>1092</v>
      </c>
    </row>
    <row r="215" spans="1:36" s="81" customFormat="1" ht="214.2" x14ac:dyDescent="0.2">
      <c r="A215" s="62">
        <v>207</v>
      </c>
      <c r="B215" s="104" t="s">
        <v>973</v>
      </c>
      <c r="C215" s="104" t="s">
        <v>974</v>
      </c>
      <c r="D215" s="105">
        <v>45498</v>
      </c>
      <c r="E215" s="104" t="s">
        <v>981</v>
      </c>
      <c r="F215" s="115" t="s">
        <v>982</v>
      </c>
      <c r="G215" s="63" t="s">
        <v>167</v>
      </c>
      <c r="H215" s="107" t="s">
        <v>983</v>
      </c>
      <c r="I215" s="65" t="s">
        <v>535</v>
      </c>
      <c r="J215" s="104">
        <v>1</v>
      </c>
      <c r="K215" s="104" t="s">
        <v>59</v>
      </c>
      <c r="L215" s="104" t="s">
        <v>978</v>
      </c>
      <c r="M215" s="108">
        <v>1</v>
      </c>
      <c r="N215" s="105">
        <v>45536</v>
      </c>
      <c r="O215" s="105">
        <v>45657</v>
      </c>
      <c r="P215" s="62" t="s">
        <v>248</v>
      </c>
      <c r="Q215" s="63" t="s">
        <v>48</v>
      </c>
      <c r="R215" s="53">
        <v>45657</v>
      </c>
      <c r="S215" s="79" t="s">
        <v>984</v>
      </c>
      <c r="T215" s="70">
        <v>0.83</v>
      </c>
      <c r="U215" s="58" t="s">
        <v>636</v>
      </c>
      <c r="V215" s="134"/>
      <c r="W215" s="53">
        <v>45777</v>
      </c>
      <c r="X215" s="77" t="s">
        <v>756</v>
      </c>
      <c r="Y215" s="58">
        <v>1</v>
      </c>
      <c r="Z215" s="69" t="s">
        <v>987</v>
      </c>
      <c r="AA215" s="59">
        <f t="shared" si="15"/>
        <v>1</v>
      </c>
      <c r="AB215" s="60" t="str">
        <f t="shared" si="16"/>
        <v>TERMINADA EXTEMPORÁNEA</v>
      </c>
      <c r="AC215" s="60" t="b">
        <f t="shared" si="17"/>
        <v>0</v>
      </c>
      <c r="AD215" s="61" t="str">
        <f t="shared" si="18"/>
        <v>TERMINADA EXTEMPORÁNEA</v>
      </c>
      <c r="AE215" s="58" t="s">
        <v>729</v>
      </c>
      <c r="AF215" s="58"/>
      <c r="AG215" s="52" t="str">
        <f t="shared" si="19"/>
        <v>CUMPLIDA</v>
      </c>
      <c r="AH215" s="80" t="s">
        <v>712</v>
      </c>
      <c r="AI215" s="56" t="s">
        <v>653</v>
      </c>
      <c r="AJ215" s="56" t="s">
        <v>1092</v>
      </c>
    </row>
    <row r="216" spans="1:36" s="81" customFormat="1" ht="214.2" x14ac:dyDescent="0.2">
      <c r="A216" s="46">
        <v>208</v>
      </c>
      <c r="B216" s="104" t="s">
        <v>973</v>
      </c>
      <c r="C216" s="104" t="s">
        <v>974</v>
      </c>
      <c r="D216" s="105">
        <v>45498</v>
      </c>
      <c r="E216" s="63" t="s">
        <v>536</v>
      </c>
      <c r="F216" s="115" t="s">
        <v>988</v>
      </c>
      <c r="G216" s="63" t="s">
        <v>248</v>
      </c>
      <c r="H216" s="65" t="s">
        <v>537</v>
      </c>
      <c r="I216" s="65" t="s">
        <v>538</v>
      </c>
      <c r="J216" s="104">
        <v>1</v>
      </c>
      <c r="K216" s="62" t="s">
        <v>38</v>
      </c>
      <c r="L216" s="104" t="s">
        <v>978</v>
      </c>
      <c r="M216" s="108">
        <v>1</v>
      </c>
      <c r="N216" s="105">
        <v>45536</v>
      </c>
      <c r="O216" s="105">
        <v>45657</v>
      </c>
      <c r="P216" s="62" t="s">
        <v>248</v>
      </c>
      <c r="Q216" s="63" t="s">
        <v>48</v>
      </c>
      <c r="R216" s="53">
        <v>45657</v>
      </c>
      <c r="S216" s="79" t="s">
        <v>989</v>
      </c>
      <c r="T216" s="70">
        <v>0.75</v>
      </c>
      <c r="U216" s="58" t="s">
        <v>636</v>
      </c>
      <c r="V216" s="134"/>
      <c r="W216" s="53">
        <v>45777</v>
      </c>
      <c r="X216" s="77" t="s">
        <v>683</v>
      </c>
      <c r="Y216" s="58">
        <v>1</v>
      </c>
      <c r="Z216" s="69" t="s">
        <v>990</v>
      </c>
      <c r="AA216" s="59">
        <f t="shared" si="15"/>
        <v>1</v>
      </c>
      <c r="AB216" s="60" t="str">
        <f t="shared" si="16"/>
        <v>TERMINADA EXTEMPORÁNEA</v>
      </c>
      <c r="AC216" s="60" t="b">
        <f t="shared" si="17"/>
        <v>0</v>
      </c>
      <c r="AD216" s="61" t="str">
        <f t="shared" si="18"/>
        <v>TERMINADA EXTEMPORÁNEA</v>
      </c>
      <c r="AE216" s="58" t="s">
        <v>729</v>
      </c>
      <c r="AF216" s="58"/>
      <c r="AG216" s="52" t="str">
        <f t="shared" si="19"/>
        <v>CUMPLIDA</v>
      </c>
      <c r="AH216" s="80" t="s">
        <v>712</v>
      </c>
      <c r="AI216" s="56" t="s">
        <v>653</v>
      </c>
      <c r="AJ216" s="56" t="s">
        <v>1092</v>
      </c>
    </row>
    <row r="217" spans="1:36" s="81" customFormat="1" ht="214.2" x14ac:dyDescent="0.2">
      <c r="A217" s="62">
        <v>209</v>
      </c>
      <c r="B217" s="104" t="s">
        <v>973</v>
      </c>
      <c r="C217" s="104" t="s">
        <v>974</v>
      </c>
      <c r="D217" s="105">
        <v>45498</v>
      </c>
      <c r="E217" s="63" t="s">
        <v>536</v>
      </c>
      <c r="F217" s="115" t="s">
        <v>988</v>
      </c>
      <c r="G217" s="63" t="s">
        <v>248</v>
      </c>
      <c r="H217" s="65" t="s">
        <v>537</v>
      </c>
      <c r="I217" s="65" t="s">
        <v>539</v>
      </c>
      <c r="J217" s="104">
        <v>1</v>
      </c>
      <c r="K217" s="62" t="s">
        <v>38</v>
      </c>
      <c r="L217" s="104" t="s">
        <v>978</v>
      </c>
      <c r="M217" s="108">
        <v>1</v>
      </c>
      <c r="N217" s="105">
        <v>45536</v>
      </c>
      <c r="O217" s="105">
        <v>45657</v>
      </c>
      <c r="P217" s="62" t="s">
        <v>248</v>
      </c>
      <c r="Q217" s="63" t="s">
        <v>48</v>
      </c>
      <c r="R217" s="53">
        <v>45657</v>
      </c>
      <c r="S217" s="79" t="s">
        <v>989</v>
      </c>
      <c r="T217" s="70">
        <v>0.75</v>
      </c>
      <c r="U217" s="58" t="s">
        <v>636</v>
      </c>
      <c r="V217" s="134"/>
      <c r="W217" s="53">
        <v>45777</v>
      </c>
      <c r="X217" s="77" t="s">
        <v>684</v>
      </c>
      <c r="Y217" s="58">
        <v>1</v>
      </c>
      <c r="Z217" s="69" t="s">
        <v>991</v>
      </c>
      <c r="AA217" s="59">
        <f t="shared" si="15"/>
        <v>1</v>
      </c>
      <c r="AB217" s="60" t="str">
        <f t="shared" si="16"/>
        <v>TERMINADA EXTEMPORÁNEA</v>
      </c>
      <c r="AC217" s="60" t="b">
        <f t="shared" si="17"/>
        <v>0</v>
      </c>
      <c r="AD217" s="61" t="str">
        <f t="shared" si="18"/>
        <v>TERMINADA EXTEMPORÁNEA</v>
      </c>
      <c r="AE217" s="58" t="s">
        <v>729</v>
      </c>
      <c r="AF217" s="58"/>
      <c r="AG217" s="52" t="str">
        <f t="shared" si="19"/>
        <v>CUMPLIDA</v>
      </c>
      <c r="AH217" s="80" t="s">
        <v>712</v>
      </c>
      <c r="AI217" s="56" t="s">
        <v>653</v>
      </c>
      <c r="AJ217" s="56" t="s">
        <v>1092</v>
      </c>
    </row>
    <row r="218" spans="1:36" s="81" customFormat="1" ht="214.2" x14ac:dyDescent="0.2">
      <c r="A218" s="62">
        <v>210</v>
      </c>
      <c r="B218" s="104" t="s">
        <v>973</v>
      </c>
      <c r="C218" s="104" t="s">
        <v>974</v>
      </c>
      <c r="D218" s="105">
        <v>45498</v>
      </c>
      <c r="E218" s="63" t="s">
        <v>536</v>
      </c>
      <c r="F218" s="115" t="s">
        <v>988</v>
      </c>
      <c r="G218" s="63" t="s">
        <v>248</v>
      </c>
      <c r="H218" s="65" t="s">
        <v>537</v>
      </c>
      <c r="I218" s="65" t="s">
        <v>540</v>
      </c>
      <c r="J218" s="104">
        <v>1</v>
      </c>
      <c r="K218" s="62" t="s">
        <v>38</v>
      </c>
      <c r="L218" s="104" t="s">
        <v>978</v>
      </c>
      <c r="M218" s="108">
        <v>1</v>
      </c>
      <c r="N218" s="105">
        <v>45536</v>
      </c>
      <c r="O218" s="105">
        <v>45657</v>
      </c>
      <c r="P218" s="62" t="s">
        <v>248</v>
      </c>
      <c r="Q218" s="63" t="s">
        <v>48</v>
      </c>
      <c r="R218" s="53">
        <v>45657</v>
      </c>
      <c r="S218" s="79" t="s">
        <v>989</v>
      </c>
      <c r="T218" s="70">
        <v>0.75</v>
      </c>
      <c r="U218" s="58" t="s">
        <v>636</v>
      </c>
      <c r="V218" s="134"/>
      <c r="W218" s="53">
        <v>45777</v>
      </c>
      <c r="X218" s="57" t="s">
        <v>685</v>
      </c>
      <c r="Y218" s="58">
        <v>1</v>
      </c>
      <c r="Z218" s="69" t="s">
        <v>992</v>
      </c>
      <c r="AA218" s="59">
        <f t="shared" si="15"/>
        <v>1</v>
      </c>
      <c r="AB218" s="60" t="str">
        <f t="shared" si="16"/>
        <v>TERMINADA EXTEMPORÁNEA</v>
      </c>
      <c r="AC218" s="60" t="b">
        <f t="shared" si="17"/>
        <v>0</v>
      </c>
      <c r="AD218" s="61" t="str">
        <f t="shared" si="18"/>
        <v>TERMINADA EXTEMPORÁNEA</v>
      </c>
      <c r="AE218" s="58" t="s">
        <v>729</v>
      </c>
      <c r="AF218" s="58"/>
      <c r="AG218" s="52" t="str">
        <f t="shared" si="19"/>
        <v>CUMPLIDA</v>
      </c>
      <c r="AH218" s="80" t="s">
        <v>712</v>
      </c>
      <c r="AI218" s="56" t="s">
        <v>653</v>
      </c>
      <c r="AJ218" s="56" t="s">
        <v>1092</v>
      </c>
    </row>
    <row r="219" spans="1:36" s="81" customFormat="1" ht="214.2" x14ac:dyDescent="0.2">
      <c r="A219" s="46">
        <v>211</v>
      </c>
      <c r="B219" s="104" t="s">
        <v>973</v>
      </c>
      <c r="C219" s="104" t="s">
        <v>974</v>
      </c>
      <c r="D219" s="105">
        <v>45498</v>
      </c>
      <c r="E219" s="63" t="s">
        <v>536</v>
      </c>
      <c r="F219" s="115" t="s">
        <v>988</v>
      </c>
      <c r="G219" s="63" t="s">
        <v>248</v>
      </c>
      <c r="H219" s="65" t="s">
        <v>537</v>
      </c>
      <c r="I219" s="65" t="s">
        <v>541</v>
      </c>
      <c r="J219" s="104">
        <v>1</v>
      </c>
      <c r="K219" s="62" t="s">
        <v>38</v>
      </c>
      <c r="L219" s="104" t="s">
        <v>978</v>
      </c>
      <c r="M219" s="108">
        <v>1</v>
      </c>
      <c r="N219" s="105">
        <v>45536</v>
      </c>
      <c r="O219" s="105">
        <v>45657</v>
      </c>
      <c r="P219" s="62" t="s">
        <v>248</v>
      </c>
      <c r="Q219" s="63" t="s">
        <v>48</v>
      </c>
      <c r="R219" s="53">
        <v>45657</v>
      </c>
      <c r="S219" s="79" t="s">
        <v>989</v>
      </c>
      <c r="T219" s="70">
        <v>0.75</v>
      </c>
      <c r="U219" s="58" t="s">
        <v>636</v>
      </c>
      <c r="V219" s="135"/>
      <c r="W219" s="53">
        <v>45777</v>
      </c>
      <c r="X219" s="77" t="s">
        <v>686</v>
      </c>
      <c r="Y219" s="58">
        <v>1</v>
      </c>
      <c r="Z219" s="69" t="s">
        <v>993</v>
      </c>
      <c r="AA219" s="59">
        <f t="shared" si="15"/>
        <v>1</v>
      </c>
      <c r="AB219" s="60" t="str">
        <f t="shared" si="16"/>
        <v>TERMINADA EXTEMPORÁNEA</v>
      </c>
      <c r="AC219" s="60" t="b">
        <f t="shared" si="17"/>
        <v>0</v>
      </c>
      <c r="AD219" s="61" t="str">
        <f t="shared" si="18"/>
        <v>TERMINADA EXTEMPORÁNEA</v>
      </c>
      <c r="AE219" s="58" t="s">
        <v>729</v>
      </c>
      <c r="AF219" s="58"/>
      <c r="AG219" s="52" t="str">
        <f t="shared" si="19"/>
        <v>CUMPLIDA</v>
      </c>
      <c r="AH219" s="80" t="s">
        <v>712</v>
      </c>
      <c r="AI219" s="56" t="s">
        <v>653</v>
      </c>
      <c r="AJ219" s="56" t="s">
        <v>1092</v>
      </c>
    </row>
    <row r="220" spans="1:36" s="81" customFormat="1" ht="153" x14ac:dyDescent="0.2">
      <c r="A220" s="62">
        <v>212</v>
      </c>
      <c r="B220" s="71" t="s">
        <v>31</v>
      </c>
      <c r="C220" s="71" t="s">
        <v>542</v>
      </c>
      <c r="D220" s="87">
        <v>45589</v>
      </c>
      <c r="E220" s="71" t="s">
        <v>543</v>
      </c>
      <c r="F220" s="69" t="s">
        <v>994</v>
      </c>
      <c r="G220" s="71" t="s">
        <v>123</v>
      </c>
      <c r="H220" s="116" t="s">
        <v>544</v>
      </c>
      <c r="I220" s="116" t="s">
        <v>545</v>
      </c>
      <c r="J220" s="62">
        <v>1</v>
      </c>
      <c r="K220" s="104" t="s">
        <v>59</v>
      </c>
      <c r="L220" s="62" t="s">
        <v>546</v>
      </c>
      <c r="M220" s="117">
        <v>1</v>
      </c>
      <c r="N220" s="73">
        <v>45597</v>
      </c>
      <c r="O220" s="73">
        <v>45991</v>
      </c>
      <c r="P220" s="62" t="s">
        <v>123</v>
      </c>
      <c r="Q220" s="62" t="s">
        <v>85</v>
      </c>
      <c r="R220" s="53">
        <v>45657</v>
      </c>
      <c r="S220" s="79" t="s">
        <v>995</v>
      </c>
      <c r="T220" s="70">
        <v>0</v>
      </c>
      <c r="U220" s="58" t="s">
        <v>638</v>
      </c>
      <c r="V220" s="133">
        <v>0.48</v>
      </c>
      <c r="W220" s="53">
        <v>45777</v>
      </c>
      <c r="X220" s="57" t="s">
        <v>644</v>
      </c>
      <c r="Y220" s="58">
        <v>0</v>
      </c>
      <c r="Z220" s="69" t="s">
        <v>996</v>
      </c>
      <c r="AA220" s="59">
        <f t="shared" si="15"/>
        <v>0</v>
      </c>
      <c r="AB220" s="60" t="b">
        <f t="shared" si="16"/>
        <v>0</v>
      </c>
      <c r="AC220" s="60" t="str">
        <f t="shared" si="17"/>
        <v>SIN INICIAR</v>
      </c>
      <c r="AD220" s="61" t="str">
        <f t="shared" si="18"/>
        <v>SIN INICIAR</v>
      </c>
      <c r="AE220" s="58" t="s">
        <v>729</v>
      </c>
      <c r="AF220" s="58"/>
      <c r="AG220" s="52" t="str">
        <f t="shared" si="19"/>
        <v>PENDIENTE</v>
      </c>
      <c r="AH220" s="56"/>
      <c r="AI220" s="56"/>
      <c r="AJ220" s="56"/>
    </row>
    <row r="221" spans="1:36" s="81" customFormat="1" ht="153" x14ac:dyDescent="0.2">
      <c r="A221" s="62">
        <v>213</v>
      </c>
      <c r="B221" s="71" t="s">
        <v>31</v>
      </c>
      <c r="C221" s="71" t="s">
        <v>542</v>
      </c>
      <c r="D221" s="87">
        <v>45589</v>
      </c>
      <c r="E221" s="71" t="s">
        <v>543</v>
      </c>
      <c r="F221" s="69" t="s">
        <v>994</v>
      </c>
      <c r="G221" s="71" t="s">
        <v>123</v>
      </c>
      <c r="H221" s="116" t="s">
        <v>544</v>
      </c>
      <c r="I221" s="116" t="s">
        <v>547</v>
      </c>
      <c r="J221" s="62">
        <v>1</v>
      </c>
      <c r="K221" s="104" t="s">
        <v>59</v>
      </c>
      <c r="L221" s="62" t="s">
        <v>546</v>
      </c>
      <c r="M221" s="117">
        <v>1</v>
      </c>
      <c r="N221" s="73">
        <v>45597</v>
      </c>
      <c r="O221" s="73">
        <v>45991</v>
      </c>
      <c r="P221" s="62" t="s">
        <v>123</v>
      </c>
      <c r="Q221" s="62" t="s">
        <v>85</v>
      </c>
      <c r="R221" s="53">
        <v>45657</v>
      </c>
      <c r="S221" s="79" t="s">
        <v>995</v>
      </c>
      <c r="T221" s="70">
        <v>0</v>
      </c>
      <c r="U221" s="58" t="s">
        <v>638</v>
      </c>
      <c r="V221" s="134"/>
      <c r="W221" s="53">
        <v>45777</v>
      </c>
      <c r="X221" s="57" t="s">
        <v>644</v>
      </c>
      <c r="Y221" s="58">
        <v>0</v>
      </c>
      <c r="Z221" s="69" t="s">
        <v>996</v>
      </c>
      <c r="AA221" s="59">
        <f t="shared" si="15"/>
        <v>0</v>
      </c>
      <c r="AB221" s="60" t="b">
        <f t="shared" si="16"/>
        <v>0</v>
      </c>
      <c r="AC221" s="60" t="str">
        <f t="shared" si="17"/>
        <v>SIN INICIAR</v>
      </c>
      <c r="AD221" s="61" t="str">
        <f t="shared" si="18"/>
        <v>SIN INICIAR</v>
      </c>
      <c r="AE221" s="58" t="s">
        <v>729</v>
      </c>
      <c r="AF221" s="58"/>
      <c r="AG221" s="52" t="str">
        <f t="shared" si="19"/>
        <v>PENDIENTE</v>
      </c>
      <c r="AH221" s="56"/>
      <c r="AI221" s="56"/>
      <c r="AJ221" s="56"/>
    </row>
    <row r="222" spans="1:36" s="81" customFormat="1" ht="153" x14ac:dyDescent="0.2">
      <c r="A222" s="46">
        <v>214</v>
      </c>
      <c r="B222" s="71" t="s">
        <v>31</v>
      </c>
      <c r="C222" s="71" t="s">
        <v>542</v>
      </c>
      <c r="D222" s="87">
        <v>45589</v>
      </c>
      <c r="E222" s="71" t="s">
        <v>543</v>
      </c>
      <c r="F222" s="69" t="s">
        <v>994</v>
      </c>
      <c r="G222" s="71" t="s">
        <v>123</v>
      </c>
      <c r="H222" s="116" t="s">
        <v>544</v>
      </c>
      <c r="I222" s="116" t="s">
        <v>548</v>
      </c>
      <c r="J222" s="62">
        <v>1</v>
      </c>
      <c r="K222" s="104" t="s">
        <v>59</v>
      </c>
      <c r="L222" s="62" t="s">
        <v>546</v>
      </c>
      <c r="M222" s="117">
        <v>1</v>
      </c>
      <c r="N222" s="73">
        <v>45597</v>
      </c>
      <c r="O222" s="73">
        <v>45991</v>
      </c>
      <c r="P222" s="62" t="s">
        <v>123</v>
      </c>
      <c r="Q222" s="62" t="s">
        <v>85</v>
      </c>
      <c r="R222" s="53">
        <v>45657</v>
      </c>
      <c r="S222" s="79" t="s">
        <v>995</v>
      </c>
      <c r="T222" s="70">
        <v>0</v>
      </c>
      <c r="U222" s="58" t="s">
        <v>638</v>
      </c>
      <c r="V222" s="134"/>
      <c r="W222" s="53">
        <v>45777</v>
      </c>
      <c r="X222" s="77" t="s">
        <v>668</v>
      </c>
      <c r="Y222" s="58">
        <v>1</v>
      </c>
      <c r="Z222" s="69" t="s">
        <v>1056</v>
      </c>
      <c r="AA222" s="59">
        <f t="shared" si="15"/>
        <v>1</v>
      </c>
      <c r="AB222" s="60" t="b">
        <f t="shared" si="16"/>
        <v>0</v>
      </c>
      <c r="AC222" s="60" t="str">
        <f t="shared" si="17"/>
        <v>TERMINADA</v>
      </c>
      <c r="AD222" s="61" t="str">
        <f t="shared" si="18"/>
        <v>TERMINADA</v>
      </c>
      <c r="AE222" s="58" t="s">
        <v>729</v>
      </c>
      <c r="AF222" s="58"/>
      <c r="AG222" s="52" t="str">
        <f t="shared" si="19"/>
        <v>CUMPLIDA</v>
      </c>
      <c r="AH222" s="80" t="s">
        <v>712</v>
      </c>
      <c r="AI222" s="56" t="s">
        <v>653</v>
      </c>
      <c r="AJ222" s="56" t="s">
        <v>1092</v>
      </c>
    </row>
    <row r="223" spans="1:36" s="81" customFormat="1" ht="81.599999999999994" x14ac:dyDescent="0.2">
      <c r="A223" s="62">
        <v>215</v>
      </c>
      <c r="B223" s="71" t="s">
        <v>31</v>
      </c>
      <c r="C223" s="71" t="s">
        <v>542</v>
      </c>
      <c r="D223" s="87">
        <v>45589</v>
      </c>
      <c r="E223" s="71" t="s">
        <v>500</v>
      </c>
      <c r="F223" s="69" t="s">
        <v>549</v>
      </c>
      <c r="G223" s="71" t="s">
        <v>123</v>
      </c>
      <c r="H223" s="116" t="s">
        <v>550</v>
      </c>
      <c r="I223" s="116" t="s">
        <v>551</v>
      </c>
      <c r="J223" s="62">
        <v>1</v>
      </c>
      <c r="K223" s="104" t="s">
        <v>59</v>
      </c>
      <c r="L223" s="62" t="s">
        <v>546</v>
      </c>
      <c r="M223" s="117">
        <v>1</v>
      </c>
      <c r="N223" s="73">
        <v>45597</v>
      </c>
      <c r="O223" s="73">
        <v>45991</v>
      </c>
      <c r="P223" s="62" t="s">
        <v>80</v>
      </c>
      <c r="Q223" s="62" t="s">
        <v>89</v>
      </c>
      <c r="R223" s="53">
        <v>45657</v>
      </c>
      <c r="S223" s="92" t="s">
        <v>997</v>
      </c>
      <c r="T223" s="70">
        <v>0.67</v>
      </c>
      <c r="U223" s="58" t="s">
        <v>637</v>
      </c>
      <c r="V223" s="134"/>
      <c r="W223" s="53">
        <v>45777</v>
      </c>
      <c r="X223" s="91" t="s">
        <v>998</v>
      </c>
      <c r="Y223" s="58">
        <v>0.5</v>
      </c>
      <c r="Z223" s="76" t="s">
        <v>1057</v>
      </c>
      <c r="AA223" s="59">
        <f t="shared" si="15"/>
        <v>0.5</v>
      </c>
      <c r="AB223" s="60" t="b">
        <f t="shared" si="16"/>
        <v>0</v>
      </c>
      <c r="AC223" s="60" t="str">
        <f t="shared" si="17"/>
        <v>EN PROCESO</v>
      </c>
      <c r="AD223" s="61" t="str">
        <f t="shared" si="18"/>
        <v>EN PROCESO</v>
      </c>
      <c r="AE223" s="58" t="s">
        <v>708</v>
      </c>
      <c r="AF223" s="58"/>
      <c r="AG223" s="52" t="str">
        <f t="shared" si="19"/>
        <v>PENDIENTE</v>
      </c>
      <c r="AH223" s="56"/>
      <c r="AI223" s="56"/>
      <c r="AJ223" s="56"/>
    </row>
    <row r="224" spans="1:36" s="81" customFormat="1" ht="81.599999999999994" x14ac:dyDescent="0.2">
      <c r="A224" s="62">
        <v>216</v>
      </c>
      <c r="B224" s="71" t="s">
        <v>31</v>
      </c>
      <c r="C224" s="71" t="s">
        <v>542</v>
      </c>
      <c r="D224" s="87">
        <v>45589</v>
      </c>
      <c r="E224" s="71" t="s">
        <v>500</v>
      </c>
      <c r="F224" s="69" t="s">
        <v>549</v>
      </c>
      <c r="G224" s="71" t="s">
        <v>123</v>
      </c>
      <c r="H224" s="116" t="s">
        <v>550</v>
      </c>
      <c r="I224" s="116" t="s">
        <v>552</v>
      </c>
      <c r="J224" s="62">
        <v>1</v>
      </c>
      <c r="K224" s="104" t="s">
        <v>59</v>
      </c>
      <c r="L224" s="62" t="s">
        <v>546</v>
      </c>
      <c r="M224" s="117">
        <v>1</v>
      </c>
      <c r="N224" s="73">
        <v>45597</v>
      </c>
      <c r="O224" s="73">
        <v>45991</v>
      </c>
      <c r="P224" s="62" t="s">
        <v>80</v>
      </c>
      <c r="Q224" s="62" t="s">
        <v>89</v>
      </c>
      <c r="R224" s="53">
        <v>45657</v>
      </c>
      <c r="S224" s="92" t="s">
        <v>997</v>
      </c>
      <c r="T224" s="70">
        <v>0.67</v>
      </c>
      <c r="U224" s="58" t="s">
        <v>637</v>
      </c>
      <c r="V224" s="134"/>
      <c r="W224" s="53">
        <v>45777</v>
      </c>
      <c r="X224" s="91" t="s">
        <v>998</v>
      </c>
      <c r="Y224" s="58">
        <v>0.5</v>
      </c>
      <c r="Z224" s="76" t="s">
        <v>1057</v>
      </c>
      <c r="AA224" s="59">
        <f t="shared" si="15"/>
        <v>0.5</v>
      </c>
      <c r="AB224" s="60" t="b">
        <f t="shared" si="16"/>
        <v>0</v>
      </c>
      <c r="AC224" s="60" t="str">
        <f t="shared" si="17"/>
        <v>EN PROCESO</v>
      </c>
      <c r="AD224" s="61" t="str">
        <f t="shared" si="18"/>
        <v>EN PROCESO</v>
      </c>
      <c r="AE224" s="58" t="s">
        <v>708</v>
      </c>
      <c r="AF224" s="58"/>
      <c r="AG224" s="52" t="str">
        <f t="shared" si="19"/>
        <v>PENDIENTE</v>
      </c>
      <c r="AH224" s="56"/>
      <c r="AI224" s="56"/>
      <c r="AJ224" s="56"/>
    </row>
    <row r="225" spans="1:36" s="81" customFormat="1" ht="71.400000000000006" x14ac:dyDescent="0.2">
      <c r="A225" s="46">
        <v>217</v>
      </c>
      <c r="B225" s="71" t="s">
        <v>31</v>
      </c>
      <c r="C225" s="71" t="s">
        <v>542</v>
      </c>
      <c r="D225" s="87">
        <v>45589</v>
      </c>
      <c r="E225" s="71" t="s">
        <v>500</v>
      </c>
      <c r="F225" s="69" t="s">
        <v>549</v>
      </c>
      <c r="G225" s="71" t="s">
        <v>123</v>
      </c>
      <c r="H225" s="116" t="s">
        <v>550</v>
      </c>
      <c r="I225" s="116" t="s">
        <v>553</v>
      </c>
      <c r="J225" s="62">
        <v>1</v>
      </c>
      <c r="K225" s="104" t="s">
        <v>59</v>
      </c>
      <c r="L225" s="62" t="s">
        <v>546</v>
      </c>
      <c r="M225" s="117">
        <v>1</v>
      </c>
      <c r="N225" s="73">
        <v>45597</v>
      </c>
      <c r="O225" s="73">
        <v>45991</v>
      </c>
      <c r="P225" s="62" t="s">
        <v>80</v>
      </c>
      <c r="Q225" s="62" t="s">
        <v>89</v>
      </c>
      <c r="R225" s="53">
        <v>45657</v>
      </c>
      <c r="S225" s="92" t="s">
        <v>997</v>
      </c>
      <c r="T225" s="70">
        <v>0.67</v>
      </c>
      <c r="U225" s="58" t="s">
        <v>637</v>
      </c>
      <c r="V225" s="134"/>
      <c r="W225" s="53">
        <v>45777</v>
      </c>
      <c r="X225" s="91" t="s">
        <v>998</v>
      </c>
      <c r="Y225" s="58">
        <v>1</v>
      </c>
      <c r="Z225" s="86" t="s">
        <v>1058</v>
      </c>
      <c r="AA225" s="59">
        <f t="shared" si="15"/>
        <v>1</v>
      </c>
      <c r="AB225" s="60" t="b">
        <f t="shared" si="16"/>
        <v>0</v>
      </c>
      <c r="AC225" s="60" t="str">
        <f t="shared" si="17"/>
        <v>TERMINADA</v>
      </c>
      <c r="AD225" s="61" t="str">
        <f t="shared" si="18"/>
        <v>TERMINADA</v>
      </c>
      <c r="AE225" s="58" t="s">
        <v>708</v>
      </c>
      <c r="AF225" s="58"/>
      <c r="AG225" s="52" t="str">
        <f t="shared" si="19"/>
        <v>CUMPLIDA</v>
      </c>
      <c r="AH225" s="80" t="s">
        <v>712</v>
      </c>
      <c r="AI225" s="56" t="s">
        <v>653</v>
      </c>
      <c r="AJ225" s="56" t="s">
        <v>1092</v>
      </c>
    </row>
    <row r="226" spans="1:36" s="81" customFormat="1" ht="71.400000000000006" x14ac:dyDescent="0.2">
      <c r="A226" s="62">
        <v>218</v>
      </c>
      <c r="B226" s="71" t="s">
        <v>31</v>
      </c>
      <c r="C226" s="71" t="s">
        <v>542</v>
      </c>
      <c r="D226" s="87">
        <v>45589</v>
      </c>
      <c r="E226" s="71" t="s">
        <v>500</v>
      </c>
      <c r="F226" s="69" t="s">
        <v>549</v>
      </c>
      <c r="G226" s="71" t="s">
        <v>123</v>
      </c>
      <c r="H226" s="116" t="s">
        <v>550</v>
      </c>
      <c r="I226" s="116" t="s">
        <v>551</v>
      </c>
      <c r="J226" s="62">
        <v>1</v>
      </c>
      <c r="K226" s="104" t="s">
        <v>59</v>
      </c>
      <c r="L226" s="62" t="s">
        <v>546</v>
      </c>
      <c r="M226" s="117">
        <v>1</v>
      </c>
      <c r="N226" s="73">
        <v>45597</v>
      </c>
      <c r="O226" s="73">
        <v>45991</v>
      </c>
      <c r="P226" s="62" t="s">
        <v>123</v>
      </c>
      <c r="Q226" s="62" t="s">
        <v>85</v>
      </c>
      <c r="R226" s="53">
        <v>45657</v>
      </c>
      <c r="S226" s="92" t="s">
        <v>997</v>
      </c>
      <c r="T226" s="70">
        <v>0.67</v>
      </c>
      <c r="U226" s="58" t="s">
        <v>637</v>
      </c>
      <c r="V226" s="134"/>
      <c r="W226" s="53">
        <v>45777</v>
      </c>
      <c r="X226" s="77" t="s">
        <v>669</v>
      </c>
      <c r="Y226" s="58">
        <v>1</v>
      </c>
      <c r="Z226" s="123" t="s">
        <v>1083</v>
      </c>
      <c r="AA226" s="59">
        <f t="shared" si="15"/>
        <v>1</v>
      </c>
      <c r="AB226" s="60" t="b">
        <f t="shared" si="16"/>
        <v>0</v>
      </c>
      <c r="AC226" s="60" t="str">
        <f t="shared" si="17"/>
        <v>TERMINADA</v>
      </c>
      <c r="AD226" s="61" t="str">
        <f t="shared" si="18"/>
        <v>TERMINADA</v>
      </c>
      <c r="AE226" s="58" t="s">
        <v>729</v>
      </c>
      <c r="AF226" s="58"/>
      <c r="AG226" s="52" t="str">
        <f t="shared" si="19"/>
        <v>CUMPLIDA</v>
      </c>
      <c r="AH226" s="80" t="s">
        <v>1091</v>
      </c>
      <c r="AI226" s="56" t="s">
        <v>653</v>
      </c>
      <c r="AJ226" s="56" t="s">
        <v>1092</v>
      </c>
    </row>
    <row r="227" spans="1:36" s="81" customFormat="1" ht="71.400000000000006" x14ac:dyDescent="0.2">
      <c r="A227" s="62">
        <v>219</v>
      </c>
      <c r="B227" s="71" t="s">
        <v>31</v>
      </c>
      <c r="C227" s="71" t="s">
        <v>542</v>
      </c>
      <c r="D227" s="87">
        <v>45589</v>
      </c>
      <c r="E227" s="71" t="s">
        <v>500</v>
      </c>
      <c r="F227" s="69" t="s">
        <v>549</v>
      </c>
      <c r="G227" s="71" t="s">
        <v>123</v>
      </c>
      <c r="H227" s="116" t="s">
        <v>550</v>
      </c>
      <c r="I227" s="116" t="s">
        <v>552</v>
      </c>
      <c r="J227" s="62">
        <v>1</v>
      </c>
      <c r="K227" s="104" t="s">
        <v>59</v>
      </c>
      <c r="L227" s="62" t="s">
        <v>546</v>
      </c>
      <c r="M227" s="117">
        <v>1</v>
      </c>
      <c r="N227" s="73">
        <v>45597</v>
      </c>
      <c r="O227" s="73">
        <v>45991</v>
      </c>
      <c r="P227" s="62" t="s">
        <v>123</v>
      </c>
      <c r="Q227" s="62" t="s">
        <v>89</v>
      </c>
      <c r="R227" s="53">
        <v>45657</v>
      </c>
      <c r="S227" s="92" t="s">
        <v>997</v>
      </c>
      <c r="T227" s="70">
        <v>0.67</v>
      </c>
      <c r="U227" s="58" t="s">
        <v>637</v>
      </c>
      <c r="V227" s="134"/>
      <c r="W227" s="53">
        <v>45777</v>
      </c>
      <c r="X227" s="77" t="s">
        <v>669</v>
      </c>
      <c r="Y227" s="58">
        <v>1</v>
      </c>
      <c r="Z227" s="123" t="s">
        <v>1083</v>
      </c>
      <c r="AA227" s="59">
        <f t="shared" si="15"/>
        <v>1</v>
      </c>
      <c r="AB227" s="60" t="b">
        <f t="shared" si="16"/>
        <v>0</v>
      </c>
      <c r="AC227" s="60" t="str">
        <f t="shared" si="17"/>
        <v>TERMINADA</v>
      </c>
      <c r="AD227" s="61" t="str">
        <f t="shared" si="18"/>
        <v>TERMINADA</v>
      </c>
      <c r="AE227" s="58" t="s">
        <v>729</v>
      </c>
      <c r="AF227" s="58"/>
      <c r="AG227" s="52" t="str">
        <f t="shared" si="19"/>
        <v>CUMPLIDA</v>
      </c>
      <c r="AH227" s="80" t="s">
        <v>1091</v>
      </c>
      <c r="AI227" s="56" t="s">
        <v>653</v>
      </c>
      <c r="AJ227" s="56" t="s">
        <v>1092</v>
      </c>
    </row>
    <row r="228" spans="1:36" s="81" customFormat="1" ht="71.400000000000006" x14ac:dyDescent="0.2">
      <c r="A228" s="46">
        <v>220</v>
      </c>
      <c r="B228" s="71" t="s">
        <v>31</v>
      </c>
      <c r="C228" s="71" t="s">
        <v>542</v>
      </c>
      <c r="D228" s="87">
        <v>45589</v>
      </c>
      <c r="E228" s="71" t="s">
        <v>500</v>
      </c>
      <c r="F228" s="69" t="s">
        <v>549</v>
      </c>
      <c r="G228" s="71" t="s">
        <v>123</v>
      </c>
      <c r="H228" s="116" t="s">
        <v>550</v>
      </c>
      <c r="I228" s="116" t="s">
        <v>553</v>
      </c>
      <c r="J228" s="62">
        <v>1</v>
      </c>
      <c r="K228" s="104" t="s">
        <v>59</v>
      </c>
      <c r="L228" s="62" t="s">
        <v>546</v>
      </c>
      <c r="M228" s="117">
        <v>1</v>
      </c>
      <c r="N228" s="73">
        <v>45597</v>
      </c>
      <c r="O228" s="73">
        <v>45991</v>
      </c>
      <c r="P228" s="62" t="s">
        <v>123</v>
      </c>
      <c r="Q228" s="62" t="s">
        <v>89</v>
      </c>
      <c r="R228" s="53">
        <v>45657</v>
      </c>
      <c r="S228" s="92" t="s">
        <v>997</v>
      </c>
      <c r="T228" s="70">
        <v>0.67</v>
      </c>
      <c r="U228" s="58" t="s">
        <v>637</v>
      </c>
      <c r="V228" s="134"/>
      <c r="W228" s="53">
        <v>45777</v>
      </c>
      <c r="X228" s="77" t="s">
        <v>669</v>
      </c>
      <c r="Y228" s="58">
        <v>1</v>
      </c>
      <c r="Z228" s="123" t="s">
        <v>999</v>
      </c>
      <c r="AA228" s="59">
        <f t="shared" si="15"/>
        <v>1</v>
      </c>
      <c r="AB228" s="60" t="b">
        <f t="shared" si="16"/>
        <v>0</v>
      </c>
      <c r="AC228" s="60" t="str">
        <f t="shared" si="17"/>
        <v>TERMINADA</v>
      </c>
      <c r="AD228" s="61" t="str">
        <f t="shared" si="18"/>
        <v>TERMINADA</v>
      </c>
      <c r="AE228" s="58" t="s">
        <v>729</v>
      </c>
      <c r="AF228" s="58"/>
      <c r="AG228" s="52" t="str">
        <f t="shared" si="19"/>
        <v>CUMPLIDA</v>
      </c>
      <c r="AH228" s="80" t="s">
        <v>712</v>
      </c>
      <c r="AI228" s="56" t="s">
        <v>653</v>
      </c>
      <c r="AJ228" s="56" t="s">
        <v>1092</v>
      </c>
    </row>
    <row r="229" spans="1:36" s="81" customFormat="1" ht="81.599999999999994" x14ac:dyDescent="0.2">
      <c r="A229" s="62">
        <v>221</v>
      </c>
      <c r="B229" s="71" t="s">
        <v>31</v>
      </c>
      <c r="C229" s="71" t="s">
        <v>542</v>
      </c>
      <c r="D229" s="87">
        <v>45589</v>
      </c>
      <c r="E229" s="71" t="s">
        <v>554</v>
      </c>
      <c r="F229" s="69" t="s">
        <v>555</v>
      </c>
      <c r="G229" s="71" t="s">
        <v>123</v>
      </c>
      <c r="H229" s="116" t="s">
        <v>556</v>
      </c>
      <c r="I229" s="116" t="s">
        <v>557</v>
      </c>
      <c r="J229" s="62">
        <v>1</v>
      </c>
      <c r="K229" s="104" t="s">
        <v>59</v>
      </c>
      <c r="L229" s="62" t="s">
        <v>558</v>
      </c>
      <c r="M229" s="117">
        <v>1</v>
      </c>
      <c r="N229" s="73">
        <v>45597</v>
      </c>
      <c r="O229" s="73">
        <v>45777</v>
      </c>
      <c r="P229" s="62" t="s">
        <v>80</v>
      </c>
      <c r="Q229" s="62" t="s">
        <v>89</v>
      </c>
      <c r="R229" s="53">
        <v>45657</v>
      </c>
      <c r="S229" s="92" t="s">
        <v>1000</v>
      </c>
      <c r="T229" s="70">
        <v>0.8</v>
      </c>
      <c r="U229" s="58" t="s">
        <v>637</v>
      </c>
      <c r="V229" s="135"/>
      <c r="W229" s="53">
        <v>45777</v>
      </c>
      <c r="X229" s="91" t="s">
        <v>1001</v>
      </c>
      <c r="Y229" s="58">
        <v>0.5</v>
      </c>
      <c r="Z229" s="86" t="s">
        <v>1059</v>
      </c>
      <c r="AA229" s="59">
        <f t="shared" si="15"/>
        <v>0.5</v>
      </c>
      <c r="AB229" s="60" t="b">
        <f t="shared" si="16"/>
        <v>0</v>
      </c>
      <c r="AC229" s="60" t="str">
        <f>IF(AA229="","",IF(W229&lt;=O229,IF(AA229=0%,"SIN INICIAR",IF(AA229&lt;100%,"EN PROCESO",IF(AA229=100%,"TERMINADA")))))</f>
        <v>EN PROCESO</v>
      </c>
      <c r="AD229" s="61" t="str">
        <f>IF(AA229="","",IF(W229&gt;O229,AB229,IF(W229&lt;=O229,AC229)))</f>
        <v>EN PROCESO</v>
      </c>
      <c r="AE229" s="58" t="s">
        <v>708</v>
      </c>
      <c r="AF229" s="58"/>
      <c r="AG229" s="52" t="str">
        <f t="shared" si="19"/>
        <v>PENDIENTE</v>
      </c>
      <c r="AH229" s="56"/>
      <c r="AI229" s="56"/>
      <c r="AJ229" s="56"/>
    </row>
    <row r="230" spans="1:36" s="81" customFormat="1" ht="102" x14ac:dyDescent="0.2">
      <c r="A230" s="62">
        <v>222</v>
      </c>
      <c r="B230" s="71" t="s">
        <v>31</v>
      </c>
      <c r="C230" s="71" t="s">
        <v>559</v>
      </c>
      <c r="D230" s="87">
        <v>45601</v>
      </c>
      <c r="E230" s="71" t="s">
        <v>560</v>
      </c>
      <c r="F230" s="69" t="s">
        <v>561</v>
      </c>
      <c r="G230" s="104" t="s">
        <v>80</v>
      </c>
      <c r="H230" s="116" t="s">
        <v>562</v>
      </c>
      <c r="I230" s="116" t="s">
        <v>563</v>
      </c>
      <c r="J230" s="62">
        <v>2</v>
      </c>
      <c r="K230" s="104" t="s">
        <v>59</v>
      </c>
      <c r="L230" s="62" t="s">
        <v>564</v>
      </c>
      <c r="M230" s="117">
        <v>1</v>
      </c>
      <c r="N230" s="73">
        <v>45627</v>
      </c>
      <c r="O230" s="73">
        <v>45991</v>
      </c>
      <c r="P230" s="62" t="s">
        <v>80</v>
      </c>
      <c r="Q230" s="62" t="s">
        <v>89</v>
      </c>
      <c r="R230" s="53">
        <v>45657</v>
      </c>
      <c r="S230" s="82"/>
      <c r="T230" s="83"/>
      <c r="U230" s="84"/>
      <c r="V230" s="84"/>
      <c r="W230" s="53">
        <v>45777</v>
      </c>
      <c r="X230" s="91" t="s">
        <v>1002</v>
      </c>
      <c r="Y230" s="58">
        <v>1</v>
      </c>
      <c r="Z230" s="86" t="s">
        <v>1060</v>
      </c>
      <c r="AA230" s="59">
        <f t="shared" si="15"/>
        <v>0.5</v>
      </c>
      <c r="AB230" s="60" t="b">
        <f t="shared" si="16"/>
        <v>0</v>
      </c>
      <c r="AC230" s="60" t="str">
        <f t="shared" si="17"/>
        <v>EN PROCESO</v>
      </c>
      <c r="AD230" s="61" t="str">
        <f t="shared" si="18"/>
        <v>EN PROCESO</v>
      </c>
      <c r="AE230" s="58" t="s">
        <v>708</v>
      </c>
      <c r="AF230" s="58"/>
      <c r="AG230" s="52" t="str">
        <f t="shared" si="19"/>
        <v>PENDIENTE</v>
      </c>
      <c r="AH230" s="56"/>
      <c r="AI230" s="56"/>
      <c r="AJ230" s="56"/>
    </row>
    <row r="231" spans="1:36" s="81" customFormat="1" ht="102" x14ac:dyDescent="0.2">
      <c r="A231" s="46">
        <v>223</v>
      </c>
      <c r="B231" s="71" t="s">
        <v>31</v>
      </c>
      <c r="C231" s="71" t="s">
        <v>559</v>
      </c>
      <c r="D231" s="87">
        <v>45601</v>
      </c>
      <c r="E231" s="71" t="s">
        <v>560</v>
      </c>
      <c r="F231" s="69" t="s">
        <v>561</v>
      </c>
      <c r="G231" s="104" t="s">
        <v>80</v>
      </c>
      <c r="H231" s="116" t="s">
        <v>562</v>
      </c>
      <c r="I231" s="116" t="s">
        <v>565</v>
      </c>
      <c r="J231" s="62">
        <v>2</v>
      </c>
      <c r="K231" s="104" t="s">
        <v>59</v>
      </c>
      <c r="L231" s="62" t="s">
        <v>564</v>
      </c>
      <c r="M231" s="117">
        <v>1</v>
      </c>
      <c r="N231" s="73">
        <v>45627</v>
      </c>
      <c r="O231" s="73">
        <v>45991</v>
      </c>
      <c r="P231" s="62" t="s">
        <v>80</v>
      </c>
      <c r="Q231" s="62" t="s">
        <v>89</v>
      </c>
      <c r="R231" s="53">
        <v>45657</v>
      </c>
      <c r="S231" s="82"/>
      <c r="T231" s="83"/>
      <c r="U231" s="84"/>
      <c r="V231" s="84"/>
      <c r="W231" s="53">
        <v>45777</v>
      </c>
      <c r="X231" s="91" t="s">
        <v>1003</v>
      </c>
      <c r="Y231" s="58">
        <v>1</v>
      </c>
      <c r="Z231" s="86" t="s">
        <v>1061</v>
      </c>
      <c r="AA231" s="59">
        <f t="shared" si="15"/>
        <v>0.5</v>
      </c>
      <c r="AB231" s="60" t="b">
        <f t="shared" si="16"/>
        <v>0</v>
      </c>
      <c r="AC231" s="60" t="str">
        <f t="shared" si="17"/>
        <v>EN PROCESO</v>
      </c>
      <c r="AD231" s="61" t="str">
        <f t="shared" si="18"/>
        <v>EN PROCESO</v>
      </c>
      <c r="AE231" s="58" t="s">
        <v>708</v>
      </c>
      <c r="AF231" s="58"/>
      <c r="AG231" s="52" t="str">
        <f t="shared" si="19"/>
        <v>PENDIENTE</v>
      </c>
      <c r="AH231" s="56"/>
      <c r="AI231" s="56"/>
      <c r="AJ231" s="56"/>
    </row>
    <row r="232" spans="1:36" s="81" customFormat="1" ht="122.4" x14ac:dyDescent="0.2">
      <c r="A232" s="62">
        <v>224</v>
      </c>
      <c r="B232" s="71" t="s">
        <v>31</v>
      </c>
      <c r="C232" s="71" t="s">
        <v>559</v>
      </c>
      <c r="D232" s="87">
        <v>45601</v>
      </c>
      <c r="E232" s="71" t="s">
        <v>566</v>
      </c>
      <c r="F232" s="69" t="s">
        <v>567</v>
      </c>
      <c r="G232" s="104" t="s">
        <v>80</v>
      </c>
      <c r="H232" s="116" t="s">
        <v>568</v>
      </c>
      <c r="I232" s="116" t="s">
        <v>569</v>
      </c>
      <c r="J232" s="62">
        <v>2</v>
      </c>
      <c r="K232" s="104" t="s">
        <v>59</v>
      </c>
      <c r="L232" s="62" t="s">
        <v>570</v>
      </c>
      <c r="M232" s="117">
        <v>1</v>
      </c>
      <c r="N232" s="73">
        <v>45627</v>
      </c>
      <c r="O232" s="73">
        <v>45991</v>
      </c>
      <c r="P232" s="62" t="s">
        <v>80</v>
      </c>
      <c r="Q232" s="62" t="s">
        <v>89</v>
      </c>
      <c r="R232" s="53">
        <v>45657</v>
      </c>
      <c r="S232" s="82"/>
      <c r="T232" s="83"/>
      <c r="U232" s="84"/>
      <c r="V232" s="84"/>
      <c r="W232" s="53">
        <v>45777</v>
      </c>
      <c r="X232" s="91" t="s">
        <v>1003</v>
      </c>
      <c r="Y232" s="58">
        <v>1</v>
      </c>
      <c r="Z232" s="86" t="s">
        <v>1062</v>
      </c>
      <c r="AA232" s="59">
        <f t="shared" si="15"/>
        <v>0.5</v>
      </c>
      <c r="AB232" s="60" t="b">
        <f t="shared" si="16"/>
        <v>0</v>
      </c>
      <c r="AC232" s="60" t="str">
        <f t="shared" si="17"/>
        <v>EN PROCESO</v>
      </c>
      <c r="AD232" s="61" t="str">
        <f t="shared" si="18"/>
        <v>EN PROCESO</v>
      </c>
      <c r="AE232" s="58" t="s">
        <v>708</v>
      </c>
      <c r="AF232" s="58"/>
      <c r="AG232" s="52" t="str">
        <f t="shared" si="19"/>
        <v>PENDIENTE</v>
      </c>
      <c r="AH232" s="56"/>
      <c r="AI232" s="56"/>
      <c r="AJ232" s="56"/>
    </row>
    <row r="233" spans="1:36" s="81" customFormat="1" ht="102" x14ac:dyDescent="0.2">
      <c r="A233" s="62">
        <v>225</v>
      </c>
      <c r="B233" s="71" t="s">
        <v>31</v>
      </c>
      <c r="C233" s="71" t="s">
        <v>559</v>
      </c>
      <c r="D233" s="87">
        <v>45601</v>
      </c>
      <c r="E233" s="71" t="s">
        <v>368</v>
      </c>
      <c r="F233" s="69" t="s">
        <v>571</v>
      </c>
      <c r="G233" s="71" t="s">
        <v>432</v>
      </c>
      <c r="H233" s="116" t="s">
        <v>572</v>
      </c>
      <c r="I233" s="116" t="s">
        <v>573</v>
      </c>
      <c r="J233" s="62">
        <v>1</v>
      </c>
      <c r="K233" s="104" t="s">
        <v>59</v>
      </c>
      <c r="L233" s="62" t="s">
        <v>574</v>
      </c>
      <c r="M233" s="117">
        <v>1</v>
      </c>
      <c r="N233" s="73">
        <v>45627</v>
      </c>
      <c r="O233" s="73">
        <v>46022</v>
      </c>
      <c r="P233" s="62" t="s">
        <v>432</v>
      </c>
      <c r="Q233" s="62" t="s">
        <v>89</v>
      </c>
      <c r="R233" s="53">
        <v>45657</v>
      </c>
      <c r="S233" s="82"/>
      <c r="T233" s="83"/>
      <c r="U233" s="84"/>
      <c r="V233" s="84"/>
      <c r="W233" s="53">
        <v>45777</v>
      </c>
      <c r="X233" s="77" t="s">
        <v>1004</v>
      </c>
      <c r="Y233" s="58">
        <v>0.3</v>
      </c>
      <c r="Z233" s="76" t="s">
        <v>1063</v>
      </c>
      <c r="AA233" s="59">
        <f t="shared" si="15"/>
        <v>0.3</v>
      </c>
      <c r="AB233" s="60" t="b">
        <f t="shared" si="16"/>
        <v>0</v>
      </c>
      <c r="AC233" s="60" t="str">
        <f t="shared" si="17"/>
        <v>EN PROCESO</v>
      </c>
      <c r="AD233" s="61" t="str">
        <f t="shared" si="18"/>
        <v>EN PROCESO</v>
      </c>
      <c r="AE233" s="58" t="s">
        <v>708</v>
      </c>
      <c r="AF233" s="58"/>
      <c r="AG233" s="52" t="str">
        <f t="shared" si="19"/>
        <v>PENDIENTE</v>
      </c>
      <c r="AH233" s="56"/>
      <c r="AI233" s="56"/>
      <c r="AJ233" s="56"/>
    </row>
    <row r="234" spans="1:36" s="81" customFormat="1" ht="102" x14ac:dyDescent="0.2">
      <c r="A234" s="46">
        <v>226</v>
      </c>
      <c r="B234" s="71" t="s">
        <v>31</v>
      </c>
      <c r="C234" s="71" t="s">
        <v>559</v>
      </c>
      <c r="D234" s="87">
        <v>45601</v>
      </c>
      <c r="E234" s="71" t="s">
        <v>368</v>
      </c>
      <c r="F234" s="69" t="s">
        <v>571</v>
      </c>
      <c r="G234" s="71" t="s">
        <v>432</v>
      </c>
      <c r="H234" s="116" t="s">
        <v>572</v>
      </c>
      <c r="I234" s="116" t="s">
        <v>573</v>
      </c>
      <c r="J234" s="62">
        <v>1</v>
      </c>
      <c r="K234" s="104" t="s">
        <v>59</v>
      </c>
      <c r="L234" s="62" t="s">
        <v>574</v>
      </c>
      <c r="M234" s="117">
        <v>1</v>
      </c>
      <c r="N234" s="73">
        <v>45627</v>
      </c>
      <c r="O234" s="73">
        <v>46022</v>
      </c>
      <c r="P234" s="62" t="s">
        <v>80</v>
      </c>
      <c r="Q234" s="62" t="s">
        <v>89</v>
      </c>
      <c r="R234" s="53">
        <v>45657</v>
      </c>
      <c r="S234" s="82"/>
      <c r="T234" s="83"/>
      <c r="U234" s="84"/>
      <c r="V234" s="84"/>
      <c r="W234" s="53">
        <v>45777</v>
      </c>
      <c r="X234" s="91" t="s">
        <v>1005</v>
      </c>
      <c r="Y234" s="58">
        <v>0</v>
      </c>
      <c r="Z234" s="86" t="s">
        <v>1064</v>
      </c>
      <c r="AA234" s="59">
        <f t="shared" si="15"/>
        <v>0</v>
      </c>
      <c r="AB234" s="60" t="b">
        <f t="shared" si="16"/>
        <v>0</v>
      </c>
      <c r="AC234" s="60" t="str">
        <f t="shared" si="17"/>
        <v>SIN INICIAR</v>
      </c>
      <c r="AD234" s="61" t="str">
        <f t="shared" si="18"/>
        <v>SIN INICIAR</v>
      </c>
      <c r="AE234" s="58" t="s">
        <v>708</v>
      </c>
      <c r="AF234" s="58"/>
      <c r="AG234" s="52" t="str">
        <f t="shared" si="19"/>
        <v>PENDIENTE</v>
      </c>
      <c r="AH234" s="56"/>
      <c r="AI234" s="56"/>
      <c r="AJ234" s="56"/>
    </row>
    <row r="235" spans="1:36" s="81" customFormat="1" ht="132.6" x14ac:dyDescent="0.2">
      <c r="A235" s="62">
        <v>227</v>
      </c>
      <c r="B235" s="71" t="s">
        <v>31</v>
      </c>
      <c r="C235" s="71" t="s">
        <v>559</v>
      </c>
      <c r="D235" s="87">
        <v>45601</v>
      </c>
      <c r="E235" s="71" t="s">
        <v>368</v>
      </c>
      <c r="F235" s="69" t="s">
        <v>571</v>
      </c>
      <c r="G235" s="71" t="s">
        <v>432</v>
      </c>
      <c r="H235" s="116" t="s">
        <v>575</v>
      </c>
      <c r="I235" s="116" t="s">
        <v>576</v>
      </c>
      <c r="J235" s="62">
        <v>1</v>
      </c>
      <c r="K235" s="104" t="s">
        <v>59</v>
      </c>
      <c r="L235" s="62" t="s">
        <v>577</v>
      </c>
      <c r="M235" s="117">
        <v>1</v>
      </c>
      <c r="N235" s="73">
        <v>45627</v>
      </c>
      <c r="O235" s="73">
        <v>46022</v>
      </c>
      <c r="P235" s="62" t="s">
        <v>432</v>
      </c>
      <c r="Q235" s="62" t="s">
        <v>89</v>
      </c>
      <c r="R235" s="53">
        <v>45657</v>
      </c>
      <c r="S235" s="82"/>
      <c r="T235" s="83"/>
      <c r="U235" s="84"/>
      <c r="V235" s="84"/>
      <c r="W235" s="53">
        <v>45777</v>
      </c>
      <c r="X235" s="77" t="s">
        <v>1006</v>
      </c>
      <c r="Y235" s="58">
        <v>0.5</v>
      </c>
      <c r="Z235" s="76" t="s">
        <v>1065</v>
      </c>
      <c r="AA235" s="59">
        <f t="shared" si="15"/>
        <v>0.5</v>
      </c>
      <c r="AB235" s="60" t="b">
        <f t="shared" si="16"/>
        <v>0</v>
      </c>
      <c r="AC235" s="60" t="str">
        <f t="shared" si="17"/>
        <v>EN PROCESO</v>
      </c>
      <c r="AD235" s="61" t="str">
        <f t="shared" si="18"/>
        <v>EN PROCESO</v>
      </c>
      <c r="AE235" s="58" t="s">
        <v>708</v>
      </c>
      <c r="AF235" s="58"/>
      <c r="AG235" s="52" t="str">
        <f t="shared" si="19"/>
        <v>PENDIENTE</v>
      </c>
      <c r="AH235" s="56"/>
      <c r="AI235" s="56"/>
      <c r="AJ235" s="56"/>
    </row>
    <row r="236" spans="1:36" s="81" customFormat="1" ht="102" x14ac:dyDescent="0.2">
      <c r="A236" s="62">
        <v>228</v>
      </c>
      <c r="B236" s="71" t="s">
        <v>31</v>
      </c>
      <c r="C236" s="71" t="s">
        <v>559</v>
      </c>
      <c r="D236" s="87">
        <v>45601</v>
      </c>
      <c r="E236" s="71" t="s">
        <v>368</v>
      </c>
      <c r="F236" s="69" t="s">
        <v>571</v>
      </c>
      <c r="G236" s="71" t="s">
        <v>432</v>
      </c>
      <c r="H236" s="116" t="s">
        <v>575</v>
      </c>
      <c r="I236" s="116" t="s">
        <v>576</v>
      </c>
      <c r="J236" s="62">
        <v>1</v>
      </c>
      <c r="K236" s="104" t="s">
        <v>59</v>
      </c>
      <c r="L236" s="62" t="s">
        <v>577</v>
      </c>
      <c r="M236" s="117">
        <v>1</v>
      </c>
      <c r="N236" s="73">
        <v>45627</v>
      </c>
      <c r="O236" s="73">
        <v>46022</v>
      </c>
      <c r="P236" s="62" t="s">
        <v>80</v>
      </c>
      <c r="Q236" s="62" t="s">
        <v>89</v>
      </c>
      <c r="R236" s="53">
        <v>45657</v>
      </c>
      <c r="S236" s="82"/>
      <c r="T236" s="83"/>
      <c r="U236" s="84"/>
      <c r="V236" s="84"/>
      <c r="W236" s="53">
        <v>45777</v>
      </c>
      <c r="X236" s="57" t="s">
        <v>644</v>
      </c>
      <c r="Y236" s="58">
        <v>0</v>
      </c>
      <c r="Z236" s="86" t="s">
        <v>1066</v>
      </c>
      <c r="AA236" s="59">
        <f t="shared" si="15"/>
        <v>0</v>
      </c>
      <c r="AB236" s="60" t="b">
        <f t="shared" si="16"/>
        <v>0</v>
      </c>
      <c r="AC236" s="60" t="str">
        <f t="shared" si="17"/>
        <v>SIN INICIAR</v>
      </c>
      <c r="AD236" s="61" t="str">
        <f t="shared" si="18"/>
        <v>SIN INICIAR</v>
      </c>
      <c r="AE236" s="58" t="s">
        <v>708</v>
      </c>
      <c r="AF236" s="58"/>
      <c r="AG236" s="52" t="str">
        <f t="shared" si="19"/>
        <v>PENDIENTE</v>
      </c>
      <c r="AH236" s="56"/>
      <c r="AI236" s="56"/>
      <c r="AJ236" s="56"/>
    </row>
    <row r="237" spans="1:36" s="81" customFormat="1" ht="71.400000000000006" x14ac:dyDescent="0.2">
      <c r="A237" s="46">
        <v>229</v>
      </c>
      <c r="B237" s="71" t="s">
        <v>31</v>
      </c>
      <c r="C237" s="71" t="s">
        <v>559</v>
      </c>
      <c r="D237" s="87">
        <v>45601</v>
      </c>
      <c r="E237" s="71" t="s">
        <v>368</v>
      </c>
      <c r="F237" s="69" t="s">
        <v>578</v>
      </c>
      <c r="G237" s="71" t="s">
        <v>432</v>
      </c>
      <c r="H237" s="116" t="s">
        <v>579</v>
      </c>
      <c r="I237" s="116" t="s">
        <v>580</v>
      </c>
      <c r="J237" s="62">
        <v>2</v>
      </c>
      <c r="K237" s="62" t="s">
        <v>38</v>
      </c>
      <c r="L237" s="62" t="s">
        <v>581</v>
      </c>
      <c r="M237" s="117">
        <v>1</v>
      </c>
      <c r="N237" s="73">
        <v>45627</v>
      </c>
      <c r="O237" s="73">
        <v>46022</v>
      </c>
      <c r="P237" s="62" t="s">
        <v>80</v>
      </c>
      <c r="Q237" s="62" t="s">
        <v>89</v>
      </c>
      <c r="R237" s="53">
        <v>45657</v>
      </c>
      <c r="S237" s="82"/>
      <c r="T237" s="83"/>
      <c r="U237" s="84"/>
      <c r="V237" s="84"/>
      <c r="W237" s="53">
        <v>45777</v>
      </c>
      <c r="X237" s="91" t="s">
        <v>1005</v>
      </c>
      <c r="Y237" s="58">
        <v>0</v>
      </c>
      <c r="Z237" s="69" t="s">
        <v>1067</v>
      </c>
      <c r="AA237" s="59">
        <f t="shared" si="15"/>
        <v>0</v>
      </c>
      <c r="AB237" s="60" t="b">
        <f t="shared" si="16"/>
        <v>0</v>
      </c>
      <c r="AC237" s="60" t="str">
        <f t="shared" si="17"/>
        <v>SIN INICIAR</v>
      </c>
      <c r="AD237" s="61" t="str">
        <f t="shared" si="18"/>
        <v>SIN INICIAR</v>
      </c>
      <c r="AE237" s="58" t="s">
        <v>708</v>
      </c>
      <c r="AF237" s="58"/>
      <c r="AG237" s="52" t="str">
        <f t="shared" si="19"/>
        <v>PENDIENTE</v>
      </c>
      <c r="AH237" s="56"/>
      <c r="AI237" s="56"/>
      <c r="AJ237" s="56"/>
    </row>
    <row r="238" spans="1:36" s="81" customFormat="1" ht="91.8" x14ac:dyDescent="0.2">
      <c r="A238" s="62">
        <v>230</v>
      </c>
      <c r="B238" s="71" t="s">
        <v>31</v>
      </c>
      <c r="C238" s="71" t="s">
        <v>559</v>
      </c>
      <c r="D238" s="87">
        <v>45601</v>
      </c>
      <c r="E238" s="71" t="s">
        <v>582</v>
      </c>
      <c r="F238" s="69" t="s">
        <v>583</v>
      </c>
      <c r="G238" s="71" t="s">
        <v>80</v>
      </c>
      <c r="H238" s="116" t="s">
        <v>584</v>
      </c>
      <c r="I238" s="116" t="s">
        <v>585</v>
      </c>
      <c r="J238" s="62">
        <v>1</v>
      </c>
      <c r="K238" s="62" t="s">
        <v>38</v>
      </c>
      <c r="L238" s="62" t="s">
        <v>581</v>
      </c>
      <c r="M238" s="117">
        <v>0.85</v>
      </c>
      <c r="N238" s="73">
        <v>45627</v>
      </c>
      <c r="O238" s="73">
        <v>46022</v>
      </c>
      <c r="P238" s="62" t="s">
        <v>80</v>
      </c>
      <c r="Q238" s="62" t="s">
        <v>89</v>
      </c>
      <c r="R238" s="53">
        <v>45657</v>
      </c>
      <c r="S238" s="82"/>
      <c r="T238" s="83"/>
      <c r="U238" s="84"/>
      <c r="V238" s="84"/>
      <c r="W238" s="53">
        <v>45777</v>
      </c>
      <c r="X238" s="91" t="s">
        <v>1007</v>
      </c>
      <c r="Y238" s="58">
        <v>0.1</v>
      </c>
      <c r="Z238" s="69" t="s">
        <v>1068</v>
      </c>
      <c r="AA238" s="59">
        <f t="shared" si="15"/>
        <v>0.1</v>
      </c>
      <c r="AB238" s="60" t="b">
        <f t="shared" si="16"/>
        <v>0</v>
      </c>
      <c r="AC238" s="60" t="str">
        <f t="shared" si="17"/>
        <v>EN PROCESO</v>
      </c>
      <c r="AD238" s="61" t="str">
        <f t="shared" si="18"/>
        <v>EN PROCESO</v>
      </c>
      <c r="AE238" s="58" t="s">
        <v>708</v>
      </c>
      <c r="AF238" s="58"/>
      <c r="AG238" s="52" t="str">
        <f t="shared" si="19"/>
        <v>PENDIENTE</v>
      </c>
      <c r="AH238" s="56"/>
      <c r="AI238" s="56"/>
      <c r="AJ238" s="56"/>
    </row>
    <row r="239" spans="1:36" s="81" customFormat="1" ht="91.8" x14ac:dyDescent="0.2">
      <c r="A239" s="62">
        <v>231</v>
      </c>
      <c r="B239" s="71" t="s">
        <v>31</v>
      </c>
      <c r="C239" s="71" t="s">
        <v>559</v>
      </c>
      <c r="D239" s="87">
        <v>45601</v>
      </c>
      <c r="E239" s="71" t="s">
        <v>582</v>
      </c>
      <c r="F239" s="69" t="s">
        <v>583</v>
      </c>
      <c r="G239" s="71" t="s">
        <v>80</v>
      </c>
      <c r="H239" s="116" t="s">
        <v>584</v>
      </c>
      <c r="I239" s="116" t="s">
        <v>586</v>
      </c>
      <c r="J239" s="62">
        <v>1</v>
      </c>
      <c r="K239" s="62" t="s">
        <v>38</v>
      </c>
      <c r="L239" s="62" t="s">
        <v>581</v>
      </c>
      <c r="M239" s="117">
        <v>0.85</v>
      </c>
      <c r="N239" s="73">
        <v>45627</v>
      </c>
      <c r="O239" s="73">
        <v>46022</v>
      </c>
      <c r="P239" s="62" t="s">
        <v>80</v>
      </c>
      <c r="Q239" s="62" t="s">
        <v>89</v>
      </c>
      <c r="R239" s="53">
        <v>45657</v>
      </c>
      <c r="S239" s="82"/>
      <c r="T239" s="83"/>
      <c r="U239" s="84"/>
      <c r="V239" s="84"/>
      <c r="W239" s="53">
        <v>45777</v>
      </c>
      <c r="X239" s="91" t="s">
        <v>1008</v>
      </c>
      <c r="Y239" s="58">
        <v>0.1</v>
      </c>
      <c r="Z239" s="69" t="s">
        <v>1068</v>
      </c>
      <c r="AA239" s="59">
        <f t="shared" si="15"/>
        <v>0.1</v>
      </c>
      <c r="AB239" s="60" t="b">
        <f t="shared" si="16"/>
        <v>0</v>
      </c>
      <c r="AC239" s="60" t="str">
        <f t="shared" si="17"/>
        <v>EN PROCESO</v>
      </c>
      <c r="AD239" s="61" t="str">
        <f t="shared" si="18"/>
        <v>EN PROCESO</v>
      </c>
      <c r="AE239" s="58" t="s">
        <v>708</v>
      </c>
      <c r="AF239" s="58"/>
      <c r="AG239" s="52" t="str">
        <f t="shared" si="19"/>
        <v>PENDIENTE</v>
      </c>
      <c r="AH239" s="56"/>
      <c r="AI239" s="56"/>
      <c r="AJ239" s="56"/>
    </row>
    <row r="240" spans="1:36" s="81" customFormat="1" ht="71.400000000000006" x14ac:dyDescent="0.2">
      <c r="A240" s="46">
        <v>232</v>
      </c>
      <c r="B240" s="71" t="s">
        <v>31</v>
      </c>
      <c r="C240" s="71" t="s">
        <v>559</v>
      </c>
      <c r="D240" s="87">
        <v>45601</v>
      </c>
      <c r="E240" s="71" t="s">
        <v>587</v>
      </c>
      <c r="F240" s="69" t="s">
        <v>588</v>
      </c>
      <c r="G240" s="71" t="s">
        <v>80</v>
      </c>
      <c r="H240" s="116" t="s">
        <v>589</v>
      </c>
      <c r="I240" s="116" t="s">
        <v>590</v>
      </c>
      <c r="J240" s="62">
        <v>1</v>
      </c>
      <c r="K240" s="62" t="s">
        <v>38</v>
      </c>
      <c r="L240" s="62" t="s">
        <v>581</v>
      </c>
      <c r="M240" s="117">
        <v>1</v>
      </c>
      <c r="N240" s="73">
        <v>45627</v>
      </c>
      <c r="O240" s="73">
        <v>45748</v>
      </c>
      <c r="P240" s="62" t="s">
        <v>80</v>
      </c>
      <c r="Q240" s="62" t="s">
        <v>89</v>
      </c>
      <c r="R240" s="53">
        <v>45657</v>
      </c>
      <c r="S240" s="82"/>
      <c r="T240" s="83"/>
      <c r="U240" s="84"/>
      <c r="V240" s="84"/>
      <c r="W240" s="53">
        <v>45777</v>
      </c>
      <c r="X240" s="91" t="s">
        <v>1009</v>
      </c>
      <c r="Y240" s="58">
        <v>0.5</v>
      </c>
      <c r="Z240" s="69" t="s">
        <v>1069</v>
      </c>
      <c r="AA240" s="59">
        <f t="shared" si="15"/>
        <v>0.5</v>
      </c>
      <c r="AB240" s="60" t="str">
        <f t="shared" si="16"/>
        <v>INCUMPLIDA</v>
      </c>
      <c r="AC240" s="60" t="b">
        <f t="shared" si="17"/>
        <v>0</v>
      </c>
      <c r="AD240" s="61" t="str">
        <f t="shared" si="18"/>
        <v>INCUMPLIDA</v>
      </c>
      <c r="AE240" s="58" t="s">
        <v>708</v>
      </c>
      <c r="AF240" s="58"/>
      <c r="AG240" s="52" t="str">
        <f t="shared" si="19"/>
        <v>PENDIENTE</v>
      </c>
      <c r="AH240" s="56"/>
      <c r="AI240" s="56"/>
      <c r="AJ240" s="56"/>
    </row>
    <row r="241" spans="1:36" s="81" customFormat="1" ht="132.6" x14ac:dyDescent="0.2">
      <c r="A241" s="62">
        <v>233</v>
      </c>
      <c r="B241" s="71" t="s">
        <v>31</v>
      </c>
      <c r="C241" s="71" t="s">
        <v>559</v>
      </c>
      <c r="D241" s="87">
        <v>45601</v>
      </c>
      <c r="E241" s="71" t="s">
        <v>587</v>
      </c>
      <c r="F241" s="69" t="s">
        <v>588</v>
      </c>
      <c r="G241" s="71" t="s">
        <v>80</v>
      </c>
      <c r="H241" s="116" t="s">
        <v>589</v>
      </c>
      <c r="I241" s="116" t="s">
        <v>590</v>
      </c>
      <c r="J241" s="62">
        <v>1</v>
      </c>
      <c r="K241" s="62" t="s">
        <v>38</v>
      </c>
      <c r="L241" s="62" t="s">
        <v>581</v>
      </c>
      <c r="M241" s="117">
        <v>1</v>
      </c>
      <c r="N241" s="73">
        <v>45627</v>
      </c>
      <c r="O241" s="73">
        <v>45748</v>
      </c>
      <c r="P241" s="62" t="s">
        <v>432</v>
      </c>
      <c r="Q241" s="62" t="s">
        <v>89</v>
      </c>
      <c r="R241" s="53">
        <v>45657</v>
      </c>
      <c r="S241" s="82"/>
      <c r="T241" s="83"/>
      <c r="U241" s="84"/>
      <c r="V241" s="84"/>
      <c r="W241" s="53">
        <v>45777</v>
      </c>
      <c r="X241" s="77" t="s">
        <v>1006</v>
      </c>
      <c r="Y241" s="58">
        <v>0</v>
      </c>
      <c r="Z241" s="76" t="s">
        <v>1070</v>
      </c>
      <c r="AA241" s="59">
        <f t="shared" si="15"/>
        <v>0</v>
      </c>
      <c r="AB241" s="60" t="str">
        <f t="shared" si="16"/>
        <v>INCUMPLIDA</v>
      </c>
      <c r="AC241" s="60" t="b">
        <f t="shared" si="17"/>
        <v>0</v>
      </c>
      <c r="AD241" s="61" t="str">
        <f t="shared" si="18"/>
        <v>INCUMPLIDA</v>
      </c>
      <c r="AE241" s="58" t="s">
        <v>708</v>
      </c>
      <c r="AF241" s="58"/>
      <c r="AG241" s="52" t="str">
        <f t="shared" si="19"/>
        <v>PENDIENTE</v>
      </c>
      <c r="AH241" s="56"/>
      <c r="AI241" s="56"/>
      <c r="AJ241" s="56"/>
    </row>
    <row r="242" spans="1:36" s="81" customFormat="1" ht="71.400000000000006" x14ac:dyDescent="0.2">
      <c r="A242" s="62">
        <v>234</v>
      </c>
      <c r="B242" s="71" t="s">
        <v>31</v>
      </c>
      <c r="C242" s="71" t="s">
        <v>591</v>
      </c>
      <c r="D242" s="87">
        <v>45639</v>
      </c>
      <c r="E242" s="71">
        <v>1</v>
      </c>
      <c r="F242" s="69" t="s">
        <v>592</v>
      </c>
      <c r="G242" s="71" t="s">
        <v>167</v>
      </c>
      <c r="H242" s="116" t="s">
        <v>593</v>
      </c>
      <c r="I242" s="116" t="s">
        <v>594</v>
      </c>
      <c r="J242" s="62">
        <v>1</v>
      </c>
      <c r="K242" s="62" t="s">
        <v>59</v>
      </c>
      <c r="L242" s="62" t="s">
        <v>595</v>
      </c>
      <c r="M242" s="117">
        <v>1</v>
      </c>
      <c r="N242" s="73">
        <v>45689</v>
      </c>
      <c r="O242" s="73">
        <v>46022</v>
      </c>
      <c r="P242" s="62" t="s">
        <v>167</v>
      </c>
      <c r="Q242" s="62" t="s">
        <v>85</v>
      </c>
      <c r="R242" s="53">
        <v>45657</v>
      </c>
      <c r="S242" s="82"/>
      <c r="T242" s="83"/>
      <c r="U242" s="84"/>
      <c r="V242" s="84"/>
      <c r="W242" s="53">
        <v>45777</v>
      </c>
      <c r="X242" s="121" t="s">
        <v>678</v>
      </c>
      <c r="Y242" s="58">
        <v>1</v>
      </c>
      <c r="Z242" s="123" t="s">
        <v>1071</v>
      </c>
      <c r="AA242" s="59">
        <f t="shared" si="15"/>
        <v>1</v>
      </c>
      <c r="AB242" s="60" t="b">
        <f t="shared" si="16"/>
        <v>0</v>
      </c>
      <c r="AC242" s="60" t="str">
        <f t="shared" si="17"/>
        <v>TERMINADA</v>
      </c>
      <c r="AD242" s="61" t="str">
        <f t="shared" si="18"/>
        <v>TERMINADA</v>
      </c>
      <c r="AE242" s="58" t="s">
        <v>729</v>
      </c>
      <c r="AF242" s="58"/>
      <c r="AG242" s="52" t="str">
        <f t="shared" si="19"/>
        <v>CUMPLIDA</v>
      </c>
      <c r="AH242" s="80" t="s">
        <v>712</v>
      </c>
      <c r="AI242" s="56" t="s">
        <v>653</v>
      </c>
      <c r="AJ242" s="56" t="s">
        <v>1092</v>
      </c>
    </row>
    <row r="243" spans="1:36" s="81" customFormat="1" ht="71.400000000000006" x14ac:dyDescent="0.2">
      <c r="A243" s="46">
        <v>235</v>
      </c>
      <c r="B243" s="71" t="s">
        <v>31</v>
      </c>
      <c r="C243" s="71" t="s">
        <v>591</v>
      </c>
      <c r="D243" s="87">
        <v>45639</v>
      </c>
      <c r="E243" s="71">
        <v>2</v>
      </c>
      <c r="F243" s="69" t="s">
        <v>596</v>
      </c>
      <c r="G243" s="71" t="s">
        <v>167</v>
      </c>
      <c r="H243" s="116" t="s">
        <v>593</v>
      </c>
      <c r="I243" s="116" t="s">
        <v>597</v>
      </c>
      <c r="J243" s="62">
        <v>1</v>
      </c>
      <c r="K243" s="62" t="s">
        <v>59</v>
      </c>
      <c r="L243" s="62" t="s">
        <v>598</v>
      </c>
      <c r="M243" s="117">
        <v>1</v>
      </c>
      <c r="N243" s="73">
        <v>45689</v>
      </c>
      <c r="O243" s="73">
        <v>46022</v>
      </c>
      <c r="P243" s="62" t="s">
        <v>167</v>
      </c>
      <c r="Q243" s="62" t="s">
        <v>85</v>
      </c>
      <c r="R243" s="53">
        <v>45657</v>
      </c>
      <c r="S243" s="82"/>
      <c r="T243" s="83"/>
      <c r="U243" s="84"/>
      <c r="V243" s="84"/>
      <c r="W243" s="53">
        <v>45777</v>
      </c>
      <c r="X243" s="93" t="s">
        <v>678</v>
      </c>
      <c r="Y243" s="58">
        <v>1</v>
      </c>
      <c r="Z243" s="123" t="s">
        <v>1071</v>
      </c>
      <c r="AA243" s="59">
        <f t="shared" si="15"/>
        <v>1</v>
      </c>
      <c r="AB243" s="60" t="b">
        <f t="shared" si="16"/>
        <v>0</v>
      </c>
      <c r="AC243" s="60" t="str">
        <f t="shared" si="17"/>
        <v>TERMINADA</v>
      </c>
      <c r="AD243" s="61" t="str">
        <f t="shared" si="18"/>
        <v>TERMINADA</v>
      </c>
      <c r="AE243" s="58" t="s">
        <v>729</v>
      </c>
      <c r="AF243" s="58"/>
      <c r="AG243" s="52" t="str">
        <f t="shared" si="19"/>
        <v>CUMPLIDA</v>
      </c>
      <c r="AH243" s="80" t="s">
        <v>712</v>
      </c>
      <c r="AI243" s="56" t="s">
        <v>653</v>
      </c>
      <c r="AJ243" s="56" t="s">
        <v>1092</v>
      </c>
    </row>
    <row r="244" spans="1:36" s="81" customFormat="1" ht="122.4" x14ac:dyDescent="0.2">
      <c r="A244" s="62">
        <v>236</v>
      </c>
      <c r="B244" s="71" t="s">
        <v>31</v>
      </c>
      <c r="C244" s="71" t="s">
        <v>591</v>
      </c>
      <c r="D244" s="87">
        <v>45639</v>
      </c>
      <c r="E244" s="71">
        <v>2</v>
      </c>
      <c r="F244" s="69" t="s">
        <v>596</v>
      </c>
      <c r="G244" s="71" t="s">
        <v>167</v>
      </c>
      <c r="H244" s="116" t="s">
        <v>593</v>
      </c>
      <c r="I244" s="116" t="s">
        <v>599</v>
      </c>
      <c r="J244" s="62">
        <v>1</v>
      </c>
      <c r="K244" s="62" t="s">
        <v>59</v>
      </c>
      <c r="L244" s="62" t="s">
        <v>598</v>
      </c>
      <c r="M244" s="117">
        <v>1</v>
      </c>
      <c r="N244" s="73">
        <v>45689</v>
      </c>
      <c r="O244" s="73">
        <v>46022</v>
      </c>
      <c r="P244" s="62" t="s">
        <v>167</v>
      </c>
      <c r="Q244" s="62" t="s">
        <v>85</v>
      </c>
      <c r="R244" s="53">
        <v>45657</v>
      </c>
      <c r="S244" s="82"/>
      <c r="T244" s="83"/>
      <c r="U244" s="84"/>
      <c r="V244" s="84"/>
      <c r="W244" s="53">
        <v>45777</v>
      </c>
      <c r="X244" s="77" t="s">
        <v>679</v>
      </c>
      <c r="Y244" s="58">
        <v>0.5</v>
      </c>
      <c r="Z244" s="69" t="s">
        <v>1010</v>
      </c>
      <c r="AA244" s="59">
        <f t="shared" si="15"/>
        <v>0.5</v>
      </c>
      <c r="AB244" s="60" t="b">
        <f t="shared" si="16"/>
        <v>0</v>
      </c>
      <c r="AC244" s="60" t="str">
        <f t="shared" si="17"/>
        <v>EN PROCESO</v>
      </c>
      <c r="AD244" s="61" t="str">
        <f t="shared" si="18"/>
        <v>EN PROCESO</v>
      </c>
      <c r="AE244" s="58" t="s">
        <v>729</v>
      </c>
      <c r="AF244" s="58"/>
      <c r="AG244" s="52" t="str">
        <f t="shared" si="19"/>
        <v>PENDIENTE</v>
      </c>
      <c r="AH244" s="56"/>
      <c r="AI244" s="56"/>
      <c r="AJ244" s="56"/>
    </row>
    <row r="245" spans="1:36" s="81" customFormat="1" ht="71.400000000000006" x14ac:dyDescent="0.2">
      <c r="A245" s="62">
        <v>237</v>
      </c>
      <c r="B245" s="71" t="s">
        <v>31</v>
      </c>
      <c r="C245" s="71" t="s">
        <v>591</v>
      </c>
      <c r="D245" s="87">
        <v>45639</v>
      </c>
      <c r="E245" s="71">
        <v>3</v>
      </c>
      <c r="F245" s="69" t="s">
        <v>600</v>
      </c>
      <c r="G245" s="71" t="s">
        <v>167</v>
      </c>
      <c r="H245" s="116" t="s">
        <v>601</v>
      </c>
      <c r="I245" s="116" t="s">
        <v>757</v>
      </c>
      <c r="J245" s="62">
        <v>1</v>
      </c>
      <c r="K245" s="62" t="s">
        <v>59</v>
      </c>
      <c r="L245" s="62" t="s">
        <v>602</v>
      </c>
      <c r="M245" s="117">
        <v>1</v>
      </c>
      <c r="N245" s="73">
        <v>45689</v>
      </c>
      <c r="O245" s="73">
        <v>46022</v>
      </c>
      <c r="P245" s="62" t="s">
        <v>110</v>
      </c>
      <c r="Q245" s="62" t="s">
        <v>114</v>
      </c>
      <c r="R245" s="53">
        <v>45657</v>
      </c>
      <c r="S245" s="82"/>
      <c r="T245" s="83"/>
      <c r="U245" s="84"/>
      <c r="V245" s="84"/>
      <c r="W245" s="53">
        <v>45777</v>
      </c>
      <c r="X245" s="57" t="s">
        <v>644</v>
      </c>
      <c r="Y245" s="101">
        <v>0</v>
      </c>
      <c r="Z245" s="79" t="s">
        <v>1011</v>
      </c>
      <c r="AA245" s="59">
        <f t="shared" si="15"/>
        <v>0</v>
      </c>
      <c r="AB245" s="60" t="b">
        <f t="shared" si="16"/>
        <v>0</v>
      </c>
      <c r="AC245" s="60" t="str">
        <f t="shared" si="17"/>
        <v>SIN INICIAR</v>
      </c>
      <c r="AD245" s="61" t="str">
        <f t="shared" si="18"/>
        <v>SIN INICIAR</v>
      </c>
      <c r="AE245" s="58" t="s">
        <v>642</v>
      </c>
      <c r="AF245" s="58"/>
      <c r="AG245" s="52" t="str">
        <f t="shared" si="19"/>
        <v>PENDIENTE</v>
      </c>
      <c r="AH245" s="56"/>
      <c r="AI245" s="56"/>
      <c r="AJ245" s="56"/>
    </row>
    <row r="246" spans="1:36" s="81" customFormat="1" ht="102" x14ac:dyDescent="0.2">
      <c r="A246" s="46">
        <v>238</v>
      </c>
      <c r="B246" s="71" t="s">
        <v>31</v>
      </c>
      <c r="C246" s="71" t="s">
        <v>591</v>
      </c>
      <c r="D246" s="87">
        <v>45639</v>
      </c>
      <c r="E246" s="71">
        <v>3</v>
      </c>
      <c r="F246" s="69" t="s">
        <v>600</v>
      </c>
      <c r="G246" s="71" t="s">
        <v>110</v>
      </c>
      <c r="H246" s="116" t="s">
        <v>601</v>
      </c>
      <c r="I246" s="116" t="s">
        <v>758</v>
      </c>
      <c r="J246" s="62">
        <v>1</v>
      </c>
      <c r="K246" s="62" t="s">
        <v>59</v>
      </c>
      <c r="L246" s="62" t="s">
        <v>602</v>
      </c>
      <c r="M246" s="117">
        <v>1</v>
      </c>
      <c r="N246" s="73">
        <v>45689</v>
      </c>
      <c r="O246" s="73">
        <v>46022</v>
      </c>
      <c r="P246" s="62" t="s">
        <v>167</v>
      </c>
      <c r="Q246" s="62" t="s">
        <v>85</v>
      </c>
      <c r="R246" s="53">
        <v>45657</v>
      </c>
      <c r="S246" s="82"/>
      <c r="T246" s="83"/>
      <c r="U246" s="84"/>
      <c r="V246" s="84"/>
      <c r="W246" s="53">
        <v>45777</v>
      </c>
      <c r="X246" s="57" t="s">
        <v>644</v>
      </c>
      <c r="Y246" s="58">
        <v>0</v>
      </c>
      <c r="Z246" s="69" t="s">
        <v>1012</v>
      </c>
      <c r="AA246" s="59">
        <f t="shared" si="15"/>
        <v>0</v>
      </c>
      <c r="AB246" s="60" t="b">
        <f t="shared" si="16"/>
        <v>0</v>
      </c>
      <c r="AC246" s="60" t="str">
        <f t="shared" si="17"/>
        <v>SIN INICIAR</v>
      </c>
      <c r="AD246" s="61" t="str">
        <f t="shared" si="18"/>
        <v>SIN INICIAR</v>
      </c>
      <c r="AE246" s="58" t="s">
        <v>729</v>
      </c>
      <c r="AF246" s="58"/>
      <c r="AG246" s="52" t="str">
        <f t="shared" si="19"/>
        <v>PENDIENTE</v>
      </c>
      <c r="AH246" s="56"/>
      <c r="AI246" s="56"/>
      <c r="AJ246" s="56"/>
    </row>
    <row r="247" spans="1:36" s="81" customFormat="1" ht="91.8" x14ac:dyDescent="0.2">
      <c r="A247" s="62">
        <v>239</v>
      </c>
      <c r="B247" s="71" t="s">
        <v>31</v>
      </c>
      <c r="C247" s="71" t="s">
        <v>591</v>
      </c>
      <c r="D247" s="87">
        <v>45639</v>
      </c>
      <c r="E247" s="71">
        <v>3</v>
      </c>
      <c r="F247" s="69" t="s">
        <v>600</v>
      </c>
      <c r="G247" s="71" t="s">
        <v>35</v>
      </c>
      <c r="H247" s="116" t="s">
        <v>601</v>
      </c>
      <c r="I247" s="116" t="s">
        <v>758</v>
      </c>
      <c r="J247" s="62">
        <v>1</v>
      </c>
      <c r="K247" s="62" t="s">
        <v>59</v>
      </c>
      <c r="L247" s="62" t="s">
        <v>602</v>
      </c>
      <c r="M247" s="117">
        <v>1</v>
      </c>
      <c r="N247" s="73">
        <v>45689</v>
      </c>
      <c r="O247" s="73">
        <v>46022</v>
      </c>
      <c r="P247" s="62" t="s">
        <v>426</v>
      </c>
      <c r="Q247" s="62" t="s">
        <v>603</v>
      </c>
      <c r="R247" s="53">
        <v>45657</v>
      </c>
      <c r="S247" s="82"/>
      <c r="T247" s="83"/>
      <c r="U247" s="84"/>
      <c r="V247" s="84"/>
      <c r="W247" s="53">
        <v>45777</v>
      </c>
      <c r="X247" s="57" t="s">
        <v>687</v>
      </c>
      <c r="Y247" s="58">
        <v>1</v>
      </c>
      <c r="Z247" s="79" t="s">
        <v>1013</v>
      </c>
      <c r="AA247" s="59">
        <f t="shared" si="15"/>
        <v>1</v>
      </c>
      <c r="AB247" s="60" t="b">
        <f t="shared" si="16"/>
        <v>0</v>
      </c>
      <c r="AC247" s="60" t="str">
        <f t="shared" si="17"/>
        <v>TERMINADA</v>
      </c>
      <c r="AD247" s="61" t="str">
        <f t="shared" si="18"/>
        <v>TERMINADA</v>
      </c>
      <c r="AE247" s="58" t="s">
        <v>688</v>
      </c>
      <c r="AF247" s="58"/>
      <c r="AG247" s="52" t="str">
        <f t="shared" si="19"/>
        <v>CUMPLIDA</v>
      </c>
      <c r="AH247" s="80" t="s">
        <v>712</v>
      </c>
      <c r="AI247" s="56" t="s">
        <v>653</v>
      </c>
      <c r="AJ247" s="56" t="s">
        <v>1092</v>
      </c>
    </row>
    <row r="248" spans="1:36" s="81" customFormat="1" ht="40.799999999999997" x14ac:dyDescent="0.2">
      <c r="A248" s="62">
        <v>240</v>
      </c>
      <c r="B248" s="71" t="s">
        <v>31</v>
      </c>
      <c r="C248" s="71" t="s">
        <v>604</v>
      </c>
      <c r="D248" s="87">
        <v>45670</v>
      </c>
      <c r="E248" s="71" t="s">
        <v>605</v>
      </c>
      <c r="F248" s="69" t="s">
        <v>606</v>
      </c>
      <c r="G248" s="71" t="s">
        <v>607</v>
      </c>
      <c r="H248" s="116" t="s">
        <v>608</v>
      </c>
      <c r="I248" s="116" t="s">
        <v>609</v>
      </c>
      <c r="J248" s="62">
        <v>1</v>
      </c>
      <c r="K248" s="104" t="s">
        <v>59</v>
      </c>
      <c r="L248" s="62" t="s">
        <v>610</v>
      </c>
      <c r="M248" s="117">
        <v>1</v>
      </c>
      <c r="N248" s="73">
        <v>45658</v>
      </c>
      <c r="O248" s="73">
        <v>46022</v>
      </c>
      <c r="P248" s="62" t="s">
        <v>611</v>
      </c>
      <c r="Q248" s="62" t="s">
        <v>89</v>
      </c>
      <c r="R248" s="53">
        <v>45657</v>
      </c>
      <c r="S248" s="82"/>
      <c r="T248" s="83"/>
      <c r="U248" s="84"/>
      <c r="V248" s="84"/>
      <c r="W248" s="53">
        <v>45777</v>
      </c>
      <c r="X248" s="57" t="s">
        <v>644</v>
      </c>
      <c r="Y248" s="58">
        <v>0</v>
      </c>
      <c r="Z248" s="79" t="s">
        <v>1014</v>
      </c>
      <c r="AA248" s="59">
        <f t="shared" si="15"/>
        <v>0</v>
      </c>
      <c r="AB248" s="60" t="b">
        <f t="shared" si="16"/>
        <v>0</v>
      </c>
      <c r="AC248" s="60" t="str">
        <f t="shared" si="17"/>
        <v>SIN INICIAR</v>
      </c>
      <c r="AD248" s="61" t="str">
        <f t="shared" si="18"/>
        <v>SIN INICIAR</v>
      </c>
      <c r="AE248" s="58" t="s">
        <v>642</v>
      </c>
      <c r="AF248" s="58"/>
      <c r="AG248" s="52" t="str">
        <f t="shared" si="19"/>
        <v>PENDIENTE</v>
      </c>
      <c r="AH248" s="56"/>
      <c r="AI248" s="56"/>
      <c r="AJ248" s="56"/>
    </row>
    <row r="249" spans="1:36" s="81" customFormat="1" ht="40.799999999999997" x14ac:dyDescent="0.2">
      <c r="A249" s="46">
        <v>241</v>
      </c>
      <c r="B249" s="71" t="s">
        <v>31</v>
      </c>
      <c r="C249" s="71" t="s">
        <v>604</v>
      </c>
      <c r="D249" s="87">
        <v>45670</v>
      </c>
      <c r="E249" s="71" t="s">
        <v>612</v>
      </c>
      <c r="F249" s="69" t="s">
        <v>613</v>
      </c>
      <c r="G249" s="71" t="s">
        <v>611</v>
      </c>
      <c r="H249" s="116" t="s">
        <v>614</v>
      </c>
      <c r="I249" s="116" t="s">
        <v>615</v>
      </c>
      <c r="J249" s="62">
        <v>1</v>
      </c>
      <c r="K249" s="62" t="s">
        <v>38</v>
      </c>
      <c r="L249" s="62" t="s">
        <v>610</v>
      </c>
      <c r="M249" s="117">
        <v>1</v>
      </c>
      <c r="N249" s="73">
        <v>45658</v>
      </c>
      <c r="O249" s="73">
        <v>46022</v>
      </c>
      <c r="P249" s="62" t="s">
        <v>611</v>
      </c>
      <c r="Q249" s="62" t="s">
        <v>89</v>
      </c>
      <c r="R249" s="53">
        <v>45657</v>
      </c>
      <c r="S249" s="82"/>
      <c r="T249" s="83"/>
      <c r="U249" s="84"/>
      <c r="V249" s="84"/>
      <c r="W249" s="53">
        <v>45777</v>
      </c>
      <c r="X249" s="77" t="s">
        <v>666</v>
      </c>
      <c r="Y249" s="58">
        <v>0.8</v>
      </c>
      <c r="Z249" s="79" t="s">
        <v>1015</v>
      </c>
      <c r="AA249" s="59">
        <f t="shared" si="15"/>
        <v>0.8</v>
      </c>
      <c r="AB249" s="60" t="b">
        <f t="shared" si="16"/>
        <v>0</v>
      </c>
      <c r="AC249" s="60" t="str">
        <f t="shared" si="17"/>
        <v>EN PROCESO</v>
      </c>
      <c r="AD249" s="61" t="str">
        <f t="shared" si="18"/>
        <v>EN PROCESO</v>
      </c>
      <c r="AE249" s="58" t="s">
        <v>642</v>
      </c>
      <c r="AF249" s="58"/>
      <c r="AG249" s="52" t="str">
        <f t="shared" si="19"/>
        <v>PENDIENTE</v>
      </c>
      <c r="AH249" s="56"/>
      <c r="AI249" s="56"/>
      <c r="AJ249" s="56"/>
    </row>
    <row r="250" spans="1:36" s="81" customFormat="1" ht="30.6" x14ac:dyDescent="0.2">
      <c r="A250" s="62">
        <v>242</v>
      </c>
      <c r="B250" s="71" t="s">
        <v>31</v>
      </c>
      <c r="C250" s="71" t="s">
        <v>604</v>
      </c>
      <c r="D250" s="87">
        <v>45670</v>
      </c>
      <c r="E250" s="71" t="s">
        <v>612</v>
      </c>
      <c r="F250" s="69" t="s">
        <v>613</v>
      </c>
      <c r="G250" s="71" t="s">
        <v>611</v>
      </c>
      <c r="H250" s="116" t="s">
        <v>614</v>
      </c>
      <c r="I250" s="116" t="s">
        <v>616</v>
      </c>
      <c r="J250" s="62">
        <v>1</v>
      </c>
      <c r="K250" s="62" t="s">
        <v>38</v>
      </c>
      <c r="L250" s="62" t="s">
        <v>610</v>
      </c>
      <c r="M250" s="117">
        <v>1</v>
      </c>
      <c r="N250" s="73">
        <v>45658</v>
      </c>
      <c r="O250" s="73">
        <v>46022</v>
      </c>
      <c r="P250" s="62" t="s">
        <v>611</v>
      </c>
      <c r="Q250" s="62" t="s">
        <v>89</v>
      </c>
      <c r="R250" s="53">
        <v>45657</v>
      </c>
      <c r="S250" s="82"/>
      <c r="T250" s="83"/>
      <c r="U250" s="84"/>
      <c r="V250" s="84"/>
      <c r="W250" s="53">
        <v>45777</v>
      </c>
      <c r="X250" s="57" t="s">
        <v>644</v>
      </c>
      <c r="Y250" s="58">
        <v>0</v>
      </c>
      <c r="Z250" s="79" t="s">
        <v>1016</v>
      </c>
      <c r="AA250" s="59">
        <f t="shared" si="15"/>
        <v>0</v>
      </c>
      <c r="AB250" s="60" t="b">
        <f t="shared" si="16"/>
        <v>0</v>
      </c>
      <c r="AC250" s="60" t="str">
        <f t="shared" si="17"/>
        <v>SIN INICIAR</v>
      </c>
      <c r="AD250" s="61" t="str">
        <f t="shared" si="18"/>
        <v>SIN INICIAR</v>
      </c>
      <c r="AE250" s="58" t="s">
        <v>642</v>
      </c>
      <c r="AF250" s="58"/>
      <c r="AG250" s="52" t="str">
        <f t="shared" si="19"/>
        <v>PENDIENTE</v>
      </c>
      <c r="AH250" s="56"/>
      <c r="AI250" s="56"/>
      <c r="AJ250" s="56"/>
    </row>
  </sheetData>
  <sheetProtection formatCells="0"/>
  <autoFilter ref="A9:AF250" xr:uid="{00000000-0009-0000-0000-000000000000}"/>
  <mergeCells count="66">
    <mergeCell ref="AJ1:AJ4"/>
    <mergeCell ref="X1:AI4"/>
    <mergeCell ref="AG6:AJ6"/>
    <mergeCell ref="AG7:AG8"/>
    <mergeCell ref="AH7:AH8"/>
    <mergeCell ref="AI7:AI8"/>
    <mergeCell ref="AJ7:AJ8"/>
    <mergeCell ref="AE7:AE8"/>
    <mergeCell ref="AF7:AF8"/>
    <mergeCell ref="K7:K8"/>
    <mergeCell ref="A1:B4"/>
    <mergeCell ref="A6:G6"/>
    <mergeCell ref="H6:Q6"/>
    <mergeCell ref="A7:A8"/>
    <mergeCell ref="B7:B8"/>
    <mergeCell ref="C7:C8"/>
    <mergeCell ref="D7:D8"/>
    <mergeCell ref="E7:E8"/>
    <mergeCell ref="F7:F8"/>
    <mergeCell ref="G7:G8"/>
    <mergeCell ref="H7:H8"/>
    <mergeCell ref="I7:J7"/>
    <mergeCell ref="M7:M8"/>
    <mergeCell ref="N7:N8"/>
    <mergeCell ref="O7:O8"/>
    <mergeCell ref="P7:P8"/>
    <mergeCell ref="Q7:Q8"/>
    <mergeCell ref="AB7:AB9"/>
    <mergeCell ref="AC7:AC9"/>
    <mergeCell ref="AD7:AD8"/>
    <mergeCell ref="W7:W8"/>
    <mergeCell ref="X7:X8"/>
    <mergeCell ref="Y7:Y8"/>
    <mergeCell ref="Z7:Z8"/>
    <mergeCell ref="AA7:AA8"/>
    <mergeCell ref="V1:V4"/>
    <mergeCell ref="W1:W4"/>
    <mergeCell ref="V27:V35"/>
    <mergeCell ref="V123:V134"/>
    <mergeCell ref="V10:V13"/>
    <mergeCell ref="V23:V26"/>
    <mergeCell ref="V51:V93"/>
    <mergeCell ref="V18:V22"/>
    <mergeCell ref="V209:V210"/>
    <mergeCell ref="V14:V17"/>
    <mergeCell ref="R6:V6"/>
    <mergeCell ref="W6:AF6"/>
    <mergeCell ref="R7:R8"/>
    <mergeCell ref="S7:S8"/>
    <mergeCell ref="T7:T8"/>
    <mergeCell ref="C1:U4"/>
    <mergeCell ref="V44:V50"/>
    <mergeCell ref="V220:V229"/>
    <mergeCell ref="V94:V113"/>
    <mergeCell ref="V135:V146"/>
    <mergeCell ref="V187:V208"/>
    <mergeCell ref="V147:V148"/>
    <mergeCell ref="V211:V219"/>
    <mergeCell ref="V41:V43"/>
    <mergeCell ref="V149:V158"/>
    <mergeCell ref="V160:V186"/>
    <mergeCell ref="V114:V122"/>
    <mergeCell ref="V36:V40"/>
    <mergeCell ref="L7:L8"/>
    <mergeCell ref="U7:U8"/>
    <mergeCell ref="V7:V8"/>
  </mergeCells>
  <conditionalFormatting sqref="AD10:AD250">
    <cfRule type="containsText" dxfId="17" priority="3" operator="containsText" text="INCUMPLIDA">
      <formula>NOT(ISERROR(SEARCH("INCUMPLIDA",AD10)))</formula>
    </cfRule>
    <cfRule type="containsText" dxfId="16" priority="4" operator="containsText" text="TERMINADA EXTEMPORÁNEA">
      <formula>NOT(ISERROR(SEARCH("TERMINADA EXTEMPORÁNEA",AD10)))</formula>
    </cfRule>
    <cfRule type="containsText" dxfId="15" priority="5" operator="containsText" text="TERMINADA">
      <formula>NOT(ISERROR(SEARCH("TERMINADA",AD10)))</formula>
    </cfRule>
    <cfRule type="containsText" dxfId="14" priority="6" operator="containsText" text="EN PROCESO">
      <formula>NOT(ISERROR(SEARCH("EN PROCESO",AD10)))</formula>
    </cfRule>
    <cfRule type="containsText" dxfId="13" priority="7" operator="containsText" text="SIN INICIAR">
      <formula>NOT(ISERROR(SEARCH("SIN INICIAR",AD10)))</formula>
    </cfRule>
  </conditionalFormatting>
  <conditionalFormatting sqref="AG10:AG250">
    <cfRule type="containsText" dxfId="12" priority="10" operator="containsText" text="EN PROCESO">
      <formula>NOT(ISERROR(SEARCH("EN PROCESO",AG10)))</formula>
    </cfRule>
    <cfRule type="containsText" dxfId="11" priority="11" operator="containsText" text="CUMPLIDA">
      <formula>NOT(ISERROR(SEARCH("CUMPLIDA",AG10)))</formula>
    </cfRule>
    <cfRule type="containsText" dxfId="10" priority="12" operator="containsText" text="CERRADA">
      <formula>NOT(ISERROR(SEARCH("CERRADA",AG10)))</formula>
    </cfRule>
    <cfRule type="containsText" dxfId="9" priority="13" operator="containsText" text="TERMINADA EXTEMPORÁNEA">
      <formula>NOT(ISERROR(SEARCH("TERMINADA EXTEMPORÁNEA",AG10)))</formula>
    </cfRule>
    <cfRule type="containsText" dxfId="8" priority="14" operator="containsText" text="TERMINADA">
      <formula>NOT(ISERROR(SEARCH("TERMINADA",AG10)))</formula>
    </cfRule>
    <cfRule type="containsText" dxfId="7" priority="15" operator="containsText" text="PENDIENTE">
      <formula>NOT(ISERROR(SEARCH("PENDIENTE",AG10)))</formula>
    </cfRule>
    <cfRule type="containsText" dxfId="6" priority="16" operator="containsText" text="ABIERTA">
      <formula>NOT(ISERROR(SEARCH("ABIERTA",AG10)))</formula>
    </cfRule>
    <cfRule type="containsText" dxfId="5" priority="17" operator="containsText" text="INCUMPLIDA">
      <formula>NOT(ISERROR(SEARCH("INCUMPLIDA",AG10)))</formula>
    </cfRule>
    <cfRule type="containsText" dxfId="4" priority="18" operator="containsText" text="SIN INICIAR">
      <formula>NOT(ISERROR(SEARCH("SIN INICIAR",AG10)))</formula>
    </cfRule>
  </conditionalFormatting>
  <conditionalFormatting sqref="AI10:AI91">
    <cfRule type="containsText" dxfId="3" priority="8" operator="containsText" text="CERRADA">
      <formula>NOT(ISERROR(SEARCH("CERRADA",AI10)))</formula>
    </cfRule>
    <cfRule type="containsText" dxfId="2" priority="9" operator="containsText" text="ABIERTA">
      <formula>NOT(ISERROR(SEARCH("ABIERTA",AI10)))</formula>
    </cfRule>
  </conditionalFormatting>
  <conditionalFormatting sqref="AI93:AI250">
    <cfRule type="containsText" dxfId="1" priority="1" operator="containsText" text="CERRADA">
      <formula>NOT(ISERROR(SEARCH("CERRADA",AI93)))</formula>
    </cfRule>
    <cfRule type="containsText" dxfId="0" priority="2" operator="containsText" text="ABIERTA">
      <formula>NOT(ISERROR(SEARCH("ABIERTA",AI93)))</formula>
    </cfRule>
  </conditionalFormatting>
  <dataValidations count="18">
    <dataValidation type="date" operator="greaterThan" allowBlank="1" showErrorMessage="1" sqref="D159 D14:D17 D23:D26 D36:D40 D147:D148 O147:O148 D118:D144 O166 D51:D113 D220:D250" xr:uid="{00000000-0002-0000-0000-000000000000}">
      <formula1>36892</formula1>
    </dataValidation>
    <dataValidation type="date" operator="greaterThan" allowBlank="1" showInputMessage="1" showErrorMessage="1" prompt="Fecha debe ser posterior a la de inicio (Columna U)" sqref="O159 O14:O17 O36:O40 O118:O134 O51:O113 O230:O247" xr:uid="{00000000-0002-0000-0000-000001000000}">
      <formula1>N14</formula1>
    </dataValidation>
    <dataValidation type="date" operator="greaterThan" allowBlank="1" showInputMessage="1" showErrorMessage="1" sqref="D187:D210 D41:D43 D145:D146 D149:D158 D23:D35 D10:D13 D116:D117" xr:uid="{00000000-0002-0000-0000-000002000000}">
      <formula1>36892</formula1>
    </dataValidation>
    <dataValidation type="date" operator="greaterThan" allowBlank="1" showInputMessage="1" showErrorMessage="1" error="Fecha debe ser posterior a la de inicio (Columna U)" sqref="O187:O210 O41:O43 O145:O146 O149:O158 O18:O35 O116:O117 O10:O13" xr:uid="{00000000-0002-0000-0000-000003000000}">
      <formula1>N10</formula1>
    </dataValidation>
    <dataValidation type="list" allowBlank="1" showInputMessage="1" showErrorMessage="1" sqref="B116:B117 B18:B35 B41:B43 M116:M117 M18:M35" xr:uid="{00000000-0002-0000-0000-000004000000}">
      <formula1>#REF!</formula1>
    </dataValidation>
    <dataValidation type="date" operator="greaterThan" allowBlank="1" showInputMessage="1" showErrorMessage="1" error="Fecha debe ser posterior a la del hallazgo (Columna E)" sqref="N145:N146" xr:uid="{00000000-0002-0000-0000-000005000000}">
      <formula1>XDR145</formula1>
    </dataValidation>
    <dataValidation type="date" operator="greaterThan" allowBlank="1" showInputMessage="1" showErrorMessage="1" prompt="Fecha debe ser posterior a la del hallazgo (Columna E)" sqref="N147:N148 N51:N113 N118:N134" xr:uid="{00000000-0002-0000-0000-000006000000}">
      <formula1>XDR51</formula1>
    </dataValidation>
    <dataValidation type="date" operator="greaterThan" allowBlank="1" showInputMessage="1" showErrorMessage="1" error="Fecha debe ser posterior a la del hallazgo (Columna E)" sqref="N41:N43 N149:N158" xr:uid="{00000000-0002-0000-0000-000007000000}">
      <formula1>XDP41</formula1>
    </dataValidation>
    <dataValidation type="date" operator="greaterThan" allowBlank="1" showInputMessage="1" showErrorMessage="1" prompt="Fecha debe ser posterior a la del hallazgo (Columna E)" sqref="N14:N17" xr:uid="{00000000-0002-0000-0000-000008000000}">
      <formula1>XBH14</formula1>
    </dataValidation>
    <dataValidation type="date" operator="greaterThan" allowBlank="1" showInputMessage="1" showErrorMessage="1" prompt="Fecha debe ser posterior a la del hallazgo (Columna E)" sqref="N36:N40" xr:uid="{00000000-0002-0000-0000-000009000000}">
      <formula1>XCX36</formula1>
    </dataValidation>
    <dataValidation type="date" operator="greaterThan" allowBlank="1" showInputMessage="1" showErrorMessage="1" prompt="Fecha debe ser posterior a la del hallazgo (Columna E)" sqref="N159" xr:uid="{00000000-0002-0000-0000-00000A000000}">
      <formula1>XDQ159</formula1>
    </dataValidation>
    <dataValidation type="date" operator="greaterThan" allowBlank="1" showInputMessage="1" showErrorMessage="1" error="Fecha debe ser posterior a la del hallazgo (Columna E)" sqref="N187:N210" xr:uid="{00000000-0002-0000-0000-00000B000000}">
      <formula1>XDQ187</formula1>
    </dataValidation>
    <dataValidation type="date" operator="greaterThan" allowBlank="1" showInputMessage="1" showErrorMessage="1" error="Fecha debe ser posterior a la del hallazgo (Columna E)" sqref="N18:N35" xr:uid="{00000000-0002-0000-0000-00000C000000}">
      <formula1>XCX18</formula1>
    </dataValidation>
    <dataValidation type="date" operator="greaterThan" allowBlank="1" showInputMessage="1" showErrorMessage="1" error="Fecha debe ser posterior a la del hallazgo (Columna E)" sqref="N10:N13" xr:uid="{00000000-0002-0000-0000-00000D000000}">
      <formula1>XAT10</formula1>
    </dataValidation>
    <dataValidation type="date" operator="greaterThan" allowBlank="1" showInputMessage="1" showErrorMessage="1" error="Fecha debe ser posterior a la del hallazgo (Columna E)" sqref="N116:N117" xr:uid="{00000000-0002-0000-0000-00000E000000}">
      <formula1>XCJ116</formula1>
    </dataValidation>
    <dataValidation type="date" operator="greaterThan" allowBlank="1" showInputMessage="1" showErrorMessage="1" prompt="Fecha debe ser posterior a la del hallazgo (Columna E)" sqref="N230:N241" xr:uid="{00000000-0002-0000-0000-000014000000}">
      <formula1>XEJ230</formula1>
    </dataValidation>
    <dataValidation type="date" operator="greaterThan" allowBlank="1" showInputMessage="1" showErrorMessage="1" prompt="Fecha debe ser posterior a la del hallazgo (Columna E)" sqref="N242:N247" xr:uid="{00000000-0002-0000-0000-000015000000}">
      <formula1>XEL242</formula1>
    </dataValidation>
    <dataValidation type="textLength" operator="lessThanOrEqual" allowBlank="1" showInputMessage="1" showErrorMessage="1" sqref="R32:S32 R120:S120 S230:S250 R10:R31 R33:R119 R121:R250" xr:uid="{00000000-0002-0000-0000-000016000000}">
      <formula1>300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D173 AD229 AD1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5"/>
  <sheetViews>
    <sheetView workbookViewId="0">
      <selection activeCell="A7" sqref="A7"/>
    </sheetView>
  </sheetViews>
  <sheetFormatPr baseColWidth="10" defaultRowHeight="14.4" x14ac:dyDescent="0.3"/>
  <cols>
    <col min="1" max="1" width="15.109375" style="37" customWidth="1"/>
  </cols>
  <sheetData>
    <row r="2" spans="1:3" x14ac:dyDescent="0.3">
      <c r="A2" s="219" t="s">
        <v>737</v>
      </c>
      <c r="B2" s="219"/>
      <c r="C2" s="219"/>
    </row>
    <row r="3" spans="1:3" x14ac:dyDescent="0.3">
      <c r="A3" s="39" t="s">
        <v>734</v>
      </c>
      <c r="B3" s="40" t="s">
        <v>735</v>
      </c>
      <c r="C3" s="40" t="s">
        <v>736</v>
      </c>
    </row>
    <row r="4" spans="1:3" x14ac:dyDescent="0.3">
      <c r="A4" s="38" t="s">
        <v>638</v>
      </c>
      <c r="B4" s="41">
        <v>41</v>
      </c>
      <c r="C4" s="43">
        <f>+B4/$B$9</f>
        <v>0.17012448132780084</v>
      </c>
    </row>
    <row r="5" spans="1:3" x14ac:dyDescent="0.3">
      <c r="A5" s="38" t="s">
        <v>637</v>
      </c>
      <c r="B5" s="41">
        <v>81</v>
      </c>
      <c r="C5" s="43">
        <f t="shared" ref="C5:C8" si="0">+B5/$B$9</f>
        <v>0.33609958506224069</v>
      </c>
    </row>
    <row r="6" spans="1:3" x14ac:dyDescent="0.3">
      <c r="A6" s="38" t="s">
        <v>732</v>
      </c>
      <c r="B6" s="41">
        <v>37</v>
      </c>
      <c r="C6" s="43">
        <f t="shared" si="0"/>
        <v>0.15352697095435686</v>
      </c>
    </row>
    <row r="7" spans="1:3" ht="28.8" x14ac:dyDescent="0.3">
      <c r="A7" s="38" t="s">
        <v>733</v>
      </c>
      <c r="B7" s="41">
        <v>49</v>
      </c>
      <c r="C7" s="43">
        <f t="shared" si="0"/>
        <v>0.2033195020746888</v>
      </c>
    </row>
    <row r="8" spans="1:3" x14ac:dyDescent="0.3">
      <c r="A8" s="38" t="s">
        <v>636</v>
      </c>
      <c r="B8" s="41">
        <v>33</v>
      </c>
      <c r="C8" s="43">
        <f t="shared" si="0"/>
        <v>0.13692946058091288</v>
      </c>
    </row>
    <row r="9" spans="1:3" x14ac:dyDescent="0.3">
      <c r="A9" s="39" t="s">
        <v>739</v>
      </c>
      <c r="B9" s="42">
        <f>SUM(B4:B8)</f>
        <v>241</v>
      </c>
      <c r="C9" s="44">
        <f>SUM(C4:C8)</f>
        <v>1</v>
      </c>
    </row>
    <row r="18" spans="1:3" x14ac:dyDescent="0.3">
      <c r="A18" s="219" t="s">
        <v>738</v>
      </c>
      <c r="B18" s="219"/>
      <c r="C18" s="219"/>
    </row>
    <row r="19" spans="1:3" x14ac:dyDescent="0.3">
      <c r="A19" s="39" t="s">
        <v>734</v>
      </c>
      <c r="B19" s="40" t="s">
        <v>735</v>
      </c>
      <c r="C19" s="40" t="s">
        <v>736</v>
      </c>
    </row>
    <row r="20" spans="1:3" x14ac:dyDescent="0.3">
      <c r="A20" s="38" t="s">
        <v>638</v>
      </c>
      <c r="B20" s="41">
        <v>6</v>
      </c>
      <c r="C20" s="43">
        <f>+B20/$B$25</f>
        <v>0.35294117647058826</v>
      </c>
    </row>
    <row r="21" spans="1:3" x14ac:dyDescent="0.3">
      <c r="A21" s="38" t="s">
        <v>637</v>
      </c>
      <c r="B21" s="41">
        <v>1</v>
      </c>
      <c r="C21" s="43">
        <f>+B21/$B$25</f>
        <v>5.8823529411764705E-2</v>
      </c>
    </row>
    <row r="22" spans="1:3" x14ac:dyDescent="0.3">
      <c r="A22" s="38" t="s">
        <v>732</v>
      </c>
      <c r="B22" s="41">
        <v>1</v>
      </c>
      <c r="C22" s="43">
        <f>+B22/$B$25</f>
        <v>5.8823529411764705E-2</v>
      </c>
    </row>
    <row r="23" spans="1:3" ht="28.8" x14ac:dyDescent="0.3">
      <c r="A23" s="38" t="s">
        <v>733</v>
      </c>
      <c r="B23" s="41">
        <v>4</v>
      </c>
      <c r="C23" s="43">
        <f>+B23/$B$25</f>
        <v>0.23529411764705882</v>
      </c>
    </row>
    <row r="24" spans="1:3" x14ac:dyDescent="0.3">
      <c r="A24" s="38" t="s">
        <v>636</v>
      </c>
      <c r="B24" s="41">
        <v>5</v>
      </c>
      <c r="C24" s="43">
        <f>+B24/$B$25</f>
        <v>0.29411764705882354</v>
      </c>
    </row>
    <row r="25" spans="1:3" x14ac:dyDescent="0.3">
      <c r="A25" s="39" t="s">
        <v>739</v>
      </c>
      <c r="B25" s="42">
        <f>SUM(B20:B24)</f>
        <v>17</v>
      </c>
      <c r="C25" s="45">
        <f>SUM(C20:C24)</f>
        <v>1</v>
      </c>
    </row>
  </sheetData>
  <mergeCells count="2">
    <mergeCell ref="A2:C2"/>
    <mergeCell ref="A18:C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PMP_2025</vt:lpstr>
      <vt:lpstr>Gráfico</vt:lpstr>
      <vt:lpstr>PMP_2025!Títulos_a_imprimir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2025-05-22T16:39:58Z</dcterms:created>
  <dcterms:modified xsi:type="dcterms:W3CDTF">2025-06-19T15:15:33Z</dcterms:modified>
</cp:coreProperties>
</file>