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24226"/>
  <mc:AlternateContent xmlns:mc="http://schemas.openxmlformats.org/markup-compatibility/2006">
    <mc:Choice Requires="x15">
      <x15ac:absPath xmlns:x15ac="http://schemas.microsoft.com/office/spreadsheetml/2010/11/ac" url="D:\Users\Jizeth\Documents\JIZETH\CANAL CAPITAL_2024\20240702_PMP_2CUAT\"/>
    </mc:Choice>
  </mc:AlternateContent>
  <xr:revisionPtr revIDLastSave="0" documentId="8_{7A461D45-41A5-47B9-9144-0AB102A1C16A}" xr6:coauthVersionLast="47" xr6:coauthVersionMax="47" xr10:uidLastSave="{00000000-0000-0000-0000-000000000000}"/>
  <bookViews>
    <workbookView xWindow="-108" yWindow="-108" windowWidth="23256" windowHeight="12456" tabRatio="689" xr2:uid="{00000000-000D-0000-FFFF-FFFF00000000}"/>
  </bookViews>
  <sheets>
    <sheet name="CCSE-FT-019_PM" sheetId="1" r:id="rId1"/>
    <sheet name="Datos" sheetId="3" state="hidden" r:id="rId2"/>
  </sheets>
  <externalReferences>
    <externalReference r:id="rId3"/>
    <externalReference r:id="rId4"/>
  </externalReferences>
  <definedNames>
    <definedName name="_xlnm._FilterDatabase" localSheetId="0" hidden="1">'CCSE-FT-019_PM'!$A$9:$AL$112</definedName>
    <definedName name="origen">[1]Datos!$B$3:$B$19</definedName>
    <definedName name="_xlnm.Print_Titles" localSheetId="0">'CCSE-FT-019_PM'!$1:$9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67" i="1" l="1"/>
  <c r="AC108" i="1" l="1"/>
  <c r="AI108" i="1" s="1"/>
  <c r="AD108" i="1"/>
  <c r="AC109" i="1"/>
  <c r="AD109" i="1"/>
  <c r="AC110" i="1"/>
  <c r="AD110" i="1"/>
  <c r="AC111" i="1"/>
  <c r="AD111" i="1"/>
  <c r="AC112" i="1"/>
  <c r="AD112" i="1"/>
  <c r="AE111" i="1" l="1"/>
  <c r="AF111" i="1" s="1"/>
  <c r="AI111" i="1"/>
  <c r="AE112" i="1"/>
  <c r="AF112" i="1" s="1"/>
  <c r="AI112" i="1"/>
  <c r="AE110" i="1"/>
  <c r="AF110" i="1" s="1"/>
  <c r="AI110" i="1"/>
  <c r="AE109" i="1"/>
  <c r="AF109" i="1" s="1"/>
  <c r="AI109" i="1"/>
  <c r="AE108" i="1"/>
  <c r="AF108" i="1" s="1"/>
  <c r="AE22" i="1"/>
  <c r="AD34" i="1" l="1"/>
  <c r="AC107" i="1" l="1"/>
  <c r="AI107" i="1" s="1"/>
  <c r="AD107" i="1"/>
  <c r="AC106" i="1"/>
  <c r="AE106" i="1" s="1"/>
  <c r="AF106" i="1" s="1"/>
  <c r="AD106" i="1"/>
  <c r="AC105" i="1"/>
  <c r="AI105" i="1" s="1"/>
  <c r="AD105" i="1"/>
  <c r="AC104" i="1"/>
  <c r="AE104" i="1" s="1"/>
  <c r="AF104" i="1" s="1"/>
  <c r="AD104" i="1"/>
  <c r="AC102" i="1"/>
  <c r="AE102" i="1" s="1"/>
  <c r="AF102" i="1" s="1"/>
  <c r="AD102" i="1"/>
  <c r="AC43" i="1"/>
  <c r="AE107" i="1" l="1"/>
  <c r="AF107" i="1" s="1"/>
  <c r="AE105" i="1"/>
  <c r="AF105" i="1" s="1"/>
  <c r="AI106" i="1"/>
  <c r="AI104" i="1"/>
  <c r="AI102" i="1"/>
  <c r="AD103" i="1"/>
  <c r="AC103" i="1"/>
  <c r="AE103" i="1" s="1"/>
  <c r="AF103" i="1" s="1"/>
  <c r="AI103" i="1" l="1"/>
  <c r="AE84" i="1" l="1"/>
  <c r="AE31" i="1"/>
  <c r="AE26" i="1"/>
  <c r="AE25" i="1"/>
  <c r="AE24" i="1"/>
  <c r="AE23" i="1"/>
  <c r="AE21" i="1"/>
  <c r="AE19" i="1"/>
  <c r="AE16" i="1"/>
  <c r="AE15" i="1"/>
  <c r="AE14" i="1"/>
  <c r="AE13" i="1"/>
  <c r="AE12" i="1"/>
  <c r="AE11" i="1"/>
  <c r="AD33" i="1"/>
  <c r="AD35" i="1"/>
  <c r="AD36" i="1"/>
  <c r="AD37" i="1"/>
  <c r="AD38"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D68" i="1"/>
  <c r="AD69" i="1"/>
  <c r="AD70" i="1"/>
  <c r="AD71" i="1"/>
  <c r="AD73" i="1"/>
  <c r="AD74" i="1"/>
  <c r="AD75" i="1"/>
  <c r="AD76" i="1"/>
  <c r="AD77" i="1"/>
  <c r="AD78" i="1"/>
  <c r="AD79" i="1"/>
  <c r="AD80" i="1"/>
  <c r="AD81" i="1"/>
  <c r="AD82" i="1"/>
  <c r="AD83" i="1"/>
  <c r="AD85" i="1"/>
  <c r="AD86" i="1"/>
  <c r="AE87" i="1"/>
  <c r="AD88" i="1"/>
  <c r="AD89" i="1"/>
  <c r="AD90" i="1"/>
  <c r="AD91" i="1"/>
  <c r="AD92" i="1"/>
  <c r="AD93" i="1"/>
  <c r="AD94" i="1"/>
  <c r="AD95" i="1"/>
  <c r="AD96" i="1"/>
  <c r="AD97" i="1"/>
  <c r="AD98" i="1"/>
  <c r="AD99" i="1"/>
  <c r="AD100" i="1"/>
  <c r="AD101" i="1"/>
  <c r="AC96" i="1"/>
  <c r="AI96" i="1" s="1"/>
  <c r="AC10" i="1"/>
  <c r="AI10" i="1" s="1"/>
  <c r="AC11" i="1"/>
  <c r="AD11" i="1" s="1"/>
  <c r="AF11" i="1" s="1"/>
  <c r="AC12" i="1"/>
  <c r="AI12" i="1" s="1"/>
  <c r="AC13" i="1"/>
  <c r="AD13" i="1" s="1"/>
  <c r="AF13" i="1" s="1"/>
  <c r="AC14" i="1"/>
  <c r="AI14" i="1" s="1"/>
  <c r="AC15" i="1"/>
  <c r="AD15" i="1" s="1"/>
  <c r="AF15" i="1" s="1"/>
  <c r="AC16" i="1"/>
  <c r="AI16" i="1" s="1"/>
  <c r="AC17" i="1"/>
  <c r="AE17" i="1" s="1"/>
  <c r="AF17" i="1" s="1"/>
  <c r="AD17" i="1"/>
  <c r="AC18" i="1"/>
  <c r="AE18" i="1" s="1"/>
  <c r="AF18" i="1" s="1"/>
  <c r="AD18" i="1"/>
  <c r="AC19" i="1"/>
  <c r="AD19" i="1" s="1"/>
  <c r="AF19" i="1" s="1"/>
  <c r="AC20" i="1"/>
  <c r="AE20" i="1" s="1"/>
  <c r="AF20" i="1" s="1"/>
  <c r="AD20" i="1"/>
  <c r="AC21" i="1"/>
  <c r="AD21" i="1" s="1"/>
  <c r="AF21" i="1" s="1"/>
  <c r="AC22" i="1"/>
  <c r="AD22" i="1" s="1"/>
  <c r="AF22" i="1" s="1"/>
  <c r="AC23" i="1"/>
  <c r="AI23" i="1" s="1"/>
  <c r="AC24" i="1"/>
  <c r="AD24" i="1" s="1"/>
  <c r="AF24" i="1" s="1"/>
  <c r="AC25" i="1"/>
  <c r="AD25" i="1" s="1"/>
  <c r="AF25" i="1" s="1"/>
  <c r="AC26" i="1"/>
  <c r="AI26" i="1" s="1"/>
  <c r="AC27" i="1"/>
  <c r="AE27" i="1" s="1"/>
  <c r="AC28" i="1"/>
  <c r="AI28" i="1" s="1"/>
  <c r="AC29" i="1"/>
  <c r="AI29" i="1" s="1"/>
  <c r="AC30" i="1"/>
  <c r="AI30" i="1" s="1"/>
  <c r="AC31" i="1"/>
  <c r="AI31" i="1" s="1"/>
  <c r="AC32" i="1"/>
  <c r="AI32" i="1" s="1"/>
  <c r="AC33" i="1"/>
  <c r="AE33" i="1" s="1"/>
  <c r="AF33" i="1" s="1"/>
  <c r="AC34" i="1"/>
  <c r="AC35" i="1"/>
  <c r="AI35" i="1" s="1"/>
  <c r="AC36" i="1"/>
  <c r="AE36" i="1" s="1"/>
  <c r="AF36" i="1" s="1"/>
  <c r="AC37" i="1"/>
  <c r="AE37" i="1" s="1"/>
  <c r="AF37" i="1" s="1"/>
  <c r="AC38" i="1"/>
  <c r="AE38" i="1" s="1"/>
  <c r="AF38" i="1" s="1"/>
  <c r="AC39" i="1"/>
  <c r="AE39" i="1" s="1"/>
  <c r="AF39" i="1" s="1"/>
  <c r="AC40" i="1"/>
  <c r="AE40" i="1" s="1"/>
  <c r="AF40" i="1" s="1"/>
  <c r="AC41" i="1"/>
  <c r="AE41" i="1" s="1"/>
  <c r="AF41" i="1" s="1"/>
  <c r="AC42" i="1"/>
  <c r="AI42" i="1" s="1"/>
  <c r="AE43" i="1"/>
  <c r="AF43" i="1" s="1"/>
  <c r="AC44" i="1"/>
  <c r="AI44" i="1" s="1"/>
  <c r="AC45" i="1"/>
  <c r="AI45" i="1" s="1"/>
  <c r="AC46" i="1"/>
  <c r="AE46" i="1" s="1"/>
  <c r="AF46" i="1" s="1"/>
  <c r="AC47" i="1"/>
  <c r="AI47" i="1" s="1"/>
  <c r="AC48" i="1"/>
  <c r="AE48" i="1" s="1"/>
  <c r="AF48" i="1" s="1"/>
  <c r="AC49" i="1"/>
  <c r="AI49" i="1" s="1"/>
  <c r="AC50" i="1"/>
  <c r="AI50" i="1" s="1"/>
  <c r="AC51" i="1"/>
  <c r="AE51" i="1" s="1"/>
  <c r="AF51" i="1" s="1"/>
  <c r="AC52" i="1"/>
  <c r="AI52" i="1" s="1"/>
  <c r="AC53" i="1"/>
  <c r="AI53" i="1" s="1"/>
  <c r="AC54" i="1"/>
  <c r="AI54" i="1" s="1"/>
  <c r="AC55" i="1"/>
  <c r="AI55" i="1" s="1"/>
  <c r="AC56" i="1"/>
  <c r="AI56" i="1" s="1"/>
  <c r="AC57" i="1"/>
  <c r="AI57" i="1" s="1"/>
  <c r="AC58" i="1"/>
  <c r="AI58" i="1" s="1"/>
  <c r="AC59" i="1"/>
  <c r="AE59" i="1" s="1"/>
  <c r="AF59" i="1" s="1"/>
  <c r="AC60" i="1"/>
  <c r="AI60" i="1" s="1"/>
  <c r="AC61" i="1"/>
  <c r="AI61" i="1" s="1"/>
  <c r="AC62" i="1"/>
  <c r="AI62" i="1" s="1"/>
  <c r="AC63" i="1"/>
  <c r="AE63" i="1" s="1"/>
  <c r="AF63" i="1" s="1"/>
  <c r="AC64" i="1"/>
  <c r="AI64" i="1" s="1"/>
  <c r="AC65" i="1"/>
  <c r="AE65" i="1" s="1"/>
  <c r="AF65" i="1" s="1"/>
  <c r="AC66" i="1"/>
  <c r="AC67" i="1"/>
  <c r="AE67" i="1" s="1"/>
  <c r="AF67" i="1" s="1"/>
  <c r="AC68" i="1"/>
  <c r="AI68" i="1" s="1"/>
  <c r="AC69" i="1"/>
  <c r="AI69" i="1" s="1"/>
  <c r="AC70" i="1"/>
  <c r="AE70" i="1" s="1"/>
  <c r="AF70" i="1" s="1"/>
  <c r="AC71" i="1"/>
  <c r="AI71" i="1" s="1"/>
  <c r="AC72" i="1"/>
  <c r="AI72" i="1" s="1"/>
  <c r="AC73" i="1"/>
  <c r="AI73" i="1" s="1"/>
  <c r="AC74" i="1"/>
  <c r="AE74" i="1" s="1"/>
  <c r="AF74" i="1" s="1"/>
  <c r="AC75" i="1"/>
  <c r="AI75" i="1" s="1"/>
  <c r="AC76" i="1"/>
  <c r="AI76" i="1" s="1"/>
  <c r="AC77" i="1"/>
  <c r="AE77" i="1" s="1"/>
  <c r="AF77" i="1" s="1"/>
  <c r="AC78" i="1"/>
  <c r="AI78" i="1" s="1"/>
  <c r="AC79" i="1"/>
  <c r="AI79" i="1" s="1"/>
  <c r="AC80" i="1"/>
  <c r="AE80" i="1" s="1"/>
  <c r="AF80" i="1" s="1"/>
  <c r="AC81" i="1"/>
  <c r="AI81" i="1" s="1"/>
  <c r="AC82" i="1"/>
  <c r="AI82" i="1" s="1"/>
  <c r="AC83" i="1"/>
  <c r="AE83" i="1" s="1"/>
  <c r="AF83" i="1" s="1"/>
  <c r="AC84" i="1"/>
  <c r="AI84" i="1" s="1"/>
  <c r="AC85" i="1"/>
  <c r="AE85" i="1" s="1"/>
  <c r="AF85" i="1" s="1"/>
  <c r="AC86" i="1"/>
  <c r="AI86" i="1" s="1"/>
  <c r="AC87" i="1"/>
  <c r="AI87" i="1" s="1"/>
  <c r="AC88" i="1"/>
  <c r="AI88" i="1" s="1"/>
  <c r="AC89" i="1"/>
  <c r="AI89" i="1" s="1"/>
  <c r="AC90" i="1"/>
  <c r="AI90" i="1" s="1"/>
  <c r="AC91" i="1"/>
  <c r="AI91" i="1" s="1"/>
  <c r="AC92" i="1"/>
  <c r="AE92" i="1" s="1"/>
  <c r="AF92" i="1" s="1"/>
  <c r="AC93" i="1"/>
  <c r="AI93" i="1" s="1"/>
  <c r="AC94" i="1"/>
  <c r="AE94" i="1" s="1"/>
  <c r="AF94" i="1" s="1"/>
  <c r="AC95" i="1"/>
  <c r="AE95" i="1" s="1"/>
  <c r="AF95" i="1" s="1"/>
  <c r="AC97" i="1"/>
  <c r="AE97" i="1" s="1"/>
  <c r="AF97" i="1" s="1"/>
  <c r="AC98" i="1"/>
  <c r="AI98" i="1" s="1"/>
  <c r="AC99" i="1"/>
  <c r="AI99" i="1" s="1"/>
  <c r="AC100" i="1"/>
  <c r="AE100" i="1" s="1"/>
  <c r="AF100" i="1" s="1"/>
  <c r="AC101" i="1"/>
  <c r="AE101" i="1" s="1"/>
  <c r="AF101" i="1" s="1"/>
  <c r="D20" i="1"/>
  <c r="AD32" i="1" l="1"/>
  <c r="AI34" i="1"/>
  <c r="AE34" i="1"/>
  <c r="AF34" i="1" s="1"/>
  <c r="AI66" i="1"/>
  <c r="AE66" i="1"/>
  <c r="AF66" i="1" s="1"/>
  <c r="AD27" i="1"/>
  <c r="AF27" i="1" s="1"/>
  <c r="AD28" i="1"/>
  <c r="AD29" i="1"/>
  <c r="AD30" i="1"/>
  <c r="AF30" i="1" s="1"/>
  <c r="AE10" i="1"/>
  <c r="AD72" i="1"/>
  <c r="AF72" i="1" s="1"/>
  <c r="AE75" i="1"/>
  <c r="AF75" i="1" s="1"/>
  <c r="AE89" i="1"/>
  <c r="AF89" i="1" s="1"/>
  <c r="AE91" i="1"/>
  <c r="AF91" i="1" s="1"/>
  <c r="AI15" i="1"/>
  <c r="AE86" i="1"/>
  <c r="AF86" i="1" s="1"/>
  <c r="AI46" i="1"/>
  <c r="AE44" i="1"/>
  <c r="AF44" i="1" s="1"/>
  <c r="AE58" i="1"/>
  <c r="AF58" i="1" s="1"/>
  <c r="AI17" i="1"/>
  <c r="AE50" i="1"/>
  <c r="AF50" i="1" s="1"/>
  <c r="AI38" i="1"/>
  <c r="AE30" i="1"/>
  <c r="AE57" i="1"/>
  <c r="AF57" i="1" s="1"/>
  <c r="AI85" i="1"/>
  <c r="AD10" i="1"/>
  <c r="AF10" i="1" s="1"/>
  <c r="AE47" i="1"/>
  <c r="AF47" i="1" s="1"/>
  <c r="AE32" i="1"/>
  <c r="AE68" i="1"/>
  <c r="AF68" i="1" s="1"/>
  <c r="AI22" i="1"/>
  <c r="AE98" i="1"/>
  <c r="AF98" i="1" s="1"/>
  <c r="AE60" i="1"/>
  <c r="AF60" i="1" s="1"/>
  <c r="AI19" i="1"/>
  <c r="AE52" i="1"/>
  <c r="AF52" i="1" s="1"/>
  <c r="AE28" i="1"/>
  <c r="AI24" i="1"/>
  <c r="AI25" i="1"/>
  <c r="AE45" i="1"/>
  <c r="AF45" i="1" s="1"/>
  <c r="AE76" i="1"/>
  <c r="AF76" i="1" s="1"/>
  <c r="AI33" i="1"/>
  <c r="AE29" i="1"/>
  <c r="AI27" i="1"/>
  <c r="AI94" i="1"/>
  <c r="AI80" i="1"/>
  <c r="AI36" i="1"/>
  <c r="AE64" i="1"/>
  <c r="AF64" i="1" s="1"/>
  <c r="AE42" i="1"/>
  <c r="AF42" i="1" s="1"/>
  <c r="AI100" i="1"/>
  <c r="AI95" i="1"/>
  <c r="AI18" i="1"/>
  <c r="AE90" i="1"/>
  <c r="AF90" i="1" s="1"/>
  <c r="AI21" i="1"/>
  <c r="AI43" i="1"/>
  <c r="AI37" i="1"/>
  <c r="AE81" i="1"/>
  <c r="AF81" i="1" s="1"/>
  <c r="AE96" i="1"/>
  <c r="AF96" i="1" s="1"/>
  <c r="AI77" i="1"/>
  <c r="AD14" i="1"/>
  <c r="AF14" i="1" s="1"/>
  <c r="AI13" i="1"/>
  <c r="AI67" i="1"/>
  <c r="AI20" i="1"/>
  <c r="AI40" i="1"/>
  <c r="AD26" i="1"/>
  <c r="AF26" i="1" s="1"/>
  <c r="AE78" i="1"/>
  <c r="AF78" i="1" s="1"/>
  <c r="AD12" i="1"/>
  <c r="AF12" i="1" s="1"/>
  <c r="AE93" i="1"/>
  <c r="AF93" i="1" s="1"/>
  <c r="AD16" i="1"/>
  <c r="AF16" i="1" s="1"/>
  <c r="AI48" i="1"/>
  <c r="AI41" i="1"/>
  <c r="AE72" i="1"/>
  <c r="AD23" i="1"/>
  <c r="AF23" i="1" s="1"/>
  <c r="AE73" i="1"/>
  <c r="AF73" i="1" s="1"/>
  <c r="AI11" i="1"/>
  <c r="AE53" i="1"/>
  <c r="AF53" i="1" s="1"/>
  <c r="AI74" i="1"/>
  <c r="AE54" i="1"/>
  <c r="AF54" i="1" s="1"/>
  <c r="AE82" i="1"/>
  <c r="AF82" i="1" s="1"/>
  <c r="AE49" i="1"/>
  <c r="AF49" i="1" s="1"/>
  <c r="AE61" i="1"/>
  <c r="AF61" i="1" s="1"/>
  <c r="AI65" i="1"/>
  <c r="AE35" i="1"/>
  <c r="AF35" i="1" s="1"/>
  <c r="AD84" i="1"/>
  <c r="AF84" i="1" s="1"/>
  <c r="AD87" i="1"/>
  <c r="AF87" i="1" s="1"/>
  <c r="AI39" i="1"/>
  <c r="AI92" i="1"/>
  <c r="AD31" i="1"/>
  <c r="AF31" i="1" s="1"/>
  <c r="AI97" i="1"/>
  <c r="AE79" i="1"/>
  <c r="AF79" i="1" s="1"/>
  <c r="AE55" i="1"/>
  <c r="AF55" i="1" s="1"/>
  <c r="AE88" i="1"/>
  <c r="AF88" i="1" s="1"/>
  <c r="AI70" i="1"/>
  <c r="AI63" i="1"/>
  <c r="AI59" i="1"/>
  <c r="AI51" i="1"/>
  <c r="AE56" i="1"/>
  <c r="AF56" i="1" s="1"/>
  <c r="AE62" i="1"/>
  <c r="AF62" i="1" s="1"/>
  <c r="AE99" i="1"/>
  <c r="AF99" i="1" s="1"/>
  <c r="AI101" i="1"/>
  <c r="AI83" i="1"/>
  <c r="AE69" i="1"/>
  <c r="AF69" i="1" s="1"/>
  <c r="AE71" i="1"/>
  <c r="AF71" i="1" s="1"/>
  <c r="AF32" i="1" l="1"/>
  <c r="AF28" i="1"/>
  <c r="AF29" i="1"/>
</calcChain>
</file>

<file path=xl/sharedStrings.xml><?xml version="1.0" encoding="utf-8"?>
<sst xmlns="http://schemas.openxmlformats.org/spreadsheetml/2006/main" count="2288" uniqueCount="1049">
  <si>
    <t>SEGUIMIENTO PLAN DE MEJORAMIENTO</t>
  </si>
  <si>
    <t>CÓDIGO: CCSE-FT-019</t>
  </si>
  <si>
    <t>VERSIÓN: 12</t>
  </si>
  <si>
    <t>FECHA DE APROBACIÓN: 17/01/2024</t>
  </si>
  <si>
    <t>RESPONSABLE: CONTROL INTERNO</t>
  </si>
  <si>
    <t>IDENTIFICACIÓN DE LA OBSERVACIÓN Y/O HALLAZGO</t>
  </si>
  <si>
    <t>ESTABLECIMIENTO ACCIONES DE MEJORA</t>
  </si>
  <si>
    <t>No. solicitud</t>
  </si>
  <si>
    <t>Fuente de  la observación y/o hallazgo</t>
  </si>
  <si>
    <t>Detalle de la fuente</t>
  </si>
  <si>
    <t>Fecha de  la observación y/o hallazgo</t>
  </si>
  <si>
    <t>Código o capítulo</t>
  </si>
  <si>
    <t>Observación y/o hallazgo detectado</t>
  </si>
  <si>
    <t>Proceso(s) afectado(s)</t>
  </si>
  <si>
    <t>Causa(s) de la observación y/o hallazgo</t>
  </si>
  <si>
    <t>ACCIÓN</t>
  </si>
  <si>
    <t>Tipo de acción Propuesta</t>
  </si>
  <si>
    <t>Fórmula del indicador</t>
  </si>
  <si>
    <t>% que se espera alcanzar de la meta</t>
  </si>
  <si>
    <t>Fecha de inicio</t>
  </si>
  <si>
    <t>Fecha terminación</t>
  </si>
  <si>
    <t>Área responsable de ejecución</t>
  </si>
  <si>
    <t>Cargo del Líder proceso</t>
  </si>
  <si>
    <t>Cargo del responsable de ejecución</t>
  </si>
  <si>
    <t>¿Hay acción formulada?</t>
  </si>
  <si>
    <t>Fecha seguimiento</t>
  </si>
  <si>
    <t>Análisis del seguimiento</t>
  </si>
  <si>
    <t>% avance en ejecución de la meta</t>
  </si>
  <si>
    <t>Alerta</t>
  </si>
  <si>
    <t>Estado</t>
  </si>
  <si>
    <t>Auditor que realizó el seguimiento</t>
  </si>
  <si>
    <t>Evidencias o soportes ejecución acción de mejora</t>
  </si>
  <si>
    <t>Actividades realizadas  a la fecha</t>
  </si>
  <si>
    <t>Fechas (previas al seguimiento)</t>
  </si>
  <si>
    <t>Fechas (seguimiento vigente)</t>
  </si>
  <si>
    <t>Estado de la acción</t>
  </si>
  <si>
    <t>Observaciones</t>
  </si>
  <si>
    <t>Cierre de la observación y/o hallazgo</t>
  </si>
  <si>
    <t>Auditor que cierra la observación y/o hallazgo</t>
  </si>
  <si>
    <t>Detalle de Actividades para ejecutar la acción</t>
  </si>
  <si>
    <t>Universo</t>
  </si>
  <si>
    <t>(Asignado por la Oficina de Control Interno)</t>
  </si>
  <si>
    <t>(Seleccione de la lista desplegable)</t>
  </si>
  <si>
    <t>(Nombre completo del informe origen Auditoría / Seguimiento)</t>
  </si>
  <si>
    <t>(DD-MM-AA)</t>
  </si>
  <si>
    <t>(Identificación de  la observación y/o hallazgo, en el informe)</t>
  </si>
  <si>
    <t>(Transcripción de la observación y/o hallazgo)</t>
  </si>
  <si>
    <t>(Indique el proceso o procesos)</t>
  </si>
  <si>
    <t>(Utilice cualquier técnica: 5 ¿por qué?, espina pescado, lluvia de ideas etc.)</t>
  </si>
  <si>
    <t>(Detalle todas las actividades que ejecutarán para eliminar la(s) causa(s) de  la observación y/o hallazgo)</t>
  </si>
  <si>
    <t>(Cantidad de actividades de la acción - Columna J).</t>
  </si>
  <si>
    <t>(Formule acorde con cantidad de actividades de la Columna K)</t>
  </si>
  <si>
    <t>(Si ya hay acción formulada digite No. de solicitud)</t>
  </si>
  <si>
    <t>(Información del análisis adelantado por el auditor que realizó el seguimiento - OCI)</t>
  </si>
  <si>
    <t>(Cálculo automático)</t>
  </si>
  <si>
    <t>(Información automática)</t>
  </si>
  <si>
    <t>(Abierta / Cerrada)</t>
  </si>
  <si>
    <t>(Nombre)</t>
  </si>
  <si>
    <t>(Relacione los documentos  que soportan y evidencian avances de ejecución)</t>
  </si>
  <si>
    <t>(No. actividades realizadas de las indicadas en la columna K).</t>
  </si>
  <si>
    <t>(Resultado automático)</t>
  </si>
  <si>
    <t>(Información del análisis del estado de la acción)</t>
  </si>
  <si>
    <t>(Nombre Jefe Oficina de Control Interno)</t>
  </si>
  <si>
    <t>Origen Externo</t>
  </si>
  <si>
    <t>Gestión de Recursos y Administración de la Información (Apoyo)</t>
  </si>
  <si>
    <t>De Mejora</t>
  </si>
  <si>
    <t>Subdirector Administrativo</t>
  </si>
  <si>
    <t>No</t>
  </si>
  <si>
    <t>TERMINADA</t>
  </si>
  <si>
    <t>ABIERTA</t>
  </si>
  <si>
    <t xml:space="preserve">Henry Beltrán </t>
  </si>
  <si>
    <t>Diana Romero
Mónica Virgüéz</t>
  </si>
  <si>
    <t>CERRADA</t>
  </si>
  <si>
    <t xml:space="preserve">Origen Interno </t>
  </si>
  <si>
    <t>Gestión de Recursos y Administración de la Información</t>
  </si>
  <si>
    <t>De mejora</t>
  </si>
  <si>
    <t>Gestión Documental</t>
  </si>
  <si>
    <t xml:space="preserve">Líder de Gestión Documental </t>
  </si>
  <si>
    <t>INCUMPLIDA</t>
  </si>
  <si>
    <t>Mónica Virgüéz</t>
  </si>
  <si>
    <t>Origen Interno</t>
  </si>
  <si>
    <t>Gestión Financiera y Facturación</t>
  </si>
  <si>
    <t>11.5</t>
  </si>
  <si>
    <t xml:space="preserve">No se evidenció que se adelantaran las medidas correctivas, respecto a los Memorandos de recomendaciones realizados por la Revisoría fiscal del Canal, sobre el control interno contable de la vigencia 2019 (Memorandos del 10/11/2019 y 13/03/2020). </t>
  </si>
  <si>
    <t>Gestión Financiera y Facturación (Apoyo)</t>
  </si>
  <si>
    <t xml:space="preserve">Generar actas de las actividades realizadas de las observaciones de la Revisoría Fiscal. </t>
  </si>
  <si>
    <t xml:space="preserve">Generar actas donde se evidencie el cumplimiento de las observaciones dejadas de la Revisoría Fiscal con sus respectivos soportes. </t>
  </si>
  <si>
    <t xml:space="preserve"> Actas de cumplimiento/ Memorandos de auditoría</t>
  </si>
  <si>
    <t>Subdirección Financiera</t>
  </si>
  <si>
    <t xml:space="preserve">Subdirector Financiero </t>
  </si>
  <si>
    <t xml:space="preserve">Profesional de Contabilidad </t>
  </si>
  <si>
    <t>NO</t>
  </si>
  <si>
    <t>Jizeth González</t>
  </si>
  <si>
    <r>
      <rPr>
        <b/>
        <sz val="8"/>
        <color theme="1"/>
        <rFont val="Tahoma"/>
        <family val="2"/>
      </rPr>
      <t xml:space="preserve">Reporte Sub. Financiera: </t>
    </r>
    <r>
      <rPr>
        <sz val="8"/>
        <color theme="1"/>
        <rFont val="Tahoma"/>
        <family val="2"/>
      </rPr>
      <t xml:space="preserve">Para la vigencia 2022 ya no se tienen ajusten pendientes de su elaboración. Adjunto envío ultimo informe enviado el 2 de mayo por la revisoría fiscal.
</t>
    </r>
    <r>
      <rPr>
        <b/>
        <sz val="8"/>
        <color theme="1"/>
        <rFont val="Tahoma"/>
        <family val="2"/>
      </rPr>
      <t>Análisis OCI:</t>
    </r>
    <r>
      <rPr>
        <sz val="8"/>
        <color theme="1"/>
        <rFont val="Tahoma"/>
        <family val="2"/>
      </rPr>
      <t xml:space="preserve">  De acuerdo con el reporte de avance y los soportes remitidos, se evidenció según Matriz de observaciones de la Revisoría fiscal que existen 22 observaciones pendientes de subsanar, correspondientes a las vigencias 2022 y 2023 por lo cual se solicita a la Subdirección Financiera revisar y emprender las acciones a realizar de manera prioritaria.  Se continua calificando como </t>
    </r>
    <r>
      <rPr>
        <b/>
        <sz val="8"/>
        <color theme="1"/>
        <rFont val="Tahoma"/>
        <family val="2"/>
      </rPr>
      <t>"Incumplida"</t>
    </r>
    <r>
      <rPr>
        <sz val="8"/>
        <color theme="1"/>
        <rFont val="Tahoma"/>
        <family val="2"/>
      </rPr>
      <t xml:space="preserve">.  </t>
    </r>
  </si>
  <si>
    <t>11.6</t>
  </si>
  <si>
    <t>Dificultades para realizar seguimiento a la radicación, devolución, trámite y giro de órdenes de pago, debido a la falta de un sistema o herramienta única que permita verificar la trazabilidad de los radicados del procedimiento LIQUIDACIÓN ÓRDENES DE PAGO, código AGFF-PD-010.</t>
  </si>
  <si>
    <t>No se cuenta con un sistema que genere un único número dado que el aplicativo con el que se cuenta no lo permite. (El número de radicado y el número de OP son diferentes pero aún así se puede verificar la trazabilidad de la operación)</t>
  </si>
  <si>
    <t xml:space="preserve">1. Realizar mesas de trabajo con el área de sistemas para la implementación de un aplicativo para que permita el seguimiento y la trazabilidad de la operación de una orden de pago. 
2. Implementar el aplicativo. </t>
  </si>
  <si>
    <t>Mesas de trabajo realizadas / Mesas de Trabajo Programados</t>
  </si>
  <si>
    <t>Subdirección Financiera
Subdirección Administrativa</t>
  </si>
  <si>
    <t xml:space="preserve">Subdirector Financiero
Subdirector Administrativo </t>
  </si>
  <si>
    <t xml:space="preserve">Profesional de Contabilidad 
Profesional de Sistemas </t>
  </si>
  <si>
    <r>
      <t xml:space="preserve">
</t>
    </r>
    <r>
      <rPr>
        <b/>
        <sz val="8"/>
        <color theme="1"/>
        <rFont val="Tahoma"/>
        <family val="2"/>
      </rPr>
      <t>Análisis OCI:</t>
    </r>
    <r>
      <rPr>
        <sz val="8"/>
        <color theme="1"/>
        <rFont val="Tahoma"/>
        <family val="2"/>
      </rPr>
      <t xml:space="preserve">  No presentan reporte de avances, sin embargo se evidenció soporte de acta referida en la que se evidencia que aún está en desarrollo.  Teniendo en cuenta lo anterior y el plazo pactado, se continua calificando como </t>
    </r>
    <r>
      <rPr>
        <b/>
        <sz val="8"/>
        <color theme="1"/>
        <rFont val="Tahoma"/>
        <family val="2"/>
      </rPr>
      <t xml:space="preserve">"Incumplida" </t>
    </r>
    <r>
      <rPr>
        <sz val="8"/>
        <color theme="1"/>
        <rFont val="Tahoma"/>
        <family val="2"/>
      </rPr>
      <t xml:space="preserve">y se recomienda a los responsables adelantar lo formulado. </t>
    </r>
  </si>
  <si>
    <t>11.8</t>
  </si>
  <si>
    <t>Debilidad en cumplimiento al Principio de Asociación, establecido en el Marco normativo aplicable a la entidad, al evidenciar que, no existe una metodología para el establecimiento de costos en el Canal.</t>
  </si>
  <si>
    <t>No se tiene el Instructivo de costos actualizado. AGFF-CO-IN-003</t>
  </si>
  <si>
    <t>Actualizar el procedimiento AGFF-CO-IN.003</t>
  </si>
  <si>
    <t xml:space="preserve">No. De procedimientos actualizados </t>
  </si>
  <si>
    <r>
      <rPr>
        <b/>
        <sz val="8"/>
        <color theme="1"/>
        <rFont val="Tahoma"/>
        <family val="2"/>
      </rPr>
      <t xml:space="preserve">Reporte Sub. Financiera: </t>
    </r>
    <r>
      <rPr>
        <sz val="8"/>
        <color theme="1"/>
        <rFont val="Tahoma"/>
        <family val="2"/>
      </rPr>
      <t xml:space="preserve">El pasado 25 de abril se realizó reunión con el área de sistemas, se adjunta acta de reunión.
</t>
    </r>
    <r>
      <rPr>
        <b/>
        <sz val="8"/>
        <color theme="1"/>
        <rFont val="Tahoma"/>
        <family val="2"/>
      </rPr>
      <t>Análisis OCI:</t>
    </r>
    <r>
      <rPr>
        <sz val="8"/>
        <color theme="1"/>
        <rFont val="Tahoma"/>
        <family val="2"/>
      </rPr>
      <t xml:space="preserve"> El reporte de avance no se relaciona con la acción y el soporte tampoco, por lo cual no se evidencia ni avance ni soportes. De acuerdo con lo anterior, se continúa calificando como</t>
    </r>
    <r>
      <rPr>
        <b/>
        <sz val="8"/>
        <color theme="1"/>
        <rFont val="Tahoma"/>
        <family val="2"/>
      </rPr>
      <t xml:space="preserve"> "Incumplida".</t>
    </r>
  </si>
  <si>
    <t>Auditoría Gestión de Recursos y Administración de la Información - Gestión Documental.</t>
  </si>
  <si>
    <t>11.1</t>
  </si>
  <si>
    <t>Debilidades en la documentación del proceso Gestión de Recursos y Administración de la Información - Gestión Documental, en cuanto a:
a) Desactualización de los documentos institucionales, frente a lo establecido en el “Manual para el Control de Documentos Institucionales”
b) Complementar marco normativo de los documentos del área con normatividad vigente en materia de gestión documental y manejo de documentación digital y/o electrónica.
c) Documentos del Canal, con referencias a la entidad Archivo General de la Nación, así como a documentos, dependencias y cargos de esta.
d) Formato sin relación con el proceso Gestión de Recursos y Administración de la Información - Gestión Documental.
e) Debilidades en la definición de los objetivos de algunos procedimientos.</t>
  </si>
  <si>
    <t>No se verificaron los parámetros necesarios establecidos al Manual para el control de los Documentos Institucionales.</t>
  </si>
  <si>
    <t>1. Ajustar y actualizar los procesos, procedimientos y documentos  mencionados en el informe de auditoría. 
2. Presentar al líder del proceso
3. Publicar en la intranet  y socializar los documentos actualizados</t>
  </si>
  <si>
    <t xml:space="preserve">No actividades ejecutadas / No de actividades formuladas </t>
  </si>
  <si>
    <t>Líder Gestión Documental</t>
  </si>
  <si>
    <r>
      <rPr>
        <b/>
        <sz val="8"/>
        <color theme="1"/>
        <rFont val="Tahoma"/>
        <family val="2"/>
      </rPr>
      <t>Reporte Gestión documental:</t>
    </r>
    <r>
      <rPr>
        <sz val="8"/>
        <color theme="1"/>
        <rFont val="Tahoma"/>
        <family val="2"/>
      </rPr>
      <t xml:space="preserve">  Se puede observar el progreso realizado en relación a estos puntos mediante la información disponible en la intranet https://intranet.canalcapital.gov.co/intranet/docdowncc/index.php?pg=508&amp;cardep=69
</t>
    </r>
    <r>
      <rPr>
        <b/>
        <sz val="8"/>
        <color theme="1"/>
        <rFont val="Tahoma"/>
        <family val="2"/>
      </rPr>
      <t>Análisis OCI: D</t>
    </r>
    <r>
      <rPr>
        <sz val="8"/>
        <color theme="1"/>
        <rFont val="Tahoma"/>
        <family val="2"/>
      </rPr>
      <t xml:space="preserve">e acuerdo con el reporte de avance, se revisaron los documentos actualizados en la intranet, verificando que aún se encuentran algunos de los referenciados en el Informe de la auditoría, pendientes de actualizar.  Se deja salvedad respecto a que no se cargaron los documentos en la herramienta dispuesta por la Oficina de Control Interno para dicho fin (drive, memorando 313 del 25/04/2024), lo que podría generar pérdida de información respecto a los planes de mejoramiento cuando cierren las cuentas de las personas que realizaron el seguimiento. Se mantiene la calificación con alerta </t>
    </r>
    <r>
      <rPr>
        <b/>
        <sz val="8"/>
        <color theme="1"/>
        <rFont val="Tahoma"/>
        <family val="2"/>
      </rPr>
      <t>"Incumplida".</t>
    </r>
    <r>
      <rPr>
        <sz val="8"/>
        <color theme="1"/>
        <rFont val="Tahoma"/>
        <family val="2"/>
      </rPr>
      <t xml:space="preserve"> </t>
    </r>
  </si>
  <si>
    <t xml:space="preserve">Se observaron debilidades frente al Programa de Gestión Documental:
• El Proyecto de inversión mencionado [80 Modernización Institucional] se encuentra desactualizado.
• Revisar el alcance del documento, de manera que sea coherente con lo que se quiere abarcar con la formulación de dicho programa.
• El enlace indicado en el numeral 1.6.1. sobre los requerimientos normativos no lleva al lugar en el que reposa el normograma actualizado.
• Desactualización del cuadro de software indicado en el numeral 1.6.4. con la realidad del Canal.
• Revisar e incorporar la gestión y trámite de las radicaciones virtuales que vienen adelantando desde la vigencia 2020, con ocasión de la emergencia sanitaria declarada por COVID-19.
• Aspectos que presentan inconsistencias y faltantes, para que sean evaluados e incluidos en las actualizaciones posteriores del documento.
• No se evidenció actualización de las Tablas de Retención Documental del Canal. </t>
  </si>
  <si>
    <t xml:space="preserve">Al programa de gestión documental no se le realizo un plan de trabajo para su desarrollo e implementación en Canal Capital.  </t>
  </si>
  <si>
    <t xml:space="preserve">1. Realizar la actualización del Programa de Gestión Documental.
2. Presentar para aprobación al Líder de Gestión Documental.
3. Presentar al Comité Institucional  de Gestión y Desempeño para aprobación..
4. Publicar en la Intranet.
5. Socializar el Programa de Gestión Documental. </t>
  </si>
  <si>
    <r>
      <rPr>
        <b/>
        <sz val="8"/>
        <color theme="1"/>
        <rFont val="Tahoma"/>
        <family val="2"/>
      </rPr>
      <t>Reporte Gestión Documental:</t>
    </r>
    <r>
      <rPr>
        <sz val="8"/>
        <color theme="1"/>
        <rFont val="Tahoma"/>
        <family val="2"/>
      </rPr>
      <t xml:space="preserve"> Con respecto a este asunto, se  proporciona evidencia que se vincula al programa de Gestión Documental, en cuanto a su proceso.
https://drive.google.com/drive/u/1/folders/1iXfQ0AQJh_W0tJm7vK6nZ0b0iR00ned1
</t>
    </r>
    <r>
      <rPr>
        <b/>
        <sz val="8"/>
        <color theme="1"/>
        <rFont val="Tahoma"/>
        <family val="2"/>
      </rPr>
      <t>Análisis OCI:</t>
    </r>
    <r>
      <rPr>
        <sz val="8"/>
        <color theme="1"/>
        <rFont val="Tahoma"/>
        <family val="2"/>
      </rPr>
      <t xml:space="preserve"> De acuerdo con el soporte y avance reportados se evidencia que no se ha finalizado la acción, por lo cual se recomienda finalizar los trámites de actualización del Programa. Se deja salvedad respecto a que no se cargaron los documentos en la herramienta dispuesta por la Oficina de Control Interno para dicho fin (drive, memorando 313 del 25/04/2024), lo que podría generar pérdida de información respecto a los planes de mejoramiento cuando cierren las cuentas de las personas que realizaron el seguimiento. Se mantiene la calificación con alerta </t>
    </r>
    <r>
      <rPr>
        <b/>
        <sz val="8"/>
        <color theme="1"/>
        <rFont val="Tahoma"/>
        <family val="2"/>
      </rPr>
      <t xml:space="preserve">"Incumplida". </t>
    </r>
  </si>
  <si>
    <t>11.16</t>
  </si>
  <si>
    <t>Visita Archivo Distrital - 2021</t>
  </si>
  <si>
    <t>Subdirector  Administrativo</t>
  </si>
  <si>
    <t>Líder de Gestión documental</t>
  </si>
  <si>
    <t>2.5</t>
  </si>
  <si>
    <t>El banco terminológico, debe ser aprobado por la instancia competente de acuerdo con la naturaleza de la entidad y contar con el acto administrativo por el cual se aprueba el instrumento y publicar el Banco Terminológico con la finalidad que sirva como instrumento normalizador para la denominación de series, subseries y tipos documentales que se reflejen en procesos, procedimientos y demás documentos del Sistema de Gestión Documental.</t>
  </si>
  <si>
    <t>El Banco terminológico no se ha presentado al Comité Institucional de Desarrollo y Desempeño, teniendo en cuenta que es un instrumento ligado a la actualización de Tablas de Retención Documental que se encuentra en proceso de actualización.</t>
  </si>
  <si>
    <t xml:space="preserve">1. Realizar la revisión y actualización del banco terminológico.
2. Presentar a aprobación del Líder de Gestión Documental. 
3. Elaborar el acto administrativo de adopción del banco terminológico  para que sea aprobado por el CIGD y realizar publicación.
4.Socializar el documento. </t>
  </si>
  <si>
    <t>Correctiva</t>
  </si>
  <si>
    <r>
      <t xml:space="preserve">Análisis OCI: </t>
    </r>
    <r>
      <rPr>
        <sz val="8"/>
        <color theme="1"/>
        <rFont val="Tahoma"/>
        <family val="2"/>
      </rPr>
      <t>No se presentó avance ni soportes de ejecución de las acciones formuladas, por lo cual se mantiene la calificación en</t>
    </r>
    <r>
      <rPr>
        <b/>
        <sz val="8"/>
        <color theme="1"/>
        <rFont val="Tahoma"/>
        <family val="2"/>
      </rPr>
      <t xml:space="preserve"> "Incumplida".</t>
    </r>
  </si>
  <si>
    <t>Es necesaria la elaboración de los procedimientos de Planeación y Producción [Teniendo en cuenta las operaciones de gestión documental y los trámites a cargo de la entidad].</t>
  </si>
  <si>
    <t>No se tenían identificados los tramites de planeación y producción documental en la entidad.</t>
  </si>
  <si>
    <t xml:space="preserve">1. Elaborar el procedimiento de planeación y producción documental
2. Realizar una mesa de trabajo con el profesional en gestión documental para aprobar el procedimiento.
3. Enviar a planeación Procedimiento para su aprobación y publicación.
4. Socializar el documento adoptado.
</t>
  </si>
  <si>
    <t>Auditoria al Proceso Gestión de los Recursos y Administración de la Información - Servicios Administrativos</t>
  </si>
  <si>
    <t xml:space="preserve">No se suscribió entre Canal Capital y la empresa PCSHEK tecnología y servicios S.A.S. un contrato para realizar la gestión de los bienes catalogados como residuos tipificados, bienes inservibles, obsoletos y/o no utilizables dados de baja por Canal Capital mediante Resolución No 135 de 2020.  </t>
  </si>
  <si>
    <t>Gestión de Recursos y Administración de la Información - Servicios Administrativos</t>
  </si>
  <si>
    <t>El Comité de Inventarios no se asesoró con el área jurídica del canal para reconocer las acciones pertinentes a la disposición final de los bienes con la empresa que realizó está actividad.</t>
  </si>
  <si>
    <t>1. Realizar una reunión con la coordinadora del área Jurídica del canal con el fin de aclarar el proceso de contratación cuando se realice baja de bienes mediante empresas gestoras que no tengan convenio con la entidad.</t>
  </si>
  <si>
    <t>Corrección</t>
  </si>
  <si>
    <t>Reunión solicitada / Reunión realizada</t>
  </si>
  <si>
    <t>Servicios Administrativos</t>
  </si>
  <si>
    <t>Técnico de Servicios Administrativos</t>
  </si>
  <si>
    <r>
      <t xml:space="preserve">Reporte Servicios Administrativos: </t>
    </r>
    <r>
      <rPr>
        <sz val="8"/>
        <color theme="1"/>
        <rFont val="Tahoma"/>
        <family val="2"/>
      </rPr>
      <t>Se remite la Resolución No. 11 de 2024 donde se autoriza entregar a titulo gratuito a otras entidades del estado, los bienes autorizados para dar de baja. Luego de dicho acto administrativo se procederá a realizar otro acto administrativo que ordene dar disposición final mediante destrucción ambientalmente adecuada y la posterior suscripción de un contrato.</t>
    </r>
    <r>
      <rPr>
        <b/>
        <sz val="8"/>
        <color theme="1"/>
        <rFont val="Tahoma"/>
        <family val="2"/>
      </rPr>
      <t xml:space="preserve">
Análisis OCI: </t>
    </r>
    <r>
      <rPr>
        <sz val="8"/>
        <color theme="1"/>
        <rFont val="Tahoma"/>
        <family val="2"/>
      </rPr>
      <t xml:space="preserve">De conformidad con lo reportado por el área y teniendo en cuenta que se eliminará la causa raíz una vez se suscriba un contrato con empresas gestoras que no tengan convenio con la entidad  (acción que no se realizaba anteriormente)la acción se mantiene con estado </t>
    </r>
    <r>
      <rPr>
        <b/>
        <sz val="8"/>
        <color theme="1"/>
        <rFont val="Tahoma"/>
        <family val="2"/>
      </rPr>
      <t xml:space="preserve">"abierta" </t>
    </r>
    <r>
      <rPr>
        <sz val="8"/>
        <color theme="1"/>
        <rFont val="Tahoma"/>
        <family val="2"/>
      </rPr>
      <t>con el objetivo de verificar la suscripción del contrato enunciado</t>
    </r>
    <r>
      <rPr>
        <b/>
        <sz val="8"/>
        <color theme="1"/>
        <rFont val="Tahoma"/>
        <family val="2"/>
      </rPr>
      <t xml:space="preserve">.
</t>
    </r>
    <r>
      <rPr>
        <sz val="8"/>
        <color theme="1"/>
        <rFont val="Tahoma"/>
        <family val="2"/>
      </rPr>
      <t xml:space="preserve">Teniendo en cuenta lo anterior, se califica la acción como </t>
    </r>
    <r>
      <rPr>
        <b/>
        <sz val="8"/>
        <color theme="1"/>
        <rFont val="Tahoma"/>
        <family val="2"/>
      </rPr>
      <t>"Terminada"</t>
    </r>
    <r>
      <rPr>
        <sz val="8"/>
        <color theme="1"/>
        <rFont val="Tahoma"/>
        <family val="2"/>
      </rPr>
      <t xml:space="preserve"> con estado </t>
    </r>
    <r>
      <rPr>
        <b/>
        <sz val="8"/>
        <color theme="1"/>
        <rFont val="Tahoma"/>
        <family val="2"/>
      </rPr>
      <t xml:space="preserve">"Abierta" </t>
    </r>
  </si>
  <si>
    <t>Diana Romero</t>
  </si>
  <si>
    <t>Determinar qué proceso administrativo se realizará con el camión de placas BLC450. El cual se encuentra dañado desde el mes de noviembre del año 2018.</t>
  </si>
  <si>
    <t>El área no tenía conocimiento que el camión de apoyo de placa BLC 450 se encontraba fuera de funcionamiento, por tal razón, no se había informado al Comité de Inventarios.</t>
  </si>
  <si>
    <t>1. Elevar la consulta al Grupo de Gestión de Bienes o como se llegue a denominar mediante una reunión.
2. Ejecutar la decisión tomada por el Grupo de Gestión de Bienes o como se llegue a denominar.</t>
  </si>
  <si>
    <t>Reuniones realizadas / actividades ejecutadas</t>
  </si>
  <si>
    <r>
      <t xml:space="preserve">Reporte Servicios Administrativos: </t>
    </r>
    <r>
      <rPr>
        <sz val="8"/>
        <color theme="1"/>
        <rFont val="Tahoma"/>
        <family val="2"/>
      </rPr>
      <t>Se remite la Resolución No. 11 de 2024 donde se autoriza entregar a titulo gratuito a otras entidades del estado, los bienes autorizados para dar de baja. Luego de dicho acto administrativo se procederá a realizar otro acto administrativo que ordene dar disposición final mediante destrucción ambientalmente adecuada y la posterior suscripción de un contrato.</t>
    </r>
    <r>
      <rPr>
        <b/>
        <sz val="8"/>
        <color theme="1"/>
        <rFont val="Tahoma"/>
        <family val="2"/>
      </rPr>
      <t xml:space="preserve">
Análisis OCI: </t>
    </r>
    <r>
      <rPr>
        <sz val="8"/>
        <color theme="1"/>
        <rFont val="Tahoma"/>
        <family val="2"/>
      </rPr>
      <t xml:space="preserve">De conformidad con lo reportado por el área ya se cuenta con la Resolución que autoriza la entrega a título gratuito del camión, sin embargo, este aún se encuentra en las instalaciones de Capital dado que no se ha realizado la disposición final del mismo, por lo anterior se mantiene con estado </t>
    </r>
    <r>
      <rPr>
        <b/>
        <sz val="8"/>
        <color theme="1"/>
        <rFont val="Tahoma"/>
        <family val="2"/>
      </rPr>
      <t xml:space="preserve">"abierta" </t>
    </r>
    <r>
      <rPr>
        <sz val="8"/>
        <color theme="1"/>
        <rFont val="Tahoma"/>
        <family val="2"/>
      </rPr>
      <t>con el objetivo de verificar la disposición final del Camión.</t>
    </r>
    <r>
      <rPr>
        <b/>
        <sz val="8"/>
        <color theme="1"/>
        <rFont val="Tahoma"/>
        <family val="2"/>
      </rPr>
      <t xml:space="preserve">
</t>
    </r>
    <r>
      <rPr>
        <sz val="8"/>
        <color theme="1"/>
        <rFont val="Tahoma"/>
        <family val="2"/>
      </rPr>
      <t xml:space="preserve">Teniendo en cuenta lo anterior,   se califica la acción como </t>
    </r>
    <r>
      <rPr>
        <b/>
        <sz val="8"/>
        <color theme="1"/>
        <rFont val="Tahoma"/>
        <family val="2"/>
      </rPr>
      <t>"Terminada"</t>
    </r>
    <r>
      <rPr>
        <sz val="8"/>
        <color theme="1"/>
        <rFont val="Tahoma"/>
        <family val="2"/>
      </rPr>
      <t xml:space="preserve"> con estado </t>
    </r>
    <r>
      <rPr>
        <b/>
        <sz val="8"/>
        <color theme="1"/>
        <rFont val="Tahoma"/>
        <family val="2"/>
      </rPr>
      <t xml:space="preserve">"Abierta" </t>
    </r>
  </si>
  <si>
    <t>Auditoría al proceso de Comercialización – Proyectos Estratégicos - 2021</t>
  </si>
  <si>
    <t>Oportunidades de mejora en cuanto a la medición del FEE – Beneficio económico, en cuanto a: 
a. No se incluye la totalidad de los contratos suscritos por el Canal, para la prestación de servicios correspondientes a la ejecución de su misionalidad. 
b.Imprecisión en los cálculos de medición, al incluir en el primer trimestre, un contrato que se suscribió en abril de 2021.
c.No se tienen en cuenta los costos de la capacidad instalada del Canal; el cálculo del FEE para servicios de transmisión, emisión y pauta, se limita a descontar de su valor total, el valor del IVA correspondiente.
d. Validar la información oficial de los objetivos del área de Proyectos Estratégicos, en los diferentes instrumentos diseñados por el Canal, de tal forma que se cuente con información coherente.
e. No se tiene establecido un Sistema de costos en el Canal, que permita clasificar, asignar, agregar y reportar la totalidad de costos en los que se incurre para prestar un servicio o producir un bien (producto audiovisual).
f.El Plan de Fidelización no se encuentra autorizado mediante acto administrativo del Canal.</t>
  </si>
  <si>
    <t>Comercialización (Misional)</t>
  </si>
  <si>
    <t>1. Error humano en el diligenciamiento de las herramientas propias del proceso.
2. Las instancias al interior de Capital responsables del análisis de costos no han estandarizado el método de sistemas de costos de la Entidad.
3. El plan de fidelización fue aprobado por la Gerencia y se desconocía que debía estar avalado a través de acto administrativo.</t>
  </si>
  <si>
    <t xml:space="preserve">
1. Conformar el equipo Interdisciplinario que establezca la Entidad de acuerdo a la competencia y conocimientos para determinar los factores, personal y equipos que intervienen en la realización de un proyecto. 
2. Solicitar detalle de insumos para determinar el costo de un proyecto. 
3. Desarrollo de documentos, lineamientos, formatos (estándares en el SIG).
4. Identificar centros de costos de conformidad con los servicios y/o productos del Canal y otros factores que intervienen en la realización de estos.
5. Identificar las etapas de desarrollo, implementación y puesta en marcha del modelo de la metodología resultante de las mesas de trabajo propuestas.
</t>
  </si>
  <si>
    <t xml:space="preserve">1. Conformación del equipo Interdisciplinario que establezca la entidad / 1
2. Establecer un formato donde se pueda valorizar cada uno de los factores que intervienen en la realización de un proyecto / 1
3. Mesas de trabajos establecidas en el acto administrativo de la conformación del equipo de trabajo. </t>
  </si>
  <si>
    <t>Subdirector Financiero</t>
  </si>
  <si>
    <t xml:space="preserve">Equipo Interdisciplinario </t>
  </si>
  <si>
    <t>Contabilidad</t>
  </si>
  <si>
    <t>Auditoría al proceso de Gestión de talento Humano.</t>
  </si>
  <si>
    <t>11.1.r.</t>
  </si>
  <si>
    <t>Se evidencia una falta de articulación entre el documento PLAN ESTRATÉGICO GESTIÓN DEL TALENTO HUMANO CÓDIGO: AGTH-PL-005 – V3 y el Plan Estratégico de Recursos Humanos, incorporado en el Plan de Acción Institucional de la vigencia 2022.</t>
  </si>
  <si>
    <t>Gestión del Talento Humano [Apoyo]</t>
  </si>
  <si>
    <t>Debilidad en los lineamientos para la articulación de los planes del área.</t>
  </si>
  <si>
    <t>1. Realizar mesa de trabajo con el área de Planeación para integración del PETH y el PAI. 
2. Adelantar las modificaciones a que haya lugar.</t>
  </si>
  <si>
    <t>Número de actividades realizadas / Número de actividades programadas *100</t>
  </si>
  <si>
    <t>Recursos Humanos</t>
  </si>
  <si>
    <t>Profesional especializado de Recursos Humanos</t>
  </si>
  <si>
    <r>
      <rPr>
        <b/>
        <sz val="8"/>
        <color theme="1"/>
        <rFont val="Tahoma"/>
        <family val="2"/>
      </rPr>
      <t xml:space="preserve">Análisis OCI: </t>
    </r>
    <r>
      <rPr>
        <sz val="8"/>
        <color theme="1"/>
        <rFont val="Tahoma"/>
        <family val="2"/>
      </rPr>
      <t xml:space="preserve">No se presentan soportes para el periodo de reporte, teniendo en cuenta que la fecha de terminación de la actividad era el 31/12/2023 se califica como </t>
    </r>
    <r>
      <rPr>
        <b/>
        <sz val="8"/>
        <color theme="1"/>
        <rFont val="Tahoma"/>
        <family val="2"/>
      </rPr>
      <t>"Incumplida"</t>
    </r>
  </si>
  <si>
    <t>Diana  Romero</t>
  </si>
  <si>
    <t>Auditoría de acompañamiento Sistemas [ISO 27001:2013]</t>
  </si>
  <si>
    <t>11.1.d</t>
  </si>
  <si>
    <t>Debilidades sobre la gestión documental de las cintas y demás reportes en materia de copias de seguridad, al no evidenciarse debidamente inventariado y documentado para consulta.</t>
  </si>
  <si>
    <t>Gestión de Recursos y Administración de la Información [Sistemas]</t>
  </si>
  <si>
    <t>Desconocimiento de las políticas y responsabilidades de las copias de seguridad por parte de las áreas productoras de la información.</t>
  </si>
  <si>
    <t>a. Actualizar el procedimiento de copias de seguridad y demás documentos asociados a este.
b. Realizar tres (3) mesas de trabajo con las áreas productoras de la información para definir los lineamientos y políticas de operación sobre las responsabilidades del procesos de copias de seguridad y la caracterización de la información a respaldar.</t>
  </si>
  <si>
    <t>Actividades ejecutadas/Actividades programadas</t>
  </si>
  <si>
    <t>Sistemas
Planeación</t>
  </si>
  <si>
    <t xml:space="preserve">Profesional Especializado de Sistemas
</t>
  </si>
  <si>
    <t>No. actividades realizadas /3</t>
  </si>
  <si>
    <t>Auditoría de Participación Ciudadana y Control Social - Decreto 371 de 2010.</t>
  </si>
  <si>
    <t>11.2.1</t>
  </si>
  <si>
    <t>Incumplimiento frente a las condiciones de accesibilidad web, indicadas en el anexo técnico 1 de la Resolución 1519 de 2020, respecto a:
No todos los elementos no textuales (p. ej. imágenes, diagramas, mapas, sonidos, vibraciones, etc.) que aparecen en el sitio web de Capital tienen texto alternativo.
El lenguaje de los títulos, páginas, sección, enlaces, mensajes de error, campos de formularios, están en proceso de revisión, ya que, no todos se encuentren en español claro y comprensible (siguiendo la guía de lenguaje claro del DAFP).
Los documentos (Word, Excel, PDF, PowerPoint, etc.) están en proceso de revisión, ya que, no todos cumplen con los criterios de accesibilidad en documentos digitales [Capítulo 3 del anexo 1] .</t>
  </si>
  <si>
    <t>Área Digital</t>
  </si>
  <si>
    <t>1. Las fallas identificadas obedecen al proceso de actualización de la página web que se viene desarrollando.
2. Desconocimiento de los lineamientos de lenguaje claro establecidos por el DAFP.
3. Desconocimiento y/o incumplimiento por parte de todas las áreas de entidad en cuanto a los criterios de accesibilidad al momento de editar los documentos digitales que se requieren publicar en la página web, así como desconocimiento por parte del equipo digital al momento de realizar la publicación.</t>
  </si>
  <si>
    <t>1. Realizar los ajustes de los elementos no textuales de la página web conforme se continúe el rediseño de la misma.
2. Realizar la revisión y ajuste de los títulos, páginas, secciones, enlaces, mensajes de error, campos de formularios entre otros, de acuerdo con los lineamientos de la guía de lenguaje claro del DAFP y cronograma interno de trabajo.
3. Realizar mesas de trabajo para acordar los lineamientos y plan de trabajo preliminar con las áreas involucradas en la adopción de los criterios de accesibilidad de los documentos digitales a ser publicados en la página web.</t>
  </si>
  <si>
    <t>Numero de actividades realizadas/3</t>
  </si>
  <si>
    <t>Equipo digital
Gestión de comunicaciones</t>
  </si>
  <si>
    <t xml:space="preserve">Gerencia General </t>
  </si>
  <si>
    <t>Contratista designado para coordinar las actividades del equipo digital
Contratista designado
 como web máster
Productor digital - servicio temporal o contratista
Líder de Comunicaciones
Otros demás instancias involucradas en el desarrollo del plan de mejoramiento</t>
  </si>
  <si>
    <r>
      <t xml:space="preserve">Reporte Digital: </t>
    </r>
    <r>
      <rPr>
        <sz val="8"/>
        <color theme="1"/>
        <rFont val="Tahoma"/>
        <family val="2"/>
      </rPr>
      <t>De acuerdo con las necesidades identificadas sobre la estructura actual de la página web, el equipo digital se encuentra realizando nuevos ajustes al rediseño realizado en 2023. Por lo anterior, se realizó como avance durante el 1er cuatrimestre de 2024 lo siguiente:
1. El diseño del wireframe con los ajustes de la página web 
2. La asignación de las tareas en ASANA 
3. El ajuste "HEADER"
4. Ajuste de los elementos no textuales de la página, se ajusto en desarrollo que el texto alternativo de imágenes, diagramas, mapas, etc., fuera obligatorio antes de alguna publicación.</t>
    </r>
    <r>
      <rPr>
        <b/>
        <sz val="8"/>
        <color theme="1"/>
        <rFont val="Tahoma"/>
        <family val="2"/>
      </rPr>
      <t xml:space="preserve">
Análisis OCI: </t>
    </r>
    <r>
      <rPr>
        <sz val="8"/>
        <color theme="1"/>
        <rFont val="Tahoma"/>
        <family val="2"/>
      </rPr>
      <t xml:space="preserve">De conformidad con las tres actividades propuestas se evidencia el cumplimiento de:
</t>
    </r>
    <r>
      <rPr>
        <b/>
        <sz val="8"/>
        <color theme="1"/>
        <rFont val="Tahoma"/>
        <family val="2"/>
      </rPr>
      <t>1.</t>
    </r>
    <r>
      <rPr>
        <sz val="8"/>
        <color theme="1"/>
        <rFont val="Tahoma"/>
        <family val="2"/>
      </rPr>
      <t xml:space="preserve">  Se han realizado ajustes de los elementos no textuales de la página web. Sin embargo es importe que se culmine con el proceso teniendo en cuenta que de conformidad con lo indicado por el área se están realizando ajustes a la página web. Por lo tanto la actividad 1 está en proceso.
</t>
    </r>
    <r>
      <rPr>
        <b/>
        <sz val="8"/>
        <color theme="1"/>
        <rFont val="Tahoma"/>
        <family val="2"/>
      </rPr>
      <t>2</t>
    </r>
    <r>
      <rPr>
        <sz val="8"/>
        <color theme="1"/>
        <rFont val="Tahoma"/>
        <family val="2"/>
      </rPr>
      <t xml:space="preserve">. Verificada la página web de capital con corte a 30/04/2024 únicamente se tiene enlazado el formulario de PQRS de Bogotá te Escucha, por lo tanto, no habría que ajustarse ningún formulario y la actividad 2 estaría cumplida.
</t>
    </r>
    <r>
      <rPr>
        <b/>
        <sz val="8"/>
        <color theme="1"/>
        <rFont val="Tahoma"/>
        <family val="2"/>
      </rPr>
      <t>3.</t>
    </r>
    <r>
      <rPr>
        <sz val="8"/>
        <color theme="1"/>
        <rFont val="Tahoma"/>
        <family val="2"/>
      </rPr>
      <t xml:space="preserve"> No se remiten soportes de la mesa de trabajo para acordar los lineamientos y plan de trabajo preliminar con las áreas involucradas en la adopción de los criterios de accesibilidad de los documentos digitales a ser publicados en la página web, por la tanto la actividad e está incumplida.</t>
    </r>
    <r>
      <rPr>
        <b/>
        <sz val="8"/>
        <color theme="1"/>
        <rFont val="Tahoma"/>
        <family val="2"/>
      </rPr>
      <t xml:space="preserve">
</t>
    </r>
    <r>
      <rPr>
        <sz val="8"/>
        <color theme="1"/>
        <rFont val="Tahoma"/>
        <family val="2"/>
      </rPr>
      <t xml:space="preserve">Teniendo en cuenta lo anterior,  así como la fecha de terminación programada se califica la acción con alerta </t>
    </r>
    <r>
      <rPr>
        <b/>
        <sz val="8"/>
        <color theme="1"/>
        <rFont val="Tahoma"/>
        <family val="2"/>
      </rPr>
      <t>"Incumplida"</t>
    </r>
    <r>
      <rPr>
        <sz val="8"/>
        <color theme="1"/>
        <rFont val="Tahoma"/>
        <family val="2"/>
      </rPr>
      <t xml:space="preserve"> y se recomienda al área finalizar la ejecución de los componentes con rezago, dando cabal cumplimiento a lo formulado en el plan. </t>
    </r>
  </si>
  <si>
    <t>Secretaria General</t>
  </si>
  <si>
    <t>Henry Beltrán</t>
  </si>
  <si>
    <t>Auditoría a la Gestión Antisoborno - 2022</t>
  </si>
  <si>
    <t>11.4</t>
  </si>
  <si>
    <t>Preventiva</t>
  </si>
  <si>
    <t>11.11</t>
  </si>
  <si>
    <t xml:space="preserve">Para el requisito de Evaluación del desempeño:
a. No se han realizado evaluaciones al desempeño antisoborno y/o a la eficacia y eficiencia de las medidas adoptadas para la gestión antisoborno en el Canal ni tampoco se han determinado para el seguimiento, medición, análisis y evaluación, los recursos que se requieren, responsables de reportar y a quién reportar, la periodicidad, los métodos, el análisis y evaluación de los resultados. Adicionalmente, se debe conservar la información documentada apropiada como evidencia de los métodos y resultados. 
</t>
  </si>
  <si>
    <t>Planeación Estratégica 
Secretaría General</t>
  </si>
  <si>
    <t xml:space="preserve">El sistema de gestión antisoborno es una temática incipiente a nivel institucional lo que claramente impacta el proceso de evaluación en aspectos tales como designación de recursos (físicos, humanos y financieros), evaluación a la implementación así como los diferentes métodos de análisis para la gestión de resultados. </t>
  </si>
  <si>
    <t xml:space="preserve">Analizar la disponibilidad de recursos físicos, humanos y financieros para la implementación del SGAS en la entidad y definir los mismos para su ejecución.
Definir a partir de la política integral de transparencia mediciones a la implementación del sistema de gestión antisoborno y presentar resultados ante el CIGD. 
</t>
  </si>
  <si>
    <t>a. Una mesa de trabajo realizada con las áreas correspondientes para definir los recursos con los cuales se implementará el SGAS
b. Un (1) mecanismo de medición a la implementación del SGAS</t>
  </si>
  <si>
    <t xml:space="preserve">a. Secretaría general 
b. Planeación </t>
  </si>
  <si>
    <t>a. Secretaria general 
b. Asesora de Planeación - Profesional de Planeación</t>
  </si>
  <si>
    <t>Secretaria general 
Profesionales de apoyo de Planeación</t>
  </si>
  <si>
    <r>
      <rPr>
        <b/>
        <sz val="8"/>
        <color theme="1"/>
        <rFont val="Tahoma"/>
        <family val="2"/>
      </rPr>
      <t xml:space="preserve">Reporte planeación: </t>
    </r>
    <r>
      <rPr>
        <sz val="8"/>
        <color theme="1"/>
        <rFont val="Tahoma"/>
        <family val="2"/>
      </rPr>
      <t xml:space="preserve">Acción B. Respecto a las mediciones al plan de implementación de la política integral de transparencia, se llevó a cabo la solicitud de información con corte al 31-12-20230, sin embargo la consolidación y presentación de resultado se realizará en el próximo comité institucional de Gestión y Desempeño teniendo en cuenta los espacios definidos para tal fin por la Gerencia.
</t>
    </r>
    <r>
      <rPr>
        <b/>
        <sz val="8"/>
        <color theme="1"/>
        <rFont val="Tahoma"/>
        <family val="2"/>
      </rPr>
      <t xml:space="preserve">Análisis OCI: </t>
    </r>
    <r>
      <rPr>
        <sz val="8"/>
        <color theme="1"/>
        <rFont val="Tahoma"/>
        <family val="2"/>
      </rPr>
      <t xml:space="preserve">De conformidad con el correo electrónico enviado el 13 de marzo de 2024, al presente reporte y a los soportes presentados, se avisa que se aporto el documento que da cuenta del mecanismo de medición a la implementación del SGAS. Por lo anterior y atención al anterior seguimiento realizado, Queda pendiente el reporte de secretaria general con relación a la primera actividad de la acción. Por lo anterior se califica como </t>
    </r>
    <r>
      <rPr>
        <b/>
        <sz val="8"/>
        <color theme="1"/>
        <rFont val="Tahoma"/>
        <family val="2"/>
      </rPr>
      <t xml:space="preserve">"Incumplida". </t>
    </r>
  </si>
  <si>
    <t>Auditoria a la gestión jurídica y contractual en el marco del decreto 371 de 2010</t>
  </si>
  <si>
    <t>Se evidenció situación susceptible de optimizar en la gestión documental de las carpetas de contratación digitales con el fin que sean archivadas de acuerdo a lo establecido en las políticas institucionales y cumpliendo la nomenclatura de la tabla de retención documental vigente</t>
  </si>
  <si>
    <t xml:space="preserve">Gestión jurídica y contractual </t>
  </si>
  <si>
    <t>Equivocado almacenamiento de los documentos digitales y/ electrónicos contractuales, en el repositorio de la entidad.</t>
  </si>
  <si>
    <t xml:space="preserve">1. Almacenar correctamente las invitaciones cerradas y convocatorias públicas adelantadas en el 2021 y 2022. 2. Socializar con el equipo de la Secretaría General los ajustes  informados vía correo electrónico. 3. Finalizar la actualización de la minuta del acta de liquidación por mutuo acuerdo, advirtiendo la forma cómo se hará la suscripción de la misma ( electrónica o física). 4. Revisar semestralmente el almacenamiento correcto del repositorio digital contractual. </t>
  </si>
  <si>
    <t xml:space="preserve">No. actividades ejecutadas / No. de actividades formuladas </t>
  </si>
  <si>
    <t>Gestión documental</t>
  </si>
  <si>
    <t>Secretario General</t>
  </si>
  <si>
    <t>*Líder de Gestión documental *Profesional Especializada grado 3 del área jurídica</t>
  </si>
  <si>
    <r>
      <rPr>
        <b/>
        <sz val="8"/>
        <color theme="1"/>
        <rFont val="Tahoma"/>
        <family val="2"/>
      </rPr>
      <t>Reporte Gestión Documental:</t>
    </r>
    <r>
      <rPr>
        <sz val="8"/>
        <color theme="1"/>
        <rFont val="Tahoma"/>
        <family val="2"/>
      </rPr>
      <t xml:space="preserve"> Revisar evidencia carpeta 483.
https://drive.google.com/drive/u/1/folders/1F3s9dRSwzbMLE1sre65Zr3nhcwdKXLbB
</t>
    </r>
    <r>
      <rPr>
        <b/>
        <sz val="8"/>
        <color theme="1"/>
        <rFont val="Tahoma"/>
        <family val="2"/>
      </rPr>
      <t xml:space="preserve">Análisis OCI: </t>
    </r>
    <r>
      <rPr>
        <sz val="8"/>
        <color theme="1"/>
        <rFont val="Tahoma"/>
        <family val="2"/>
      </rPr>
      <t xml:space="preserve">Se evidencia avance en cuanto a la acción por parte de gestión documental de las capacitaciones y acompañamiento a la Oficina Jurídica. De acuerdo con la fecha de finalización, se califica como </t>
    </r>
    <r>
      <rPr>
        <b/>
        <sz val="8"/>
        <color theme="1"/>
        <rFont val="Tahoma"/>
        <family val="2"/>
      </rPr>
      <t>"Incumplida"</t>
    </r>
    <r>
      <rPr>
        <sz val="8"/>
        <color theme="1"/>
        <rFont val="Tahoma"/>
        <family val="2"/>
      </rPr>
      <t>.  Se deja salvedad respecto a que no se cargaron los documentos en la herramienta dispuesta por la Oficina de Control Interno para dicho fin (drive, memorando 313 del 25/04/2024), lo que podría generar pérdida de información respecto a los planes de mejoramiento cuando cierren las cuentas de las personas que realizaron el seguimiento.</t>
    </r>
  </si>
  <si>
    <t>Informe cumplimiento norma archivística - 2021</t>
  </si>
  <si>
    <t>Gestión de recursos administrativos
[Gestión Documental]</t>
  </si>
  <si>
    <t>Actividades ejecutadas / Actividades programadas</t>
  </si>
  <si>
    <t xml:space="preserve">Subdirección administrativa - Gestión documental
</t>
  </si>
  <si>
    <t>Líder de gestión documental</t>
  </si>
  <si>
    <t>Componente 4</t>
  </si>
  <si>
    <t>Formular procedimiento para el proceso de digitalización.</t>
  </si>
  <si>
    <t>Para 2021, la entidad no contaba con herramientas tecnológicas para realizar el proceso de digitalización y por ende, tampoco con un procedimiento que indicara los lineamientos propios para adelantar el proceso de digitalización de documentos de la entidad.</t>
  </si>
  <si>
    <t>1. Adelantar mesa de trabajo con el área de Sistemas para la validación e identificación de los equipos y la tecnología disponible en la entidad orientados a  la digitalización documental.
2. Elaborar el procedimiento de digitalización de documentos físicos de Canal Capital.
3. Presentar el procedimiento para aprobación del área de Sistemas y del Subdirector Administrativo.
4. Enviar documento para aprobación por parte del área de Planeación
5. Socializar el documento contentivo del procedimiento de digitalización de documentos físicos de Canal Capital.</t>
  </si>
  <si>
    <t>Líder de gestión documental
Profesional especializado del área de Sistemas</t>
  </si>
  <si>
    <t>Componente 5</t>
  </si>
  <si>
    <t>Ampliar los temas relacionados con la gestión documental en el informe de rendición de cuentas y gestión, reflejando metas, avances y logros.</t>
  </si>
  <si>
    <t xml:space="preserve">Ausencia o poco desarrollo de temas relacionados con la Gestión Documental de la entidad dentro de los informes que se rinden ante el CIGD y el documento de rendición de cuentas de la entidad.
</t>
  </si>
  <si>
    <t xml:space="preserve">1. Solicitar mesa de trabajo con el área de Planeación para  materializar la acción de presentar los resultados en el informe de gestión.
2. Presentar informes de gestión relacionados con el área de Gestión Documental ante el Comité Institucional de Gestión y Desempeño ampliando las metas, avances y logros.
3. Consignar de manera más amplia los temas relacionados con la Gestión Documental en el documento de rendición de cuentas de la entidad.
</t>
  </si>
  <si>
    <t xml:space="preserve">Líder de gestión documental
</t>
  </si>
  <si>
    <r>
      <rPr>
        <b/>
        <sz val="8"/>
        <color theme="1"/>
        <rFont val="Tahoma"/>
        <family val="2"/>
      </rPr>
      <t>Reporte Gestión Documental:</t>
    </r>
    <r>
      <rPr>
        <sz val="8"/>
        <color theme="1"/>
        <rFont val="Tahoma"/>
        <family val="2"/>
      </rPr>
      <t xml:space="preserve"> Revisar evidencia carpeta 490.
https://drive.google.com/drive/u/1/folders/1F3s9dRSwzbMLE1sre65Zr3nhcwdKXLbB
</t>
    </r>
    <r>
      <rPr>
        <b/>
        <sz val="8"/>
        <color theme="1"/>
        <rFont val="Tahoma"/>
        <family val="2"/>
      </rPr>
      <t xml:space="preserve">Análisis OCI:  </t>
    </r>
    <r>
      <rPr>
        <sz val="8"/>
        <color theme="1"/>
        <rFont val="Tahoma"/>
        <family val="2"/>
      </rPr>
      <t xml:space="preserve">Revisados los soportes se evidencia que no se ha realizado la reunión con el área de Planeación para  materializar la acción de presentar los resultados de Gestión documental en la rendición de cuentas  de la entidad. Por lo anterior se mantiene el análisis del seguimiento previo y se califica como </t>
    </r>
    <r>
      <rPr>
        <b/>
        <sz val="8"/>
        <color theme="1"/>
        <rFont val="Tahoma"/>
        <family val="2"/>
      </rPr>
      <t xml:space="preserve">"Incumplida" </t>
    </r>
    <r>
      <rPr>
        <sz val="8"/>
        <color theme="1"/>
        <rFont val="Tahoma"/>
        <family val="2"/>
      </rPr>
      <t>debido a que el 30 de diciembre de 2023 se programó la terminación de esta. Se deja salvedad respecto a que no se cargaron los documentos en la herramienta dispuesta por la Oficina de Control Interno para dicho fin (drive, memorando 313 del 25/04/2024), lo que podría generar pérdida de información respecto a los planes de mejoramiento cuando cierren las cuentas de las personas que realizaron el seguimiento.</t>
    </r>
  </si>
  <si>
    <t xml:space="preserve">Oficina de Control Interno </t>
  </si>
  <si>
    <t xml:space="preserve">Jefe Oficina de Control Interno </t>
  </si>
  <si>
    <t>Jefe Oficina de Control Interno</t>
  </si>
  <si>
    <t xml:space="preserve">Auditoría al proceso de Gestión técnica de la realización y circulación de contenidos [antes Emisión de contenidos]. </t>
  </si>
  <si>
    <t>Se evidenciaron debilidades en la documentación del proceso de gestión técnica respecto a: 
a. La caracterización del proceso no contempla el cambio de nombre del proceso, no se encuentra definida en el formato vigente, así como tampoco contempla en sus actividades aquellas realizadas y que son trascendentales para el área. 
b. Debilidades en la estructuración de los procedimientos respecto a la identificación del objetivo, el alcance, definiciones del glosario sin referenciar, el orden lógico de las actividades que no se ajusta a lo evidenciado durante las pruebas del equipo de la Oficina de control interno, identificación inadecuada de entradas y salidas, así como de los puntos de control. 
c. Debilidades de estructuración del instructivo para la revisión de los formatos de hoja de vida de los equipos, así como de la guía para la creación de contenidos y gestión de almacenamiento. 
d. Debilidades en la estructuración del plan de continuidad del negocio, el documento no cuenta con el flujograma de trabajo de las áreas que componen el proceso de gestión técnica con sus actividades y responsabilidades operación, evaluación del desempeño y la mejora aplicada a la operación del área técnica. Adicional a las debilidades en la construcción, socialización y apropiación por parte de las personas del área.
e. Desactualización del directorio de proveedores construido durante la vigencia 2019 publicado en la intranet. 
f. Debilidades en la documentación de actividades ejecutadas al interior del proceso, así como la determinación de responsables y puntos de control.</t>
  </si>
  <si>
    <t>Gestión técnica de la realización y circulación de contenidos
(Proceso misional)</t>
  </si>
  <si>
    <t xml:space="preserve">Falta de conocimiento de los formatos y procedimientos por parte del líder del área así como de cada uno de los colaboradores
</t>
  </si>
  <si>
    <t xml:space="preserve">No. actividades realizadas /7
</t>
  </si>
  <si>
    <t>Área Técnica</t>
  </si>
  <si>
    <t xml:space="preserve">Director Operativo </t>
  </si>
  <si>
    <t>Profesional especializado grado 3 del área técnica</t>
  </si>
  <si>
    <t>11.2</t>
  </si>
  <si>
    <t>No. actividades realizadas /10</t>
  </si>
  <si>
    <t>11.3</t>
  </si>
  <si>
    <r>
      <t xml:space="preserve">Se encontraron debilidades en la administración de los inventarios asignados al área técnica respecto al:
</t>
    </r>
    <r>
      <rPr>
        <b/>
        <sz val="8"/>
        <rFont val="Tahoma"/>
        <family val="2"/>
      </rPr>
      <t>a.</t>
    </r>
    <r>
      <rPr>
        <sz val="8"/>
        <rFont val="Tahoma"/>
        <family val="2"/>
      </rPr>
      <t xml:space="preserve"> Control sobre la salida e ingreso del préstamo de los elementos realizada por laboratorio, teniendo en cuenta la falta de soportes de asignación de equipos móviles. 
</t>
    </r>
    <r>
      <rPr>
        <b/>
        <sz val="8"/>
        <rFont val="Tahoma"/>
        <family val="2"/>
      </rPr>
      <t xml:space="preserve">b. </t>
    </r>
    <r>
      <rPr>
        <sz val="8"/>
        <rFont val="Tahoma"/>
        <family val="2"/>
      </rPr>
      <t xml:space="preserve">Control sobre los bienes asignados a los colaboradores de Capital, al no evidenciarse la devolución de los equipos al término de los contratos por prestación de servicios, así como la asignación actualizada al ingreso de estos. 
</t>
    </r>
    <r>
      <rPr>
        <b/>
        <sz val="8"/>
        <rFont val="Tahoma"/>
        <family val="2"/>
      </rPr>
      <t xml:space="preserve">c. </t>
    </r>
    <r>
      <rPr>
        <sz val="8"/>
        <rFont val="Tahoma"/>
        <family val="2"/>
      </rPr>
      <t xml:space="preserve">Desconocimiento de la ubicación de elementos como cargadores, auriculares, micrófonos, adaptadores, trípodes, tarjetas y otros. 
</t>
    </r>
    <r>
      <rPr>
        <b/>
        <sz val="8"/>
        <rFont val="Tahoma"/>
        <family val="2"/>
      </rPr>
      <t>d.</t>
    </r>
    <r>
      <rPr>
        <sz val="8"/>
        <rFont val="Tahoma"/>
        <family val="2"/>
      </rPr>
      <t xml:space="preserve"> Elementos sin control al no contar con mecanismos de identificación y/o plaquetización de estos. 
</t>
    </r>
    <r>
      <rPr>
        <b/>
        <sz val="8"/>
        <rFont val="Tahoma"/>
        <family val="2"/>
      </rPr>
      <t>e.</t>
    </r>
    <r>
      <rPr>
        <sz val="8"/>
        <rFont val="Tahoma"/>
        <family val="2"/>
      </rPr>
      <t xml:space="preserve"> Elementos adquiridos sin establecimiento claro de la necesidad en materia de infraestructura técnica.
</t>
    </r>
    <r>
      <rPr>
        <b/>
        <sz val="8"/>
        <rFont val="Tahoma"/>
        <family val="2"/>
      </rPr>
      <t xml:space="preserve">f. </t>
    </r>
    <r>
      <rPr>
        <sz val="8"/>
        <rFont val="Tahoma"/>
        <family val="2"/>
      </rPr>
      <t xml:space="preserve">Perdida de elementos sin activación de la ruta de reposición, en el marco del procedimiento diseñado para tal fin. 
</t>
    </r>
    <r>
      <rPr>
        <b/>
        <sz val="8"/>
        <rFont val="Tahoma"/>
        <family val="2"/>
      </rPr>
      <t>g.</t>
    </r>
    <r>
      <rPr>
        <sz val="8"/>
        <rFont val="Tahoma"/>
        <family val="2"/>
      </rPr>
      <t xml:space="preserve"> Las cantidades registradas en el inventario de laboratorio no corresponde con la realidad de los elementos administrados por el área. 
</t>
    </r>
    <r>
      <rPr>
        <b/>
        <sz val="8"/>
        <rFont val="Tahoma"/>
        <family val="2"/>
      </rPr>
      <t xml:space="preserve">h. </t>
    </r>
    <r>
      <rPr>
        <sz val="8"/>
        <rFont val="Tahoma"/>
        <family val="2"/>
      </rPr>
      <t xml:space="preserve">Elementos administrados por el área de laboratorio sin placa asignada o placas que no corresponden a lo registrado en la base de datos del laboratorio, así como elementos con ubicación diferente a la registrada en la base de datos y elementos descritos erróneamente. </t>
    </r>
  </si>
  <si>
    <t>Gestión técnica de la realización y circulación de contenidos
(Proceso misional)
Gestión de recursos administrativos - Servicios Administrativos 
(Proceso de apoyo)</t>
  </si>
  <si>
    <t>Debido a que el área cuenta con dos colaboradores en el laboratorio, personal insuficiente, para  hacer seguimiento al inventario, sumado a que ellos no están directamente vinculados con Capital, se genera inestabilidad en el cumplimiento de las actividades necesarias del laboratorio.
El área técnica cuenta con dos colaboradores que cumplen sus funciones en el Laboratorio de Capital, estos no tienen funciones claras dentro de la operación que permitan tener control sobre cada uno de los elementos que entran y salen, así como los inventarios y equipos para mantenimiento preventivo y correctivo.</t>
  </si>
  <si>
    <t>Área Técnica
Servicios Administrativos</t>
  </si>
  <si>
    <t>Director Operativo
Subdirección Administrativa</t>
  </si>
  <si>
    <t>Profesional especializado grado 3 del área técnica
Técnico de Servicios Administrativos</t>
  </si>
  <si>
    <t>11.6.g</t>
  </si>
  <si>
    <r>
      <t xml:space="preserve">Debilidades en la gestión administrativa de los bienes intangibles ante la ausencia de:
</t>
    </r>
    <r>
      <rPr>
        <b/>
        <sz val="8"/>
        <rFont val="Tahoma"/>
        <family val="2"/>
      </rPr>
      <t>a.</t>
    </r>
    <r>
      <rPr>
        <sz val="8"/>
        <rFont val="Tahoma"/>
        <family val="2"/>
      </rPr>
      <t xml:space="preserve"> Control administrativo sobre las licencias adquiridas e instaladas el no evidenciarse mecanismos de formalización de dichos controles.  
</t>
    </r>
    <r>
      <rPr>
        <b/>
        <sz val="8"/>
        <rFont val="Tahoma"/>
        <family val="2"/>
      </rPr>
      <t>c.</t>
    </r>
    <r>
      <rPr>
        <sz val="8"/>
        <rFont val="Tahoma"/>
        <family val="2"/>
      </rPr>
      <t xml:space="preserve">Ajuste en la medición posterior de los elementos identificados como obsoletos en el diagnóstico adelantado por el área. 
</t>
    </r>
    <r>
      <rPr>
        <b/>
        <sz val="8"/>
        <rFont val="Tahoma"/>
        <family val="2"/>
      </rPr>
      <t>d.</t>
    </r>
    <r>
      <rPr>
        <sz val="8"/>
        <rFont val="Tahoma"/>
        <family val="2"/>
      </rPr>
      <t xml:space="preserve"> Inclusión de actividades de baja de bienes intangibles en el procedimiento determinado para tal fin. </t>
    </r>
  </si>
  <si>
    <t>El manual con el que cuenta la entidad que tiene como propósito indicar como se le da de baja a los bienes tangibles e intangibles  asignados al área técnica, no es los suficiente claro, dejando al criterio del profesional del área la evaluación de mediciones posteriores</t>
  </si>
  <si>
    <t>Administrar desde el área técnica los bienes intangibles de acuerdo con los lineamientos que establezca el proceso de gestión de recursos administrativos en los documentos que se encuentran en dicho proceso.
a y c. Convocar una (1) mesa de trabajo entre el área técnica y el área de Servicios Administrativos para establecer mecanismos de reporte para depurar el inventario de Licencias de Canal Capital.
d. Actualizar el procedimiento AGRI-SA-PD-009 BAJA DE BIENES con el fin de incluir actividades para dar de baja bienes intangibles.</t>
  </si>
  <si>
    <t>11.7
11.2.3</t>
  </si>
  <si>
    <r>
      <t xml:space="preserve">Se evidenciaron oportunidades de mejora respecto al proceso de gestión documental adelantado al interior del área respecto a:
</t>
    </r>
    <r>
      <rPr>
        <b/>
        <sz val="8"/>
        <rFont val="Tahoma"/>
        <family val="2"/>
      </rPr>
      <t>a.</t>
    </r>
    <r>
      <rPr>
        <sz val="8"/>
        <rFont val="Tahoma"/>
        <family val="2"/>
      </rPr>
      <t xml:space="preserve"> Desconocimiento del manejo de la herramienta asignada para el archivo de gestión del proceso. 
</t>
    </r>
    <r>
      <rPr>
        <b/>
        <sz val="8"/>
        <rFont val="Tahoma"/>
        <family val="2"/>
      </rPr>
      <t>b.</t>
    </r>
    <r>
      <rPr>
        <sz val="8"/>
        <rFont val="Tahoma"/>
        <family val="2"/>
      </rPr>
      <t xml:space="preserve">Archivo de documentación sin firmas de los responsables, así como formatos sin definición de responsables que verifiquen el contenido de los mismos. 
</t>
    </r>
    <r>
      <rPr>
        <b/>
        <sz val="8"/>
        <rFont val="Tahoma"/>
        <family val="2"/>
      </rPr>
      <t>c.</t>
    </r>
    <r>
      <rPr>
        <sz val="8"/>
        <rFont val="Tahoma"/>
        <family val="2"/>
      </rPr>
      <t xml:space="preserve">Documentos sin formalización en el sistema de gestión como el inventario de elementos administrados por el laboratorio. 
</t>
    </r>
    <r>
      <rPr>
        <b/>
        <sz val="8"/>
        <rFont val="Tahoma"/>
        <family val="2"/>
      </rPr>
      <t>d.</t>
    </r>
    <r>
      <rPr>
        <sz val="8"/>
        <rFont val="Tahoma"/>
        <family val="2"/>
      </rPr>
      <t xml:space="preserve"> Falta de aseguramiento de los principios del proceso de gestión documental respecto al control y seguimiento, oportunidad y disponibilidad de los documentos electrónicos generados por el área técnica al no adelantar el archivo de manera periódica bajo lo expuesto en el manual de gestión documental.  
</t>
    </r>
    <r>
      <rPr>
        <b/>
        <sz val="8"/>
        <rFont val="Tahoma"/>
        <family val="2"/>
      </rPr>
      <t>e.</t>
    </r>
    <r>
      <rPr>
        <sz val="8"/>
        <rFont val="Tahoma"/>
        <family val="2"/>
      </rPr>
      <t xml:space="preserve"> Debilidades en la gestión documental de los expedientes de los contratos 605 y 618 de 2021. </t>
    </r>
  </si>
  <si>
    <t>Gestión técnica de la realización y circulación de contenidos
(Proceso misional)
Gestión de recursos administrativos - Gestión documental
(Proceso de apoyo)</t>
  </si>
  <si>
    <t xml:space="preserve">Hace falta capacitaciones mas detalladas de las herramientas de gestión documental, como manejo de links.
Así como falta de rigurosidad en el proceso interno por parte de algunos de los colaboradores del área.
</t>
  </si>
  <si>
    <t xml:space="preserve">A- D -E. Solicitud y asistencia a dos (2) capacitaciones a gestión documental para todos los contratistas, temporales y servidores públicos que hagan parte del área técnica, en relación con manejo de la herramienta asignada para el archivo de gestión del proceso, principios del proceso de gestión documental respecto al control y seguimiento, oportunidad y disponibilidad de los documentos electrónicos generados por el área técnica, y la gestión documental de los expedientes de los contratos. 
B. Revisar los formatos vigentes utilizados por el área Técnica en el control de salida e ingreso de bienes con el fin de identificar ajustes requeridos respecto a la identificación y firma de los responsables. 
C. Realizar una (1) mesa de trabajo con planeación, para revisar los formatos que no están formalizados en el sistema de gestión con el fin de evaluar la pertinencia de creación y adelantar las acciones a que haya lugar. 
E.  Realizar verificaciones  trimestrales respecto a la implementación de las directrices emitidas en materia de gestión documental en el archivo del área Técnica por parte del área de Gestión Documental. </t>
  </si>
  <si>
    <t>No. actividades realizadas /8</t>
  </si>
  <si>
    <t>Área Técnica
Gestión Documental</t>
  </si>
  <si>
    <t>Director Operativo
Subdirector Administrativo</t>
  </si>
  <si>
    <t>Profesional especializado grado 3 del área técnica
Líder Gestión Documental</t>
  </si>
  <si>
    <t>Informe Evaluación Control Interno Contable 2022</t>
  </si>
  <si>
    <t>EN PROCESO</t>
  </si>
  <si>
    <t>SIN INICIAR</t>
  </si>
  <si>
    <t>5 y 6</t>
  </si>
  <si>
    <t xml:space="preserve">Debilidades en cuanto a los controles y el fin de las conciliaciones ente áreas y contabilidad para: 
-Dar cumplimiento a la característica de “Representación fiel” de la información financiera para que sea útil en cuanto al control de los elementos de consumo y/o devolutivos del Canal, de acuerdo con las diferencias observadas en las conciliaciones entre Contabilidad y Almacén.
-Realizar los ajustes y aplicar los controles de manera oportuna y completa frente a las partidas identificadas en las conciliaciones de Cartera y Almacén con Contabilidad, que permitan reflejar la situación real de los activos del Canal.
</t>
  </si>
  <si>
    <t xml:space="preserve">Omisión del procedimiento de Ingreso a almacén en el momento de recibir los documentos para ser procesados en las diferentes áreas. </t>
  </si>
  <si>
    <t xml:space="preserve">1. Coordinar con el área de Servicios Administrativos y Generar una mesa de trabajo con las áreas involucradas (almacén, contabilidad, generadores del gasto), para que socializar el Procedimiento Ingreso al almacén 
2. En el momento de revisar las conciliaciones con las áreas, revisar las partidas conciliatorias con el fin de depurarlas evitando que estas perduren en el tiempo. </t>
  </si>
  <si>
    <t>Mesa trabajo de socialización del procedimiento / 1
Partidas conciliatorias identificadas / Partidas conciliatorias ajustadas</t>
  </si>
  <si>
    <t>Subdirección Financiera.</t>
  </si>
  <si>
    <t xml:space="preserve">Profesional de Contabilidad. </t>
  </si>
  <si>
    <r>
      <rPr>
        <b/>
        <sz val="8"/>
        <color theme="1"/>
        <rFont val="Tahoma"/>
        <family val="2"/>
      </rPr>
      <t xml:space="preserve">Reporte Sub. Financiera: </t>
    </r>
    <r>
      <rPr>
        <sz val="8"/>
        <color theme="1"/>
        <rFont val="Tahoma"/>
        <family val="2"/>
      </rPr>
      <t xml:space="preserve">Se solicito al Servicios Administrativos realizar la socialización del procedimiento de Ingreso a almacén. Se realizo la socialización el pasado 1 de noviembre de 2023. 
</t>
    </r>
    <r>
      <rPr>
        <b/>
        <sz val="8"/>
        <color theme="1"/>
        <rFont val="Tahoma"/>
        <family val="2"/>
      </rPr>
      <t>Análisis OCI:</t>
    </r>
    <r>
      <rPr>
        <sz val="8"/>
        <color theme="1"/>
        <rFont val="Tahoma"/>
        <family val="2"/>
      </rPr>
      <t xml:space="preserve"> La Subdirección indicó que remitieron soportes pero no se evidencia nada cargado en el drive, por lo cual no se puede evidenciar cumplimiento de las acciones. De acuerdo con el plazo, esta acción se califica con alerta </t>
    </r>
    <r>
      <rPr>
        <b/>
        <sz val="8"/>
        <color theme="1"/>
        <rFont val="Tahoma"/>
        <family val="2"/>
      </rPr>
      <t xml:space="preserve">"Incumplida". </t>
    </r>
  </si>
  <si>
    <t>Herramienta de autoevaluación -  MODELO DE SEGUIMIENTO Y MEDICIÓN A LA PRESTACIÓN DEL SERVICIO</t>
  </si>
  <si>
    <t>VHAF</t>
  </si>
  <si>
    <t>Servicio al Ciudadano y Defensor del Televidente (Apoyo)</t>
  </si>
  <si>
    <t>Acciones realizadas /  Acciones formuladas</t>
  </si>
  <si>
    <t>Debilidades en el canal de atención telefónico:
1. No se cuenta con registros de medición de tiempos de espera y atención.</t>
  </si>
  <si>
    <t>No se ha contemplado registrar la medición de los tiempos de atención en el canal telefónico en virtud de que no se prestaba atención a la ciudadanía  por este canal desde la vigencia 2020 hasta finales de 2022.</t>
  </si>
  <si>
    <t xml:space="preserve">
1. Solicitar al área de Sistemas  la posibilidad de incluir un registro de medición de tiempo de espera y atención en este canal.
2. Realizar la implementación en caso de que la respuesta por parte del operador telefónico sea positiva.
3. Documentar los resultados de la gestión.</t>
  </si>
  <si>
    <t>Atención al Ciudadano</t>
  </si>
  <si>
    <t xml:space="preserve">Auxiliar de Atención al Ciudadano </t>
  </si>
  <si>
    <r>
      <t xml:space="preserve">Reporte S. Ciudadano: </t>
    </r>
    <r>
      <rPr>
        <sz val="8"/>
        <color theme="1"/>
        <rFont val="Tahoma"/>
        <family val="2"/>
      </rPr>
      <t xml:space="preserve">Se recibió respuesta por parte del proveedor de servicio, sin embargo, se solicitó al operador telefónico ajustar la propuesta frente a la realidad del canal.
</t>
    </r>
    <r>
      <rPr>
        <b/>
        <sz val="8"/>
        <color theme="1"/>
        <rFont val="Tahoma"/>
        <family val="2"/>
      </rPr>
      <t xml:space="preserve">Análisis OCI: </t>
    </r>
    <r>
      <rPr>
        <sz val="8"/>
        <color theme="1"/>
        <rFont val="Tahoma"/>
        <family val="2"/>
      </rPr>
      <t xml:space="preserve">Se adelanta la evaluación de los soportes remitidos, dentro de los cuales se observa la trazabilidad de la solicitud de cotización de los servicios requeridos del 18 de septiembre de 2023 al 11 de abril de 2024 respecto al canal telefónico de Capital; sin embargo, a la fecha no se observan las decisiones tomadas y la respectiva implementación de lo formulado en el presente plan. Teniendo en cuenta lo anterior, así como de la fecha de terminación se califica la acción </t>
    </r>
    <r>
      <rPr>
        <b/>
        <sz val="8"/>
        <color theme="1"/>
        <rFont val="Tahoma"/>
        <family val="2"/>
      </rPr>
      <t xml:space="preserve">"En Proceso" </t>
    </r>
    <r>
      <rPr>
        <sz val="8"/>
        <color theme="1"/>
        <rFont val="Tahoma"/>
        <family val="2"/>
      </rPr>
      <t xml:space="preserve">y se recomienda al área dar continuidad a las acciones pendientes dentro de los plazos establecidos. </t>
    </r>
  </si>
  <si>
    <t>Gestión Financiera y Facturación 2023</t>
  </si>
  <si>
    <t>11.9</t>
  </si>
  <si>
    <t>11.10</t>
  </si>
  <si>
    <t>Facturación y Cartera</t>
  </si>
  <si>
    <t>Gestión de Recursos Administrativos (Apoyo)</t>
  </si>
  <si>
    <t>Técnico grado 2 de Servicios Administrativos</t>
  </si>
  <si>
    <t>SI</t>
  </si>
  <si>
    <t>11.15.4</t>
  </si>
  <si>
    <t xml:space="preserve">Debilidades en el control de elementos en uso, para dar de baja o en otro estado de la gestión administrativa de bienes, que son propiedad de Canal Capital y que por tanto están bajo las funciones de la Subdirección Administrativa y se encuentran en la bodega de Engativá.
a. Falta de un control adecuado para el registro de ingreso y salida de los bienes que están en la bodega, así como falta de claridad del inventario de los bienes de utilería y de Propiedad, Planta y Equipo que se almacenan en la bodega.
b. El uso de la bodega de Engativá es de conformidad con la minuta contractual para almacenar elementos de escenografía de la Coordinación de Producción de Capital, no para guardar bienes inservibles, obsoletos o dañados que deben darse de baja.
</t>
  </si>
  <si>
    <t>Falta de espacio en la sedes de Capital para almacenar elementos que a futuro se darán de baja y falta de control en la entrada y salida de elementos en la bodega.</t>
  </si>
  <si>
    <t>1. Realizar una jornada de identificación por parte de Servicios Administrativos con el fin incluir en el inventario de consumo controlado aquellos bienes que se encuentran en la bodega y que por su naturaleza, deben plaquetizarse.
2. Realizar una mesa de trabajo con la Coordinación del área de  Producción con el fin de establecer parámetros de control para la entrada y salida de elementos en la bodega de Engativá.
3. Modificar el objeto contractual y las obligaciones específicas del próximo contrato de arrendamiento de la bodega, para incluir dentro del mismo la posibilidad de almacenar elementos distintos a escenografías.</t>
  </si>
  <si>
    <t xml:space="preserve">Inventario actualizado / Inventario socializado
Mesa de trabajo programada / Mesa de trabajo realizada 
Ajuste de condiciones contractuales programado / Ajuste de condiciones contractuales realizado
</t>
  </si>
  <si>
    <r>
      <t xml:space="preserve">Reporte S. Administrativos: </t>
    </r>
    <r>
      <rPr>
        <sz val="8"/>
        <color theme="1"/>
        <rFont val="Tahoma"/>
        <family val="2"/>
      </rPr>
      <t xml:space="preserve">Luego de las mesas de trabajo realizadas por el área de producción, encargada de los elementos que se encuentran en la bodega de Engativá, se remite el acta de entrega de todos los bienes encontrados en esta ubicación (Ver anexo 1) y registro fotográfico de la plaquetización adelantada (Ver anexo 2). Finalmente, se crea un drive con el fin de hacerle seguimiento a la entrada y salida de bienes entre producción y Servicios Administrativos (Ver anexo 2 pag-3). Lo anterior para dar cumplimiento a las actividades 1 y 2.
Actividad 3: Queda pendiente para el mes de septiembre suscribir un nuevo contrato de arrendamiento de la bodega, no obstante, el CTO 263 de 2023 ya se encuentra modificado en su objeto contractual (Ver anexo) </t>
    </r>
    <r>
      <rPr>
        <b/>
        <sz val="8"/>
        <color theme="1"/>
        <rFont val="Tahoma"/>
        <family val="2"/>
      </rPr>
      <t xml:space="preserve">
Análisis OCI: </t>
    </r>
    <r>
      <rPr>
        <sz val="8"/>
        <color theme="1"/>
        <rFont val="Tahoma"/>
        <family val="2"/>
      </rPr>
      <t xml:space="preserve">Se procede a la revisión de los soportes entregados, observando la plaquetización de  elementos de consumo de la bodega de Engativá, la entrega de los elementos al área de Producción y un Excel dónde se está registrando el inventario de los bienes de la bodega. Por lo tanto, las actividades 1 y 2 se califican como "Cumplidas".
En cuanto a la actividad 3 es necesario que se ajuste el anexo técnico del contrato de arrendamiento de la bodega, pues como se observa en la minuta contractual la descripción de la bodega requerida sigue siendo "Canal Capital requiere una bodega en calidad de arrendamiento </t>
    </r>
    <r>
      <rPr>
        <b/>
        <sz val="8"/>
        <color theme="1"/>
        <rFont val="Tahoma"/>
        <family val="2"/>
      </rPr>
      <t>para almacenamiento de elementos de escenografía</t>
    </r>
    <r>
      <rPr>
        <sz val="8"/>
        <color theme="1"/>
        <rFont val="Tahoma"/>
        <family val="2"/>
      </rPr>
      <t xml:space="preserve"> para las diferentes producciones de la entidad, esta bodega debe estar ubicada en la ciudad de Bogotá D. C, con mínimo 70 y hasta 150 metros cuadrados, con una altura mínima de 2,50 mt, debe contar con mínimo un baño, servicios públicos básicos como agua y luz, que se encuentre en un primer piso con facilidad de acceso para cargue y descargue de elementos y que se pueda parquear vehículos de carga al frente de la bodega"
En atención a lo indicado por el área, así como de los formulado y las fechas de terminación programadas, se califica la acción </t>
    </r>
    <r>
      <rPr>
        <b/>
        <sz val="8"/>
        <color theme="1"/>
        <rFont val="Tahoma"/>
        <family val="2"/>
      </rPr>
      <t>"En Proceso"</t>
    </r>
    <r>
      <rPr>
        <sz val="8"/>
        <color theme="1"/>
        <rFont val="Tahoma"/>
        <family val="2"/>
      </rPr>
      <t xml:space="preserve">. se recomienda que sí el  ajuste del anexo técnico se realizará hasta el mes de octubre de 2024, se solicite la ampliación de la fecha de terminación para que no se califique como Incumplida en el próximo seguimiento. </t>
    </r>
  </si>
  <si>
    <t>11.15.6</t>
  </si>
  <si>
    <t>Siete (7) bienes no pudieron verificarse físicamente durante las pruebas realizadas por la Oficina de Control Interno, identificados con las placas: 700899, 701236, 1002015, 1002016, 1006135, 1006136 y 1006137.</t>
  </si>
  <si>
    <t>Falta de tiempo en la auditoría realizada; teniendo en cuenta que, los bienes que no se encontraron se encontraban fuera del Canal o en otro espacio dentro de la entidad así como falta de compromiso por parte del personal que mueve los equipos sin reportar a Servicios Administrativos.</t>
  </si>
  <si>
    <t>1. Realizar la búsqueda de los bienes que no pudieron ser objeto de verificación física durante las pruebas realizadas por la OCI y remitir registro fotográfico de cada bien con su debida ubicación.
2. Realizar una reunión con los lideres de las áreas de sistemas y técnica del canal con el fin de plantear la posibilidad de incluir el reporte de movimiento de equipos a Servicios Administrativos como una obligación contractual para el personal que mueve los bienes de la entidad.</t>
  </si>
  <si>
    <t>Registro fotográfico realizado / registro fotográfico enviado 
Acta de reunión realizada / Acta de reunión enviada</t>
  </si>
  <si>
    <r>
      <t xml:space="preserve">Reporte S. Administrativos: </t>
    </r>
    <r>
      <rPr>
        <sz val="8"/>
        <color theme="1"/>
        <rFont val="Tahoma"/>
        <family val="2"/>
      </rPr>
      <t xml:space="preserve">Actividad 1: Se remite acta de reunión de la toma física de inventarios aleatoria programada por Servicios Administrativos y de la cual, se seleccionaron entre otros, los 07 bienes mencionados en la observación, los cuales, se adjuntan registro fotográfico.
Actividad 2: Se encuentra pendiente realizar la reunión con las áreas correspondientes.
</t>
    </r>
    <r>
      <rPr>
        <b/>
        <sz val="8"/>
        <color theme="1"/>
        <rFont val="Tahoma"/>
        <family val="2"/>
      </rPr>
      <t xml:space="preserve">Análisis OCI: 
</t>
    </r>
    <r>
      <rPr>
        <sz val="8"/>
        <color theme="1"/>
        <rFont val="Tahoma"/>
        <family val="2"/>
      </rPr>
      <t xml:space="preserve">De la actividad 1 se puede evidenciar a través del registro fotográfico remitido como evidencia cinco (5) de los siete (7) bienes, no es posible identificar los bienes con placas 1002015  y 1002016, por lo que se solicita a los responsable cargar esta evidencia.
Teniendo en cuenta que la actividad 2 está sin iniciar y que la fecha de terminación de la acción era el 30/08/2024 se califica como  </t>
    </r>
    <r>
      <rPr>
        <b/>
        <sz val="8"/>
        <color theme="1"/>
        <rFont val="Tahoma"/>
        <family val="2"/>
      </rPr>
      <t xml:space="preserve">"En proceso"
</t>
    </r>
    <r>
      <rPr>
        <sz val="8"/>
        <color theme="1"/>
        <rFont val="Tahoma"/>
        <family val="2"/>
      </rPr>
      <t xml:space="preserve"> </t>
    </r>
  </si>
  <si>
    <t>Auditoría al proceso de Gestión de negocios y proyectos estratégicos.</t>
  </si>
  <si>
    <t>100,0%</t>
  </si>
  <si>
    <t>Gerente General</t>
  </si>
  <si>
    <t>Profesional grado 01 de Ventas y Mercadeo</t>
  </si>
  <si>
    <t>Se evidenciaron debilidades frente a la gestión documental del proceso, frente a la implementación de la política de gestión documental de Capital y normatividad asociada existente:
a. La información generada no es archivada en el enlace creado por el área de gestión documental para tal fin.
b. Creación de series que no pertenecen a la Tabla de Retención Documental convalidada para el proceso.
c. Incumplimiento de los parámetros para el almacenamiento y uso de documentos digitales y/o electrónicos de Capital.
d. Inventario Documental incompleto y diligenciado en el formato desactualizado.
e. Expedientes contractuales incompletos en la carpeta creada para tal fin, teniendo en cuenta la publicación de documentos en SECOP II que no forman parte de la carpeta de Capital.
f. Debilidades en el proceso de gestión documental respecto al control y seguimiento, oportunidad y disponibilidad de la información generada por el área.</t>
  </si>
  <si>
    <t>Gestión de negocios y proyectos estratégicos
Gestión de recursos administrativos (Gestión documental)</t>
  </si>
  <si>
    <t>* Falta de claridad en los lineamientos de gestión documental del proceso, frente a la implementación de la política de gestión documental de Capital
*Falta de acompañamiento por parte del equipo de Gestión Documental</t>
  </si>
  <si>
    <r>
      <t xml:space="preserve">1. Realizar mesa de trabajo con el equipo de Gestión Documental, de Sistemas y Control Interno y en este espacio aclarar y definir:
* Unificar ruta de almacenamiento de la información </t>
    </r>
    <r>
      <rPr>
        <u/>
        <sz val="8"/>
        <rFont val="Tahoma"/>
        <family val="2"/>
      </rPr>
      <t>DE LA TOTALIDAD DE LA </t>
    </r>
    <r>
      <rPr>
        <sz val="8"/>
        <rFont val="Tahoma"/>
        <family val="2"/>
      </rPr>
      <t xml:space="preserve"> </t>
    </r>
    <r>
      <rPr>
        <u/>
        <sz val="8"/>
        <rFont val="Tahoma"/>
        <family val="2"/>
      </rPr>
      <t>DOCUMENTACIÓN (incluyendo la clasificada como documentos de APOYO) </t>
    </r>
    <r>
      <rPr>
        <sz val="8"/>
        <rFont val="Tahoma"/>
        <family val="2"/>
      </rPr>
      <t xml:space="preserve"> producida por el proceso de GESTIÓN DE NEGOCIOS Y PROYECTOS ESTRATEGICOS
* Aclarar la información de la </t>
    </r>
    <r>
      <rPr>
        <u/>
        <sz val="8"/>
        <rFont val="Tahoma"/>
        <family val="2"/>
      </rPr>
      <t>TRD</t>
    </r>
    <r>
      <rPr>
        <sz val="8"/>
        <rFont val="Tahoma"/>
        <family val="2"/>
      </rPr>
      <t xml:space="preserve"> a almacenar, si esta corresponderá a la TRD vigente o la que esta en proceso de convalidación por parte del AGN o Archivo distrital
* Recibir orientación sobre los parámetros para el almacenamiento y uso de documentos digitales y/o electrónicos de Capital y realizar aplicación y prueba en TODA LA información incluyendo la clasificada como de Apoyo y de TRD.
2. Completar el diligenciamiento del Formulario Único e Inventario Documental - FUID aplicando el formulario establecido por Gestión Documental que se encuentra publicado en la intranet.
3. Realizar mesa de trabajo con el equipo de Gestión Documental, de Control Interno y  de Gestión Jurídica para unificar la ruta de almacenamiento del expediente precontractual de las ventas realizadas por el proceso de Gestión de Negocios y Proyectos Estratégicos. Así mismo establecer la lista documentos mínimos, responsables y las acciones que sean requeridas para el almacenamiento en la ruta que se defina.
4. Realizar mínimo dos (2) reuniones de seguimiento y control en el semestre, sobre el almacenamiento de la totalidad de la información incluyendo la clasificada como de  apoyo y de las TRD, para verificar la conformidad en el cumplimiento de "los parámetros para el almacenamiento y uso de documentos digitales y/o electrónicos de Capital". Estos espacios de reuniones se efectuará con el acompañamiento de Gestión Documental.</t>
    </r>
  </si>
  <si>
    <t>Actividades programadas
/4</t>
  </si>
  <si>
    <t>Ventas y Mercadeo
Gestión Documental</t>
  </si>
  <si>
    <t>Gerente General
Subdirección administrativa (gestión documental)</t>
  </si>
  <si>
    <t>Se evidenciaron debilidades en las actividades y controles
relacionados con cotizar, otorgar descuentos, bonificaciones y/o incentivos en las negociaciones del proceso Gestión de Negocios y Proyectos Estratégicos y la gestión de los documentos de estos, al observar las siguientes situaciones, que podrían generar un riesgo de cumplimiento y/o fiscal para el Canal, en cuanto a:
• Cotizaciones en contravía de lo establecido en la Resolución de Tarifas No. 63 de 2022, en cuanto a indicar que la atribución de conceder descuentos y/o bonificaciones, las puede otorgar el director Operativo y/o la Gerente.
• Las bonificaciones, incentivos y descuentos no se encuentran establecidos en el tarifario, como se indica en el artículo quinto resolutivo, de la Resolución de Tarifas No. 63 de 2022.
• En la verificación realizada a la muestra de ofertas comerciales, se evidenciaron situaciones relacionadas con: el control de las cotizaciones, diferencias entre el valor de la oferta comercial y lo facturado, y modificación del tarifario para servicios no contemplados en el mismo.
• En la verificación realizada a los contratos interadministrativos, se evidenciaron diferencias entre el tarifario y las cotizaciones presentadas y facturadas a los
clientes.</t>
  </si>
  <si>
    <t>Gestión de negocios y proyectos estratégicos</t>
  </si>
  <si>
    <t>* Fallas en el almacenamiento del expediente de las cotizaciones
* Error humano en el diligenciamiento del formato de cotización
* Diferencias entre los lineamientos jurídicos y de gestión documental para el almacenamiento final del expediente de las cotizaciones y carpetas contractuales</t>
  </si>
  <si>
    <t>1. Realizar la socialización al equipo de proyectos estratégicos sobre el formato "MCOM- FT-014. COTIZACION SECTOR PUBLICO Y PRIVADO" para evitar el uso no intencionado de versiones obsoletas.
2. Realizar la revisión del tarifario y la resolución de tarifas para incorporar los elementos relacionados con "bonificaciones, incentivos y descuentos", y realizar la socialización del cambio realizado.
3. Realizar la revisión del expediente digital de las cotizaciones y documentos anexos de la misma, con el acompañamiento del área de gestión jurídica y gestión documental.
4. Revisar el control actual efectuado sobre los "contratos interadministrativos" y en caso de identificar mejoras en la herramienta realizarlas.</t>
  </si>
  <si>
    <t>Ventas y Mercadeo</t>
  </si>
  <si>
    <t>Auditoría al proceso de Servicio a la Ciudadanía – Decreto 371 de 2010</t>
  </si>
  <si>
    <t>Servicio al Ciudadano
(Apoyo)</t>
  </si>
  <si>
    <t>No se encuentran actualizados ni articulados algunos documentos del área, dado que no se ha realizado seguimiento con el fin de que estos estén unificados en cuanto a conceptos, criterios, puntos de control y demás.</t>
  </si>
  <si>
    <t>1. Actualización de la caracterización del proceso.
2. Elaboración del plan de trabajo  de implementación de la política institucional de servicio a la ciudadanía. 
3. Actualización del procedimiento del área.
4. Remitir trimestralmente un informe a Gerencia sobre los servicios que presenten el mayor número de quejas y reclamos, y principales recomendaciones sugeridas por los particulares que tengan por objeto mejorar el servicio que presta la entidad.</t>
  </si>
  <si>
    <t>Cantidad de acciones realizadas / Cantidad de acciones formuladas.</t>
  </si>
  <si>
    <t>Auxiliar de atención al ciudadano</t>
  </si>
  <si>
    <r>
      <t xml:space="preserve">Reporte S. Ciudadano: </t>
    </r>
    <r>
      <rPr>
        <sz val="8"/>
        <color theme="1"/>
        <rFont val="Tahoma"/>
        <family val="2"/>
      </rPr>
      <t xml:space="preserve">2. Se elaboró el plan de trabajo de implementación de la política institucional de servicio a la ciudadanía. 3. Se actualizó el procedimiento del área. 4. Se envío a Gerencia un informe sobre los servicios que presentaron quejas y reclamos.
</t>
    </r>
    <r>
      <rPr>
        <b/>
        <sz val="8"/>
        <color theme="1"/>
        <rFont val="Tahoma"/>
        <family val="2"/>
      </rPr>
      <t xml:space="preserve">Análisis OCI: </t>
    </r>
    <r>
      <rPr>
        <sz val="8"/>
        <color theme="1"/>
        <rFont val="Tahoma"/>
        <family val="2"/>
      </rPr>
      <t xml:space="preserve">Se adelantó la construcción del plan de implementación de la Política de Atención al Ciudadano, en cuya herramienta se adelanta el seguimiento a las actividades formuladas, de igual manera se observa la actualización del procedimiento con fecha del 18 de abril de 2024, al igual que la socialización de la modificación vía correo electrónico el 26 de abril de 2024. Teniendo en cuenta lo anterior, así como la fecha de terminación, se califica la acción </t>
    </r>
    <r>
      <rPr>
        <b/>
        <sz val="8"/>
        <color theme="1"/>
        <rFont val="Tahoma"/>
        <family val="2"/>
      </rPr>
      <t>"En Proceso"</t>
    </r>
    <r>
      <rPr>
        <sz val="8"/>
        <color theme="1"/>
        <rFont val="Tahoma"/>
        <family val="2"/>
      </rPr>
      <t xml:space="preserve">. </t>
    </r>
  </si>
  <si>
    <t xml:space="preserve">Debilidades en materia de gestión documental respecto a la composición de los expedientes y diligenciamiento del Formato Único de Inventario Documental al no implementar los lineamientos establecidos en la guía de uso y almacenamiento de documentos electrónicos de Capital, así como de los principios de la política de gestión documental en materia de control y seguimiento y oportunidad respecto a la disponibilidad de la información archivada en la serie de PQRS. </t>
  </si>
  <si>
    <t>No se ha llevado a cabo el archivo de la documentación del área conforme a lo establecidos en  la guía de uso y almacenamiento de documentos electrónicos de Capital.
Falta de lineamientos claros por parte del área de Gestión Documental en cuanto a la conformación de expedientes de PQRS así como de las series que no se encuentran registradas en la TRD.</t>
  </si>
  <si>
    <t>1. Realizar mesa de trabajo con el área de Gestión Documental para definir la conformación de expedientes de acuerdo con los lineamientos e instrumentos archivísticos establecidos en la entidad.
2. Organizar la documentación de acuerdo a lo establecido en la mesa de trabajo.
3. Solicitar revisión semestral de la conformación de los expedientes de los archivos de gestión de conformidad con las TRD vigentes y el diligenciamiento formato único de inventario documental FUID por parte del área de Gestión Documental.
4. Verificación por parte de Gestión Documental, de los ajustes solicitados y emitir comunicación.</t>
  </si>
  <si>
    <t>Atención al Ciudadano
Gestión Documental</t>
  </si>
  <si>
    <t>Secretaria General
Subdirector Administrativo</t>
  </si>
  <si>
    <t>Auxiliar de atención al ciudadano
Líder de Gestión Documental</t>
  </si>
  <si>
    <t>Auditoría a las normas de Gestión:  Norma ISO 27001: Seguridad de la Información.</t>
  </si>
  <si>
    <t>Debilidades en el diligenciamiento del autodiagnóstico del Modelo de Seguridad y Privacidad de la Información, respecto al reporte de información incompleta al no indicar la brecha o aspectos a mejorar por parte de la entidad, porcentaje de cumplimiento alto sin la debida justificación, calificación de aspectos que no cumplen con los requisitos con altos porcentajes de cumplimiento.</t>
  </si>
  <si>
    <t>Gestión de recursos administrativos
[Sistemas]</t>
  </si>
  <si>
    <t xml:space="preserve">Falta  de revisión y documentación de avances y brechas por cumplir en los controles administrativos y técnicos del Modelo de Seguridad y Privacidad de la Información. </t>
  </si>
  <si>
    <t>Revisar y hacer seguimiento de manera semestral en el diligenciamiento del MSPI, completando la información faltante de la evaluación realizada a los controles administrativos y técnicos.</t>
  </si>
  <si>
    <t>Controles administrativos y técnicos / Controles revisados</t>
  </si>
  <si>
    <t>Sistemas</t>
  </si>
  <si>
    <t>Profesional Especializado del área de Sistemas.</t>
  </si>
  <si>
    <r>
      <rPr>
        <b/>
        <sz val="8"/>
        <color theme="1"/>
        <rFont val="Tahoma"/>
        <family val="2"/>
      </rPr>
      <t xml:space="preserve">Reporte Sistemas: </t>
    </r>
    <r>
      <rPr>
        <sz val="8"/>
        <color theme="1"/>
        <rFont val="Tahoma"/>
        <family val="2"/>
      </rPr>
      <t xml:space="preserve">De acuerdo a lo programado en la acción, esta actividad será realizada a partir del mes de junio de 2024, ya que es semestralmente la aplicación del autodiagnóstico del MSPI.
</t>
    </r>
    <r>
      <rPr>
        <b/>
        <sz val="8"/>
        <color theme="1"/>
        <rFont val="Tahoma"/>
        <family val="2"/>
      </rPr>
      <t xml:space="preserve">Análisis OCI: </t>
    </r>
    <r>
      <rPr>
        <sz val="8"/>
        <color theme="1"/>
        <rFont val="Tahoma"/>
        <family val="2"/>
      </rPr>
      <t xml:space="preserve">No se presentan soportes por parte del área de Sistemas para el periodo de reporte, teniendo en cuenta la fecha de terminación de la actividad se califica </t>
    </r>
    <r>
      <rPr>
        <b/>
        <sz val="8"/>
        <color theme="1"/>
        <rFont val="Tahoma"/>
        <family val="2"/>
      </rPr>
      <t>"Sin Iniciar"</t>
    </r>
    <r>
      <rPr>
        <sz val="8"/>
        <color theme="1"/>
        <rFont val="Tahoma"/>
        <family val="2"/>
      </rPr>
      <t xml:space="preserve">. Se recomienda de manera adicional, al área adelantar el reporte de los avances y soportes de lo formulado en las herramientas habilitadas para tal fin, dado, que se adelantó la entrega de información de manera incompleta. </t>
    </r>
  </si>
  <si>
    <t>Debilidades en la implementación de los lineamientos descritos en el documento maestro del Modelo de Privacidad y Seguridad de la Información, respecto a las fases de planificación, operación, evaluación del desempeño y mejora continua.
1. No se evidencia en la política de Planeación Institucional la inclusión de aspectos como el modelo de procesos y servicios, así como necesidades y expectativas de las partes interesadas en materia del MSPI.
2. En el manual del MIPG de Capital no se evidencia la definición del alcance del MSPI.
3. No se evidencia acto administrativo que adopte la Política de seguridad y privacidad de la información. Adicionalmente, en esta no se definen roles y responsabilidades en materia de ciberseguridad y T.I.
4. No se cuenta con un procedimiento y documento metodológico de inventario y clasificación de información e infraestructura crítica. 
5. No se evidencia aprobación del CIGD del Plan de tratamiento de los riesgos de seguridad de la información.
6. Establecer en las minutas de los contratos la responsabilidad que tiene Capital frente al cumplimiento de los temas relacionados con la seguridad de la información.
7. Implementar herramientas de seguimiento para el Plan de cambio, cultura, apropiación, capacitación y sensibilización de seguridad y privacidad de la información.
8. Definir un plan de implementación de controles de seguridad y privacidad de la información que contemple los requisitos mínimos normativos.
9. Elaborar los informes con la evaluación y medición de la efectividad de la implementación de los controles definidos en el plan de tratamiento de riesgos
10. Para la vigencia 2022 no se realizaron auditorías al MSPI.
11. No se cuentan con actas y/o soportes que permitan evidenciar la revisión por la Alta dirección de la política de seguridad y privacidad de la información. 
12. Establecer acciones de mejora para llevar al modelo al nivel de madurez optimizado.</t>
  </si>
  <si>
    <t>Debilidades en la implementación de los lineamientos, guías y demás documentos establecidos en el Modelo de Seguridad y Privacidad de la Información-MSPI establecido por el MINTIC</t>
  </si>
  <si>
    <t>1. Solicitar a Planeación la inclusión del MSPI en la Política de Planeación Institucional.
2.  Solicitar a Planeación el manual de MIPG para ser incluido el alcance del MSPI en el mismo.
3. Formular resolución que adopte la Política de Seguridad y Privacidad de la Información para ser aprobada por el CIGD.
4. Revisar y actualizar la guía de AGRI-SI-GU-001-GUIA PARA EL INVENTARIO Y LA CLASIFICACIÓN DE ACTIVOS DE INFORMACIÓN frente a la guía de gestión de activos del MINTIC.
5. Actualizar el plan de tratamiento de riesgos de seguridad y privacidad de la información y aprobarlo a través del CIGD.
6. Realizar mesas de trabajo con Jurídica para la definición de la responsabilidad de la entidad en materia de seguridad de la información en las minutas contractuales.
7. Formular herramienta de seguimiento del plan de sensibilización del SGSI.
8. Revisar y actualizar el plan de seguridad y privacidad de la información, donde se incluya la actividad de implementación de controles administrativos y técnicos del MSPI.
9. Elaborar informe con la evaluación y medición de la efectividad de la implementación de los controles definidos en el plan de tratamiento de riesgos de seguridad de la información.
10.Solicitar a control interno la inclusión de la auditoria al MSPI de manera periódica.
11. Solicitar la inclusión de la revisión del MSPI por parte del CGDI el cual contempla el dominio de la Política de Seguridad de la Información
12. Incluir en el plan de trabajo del área de sistemas del 2024 la revisión y seguimiento al plan de mejoramiento del MSPI.</t>
  </si>
  <si>
    <t>Actividades planeadas/ ejecutadas</t>
  </si>
  <si>
    <t>Sistemas
Oficina Jurídica</t>
  </si>
  <si>
    <t>Subdirector Administrativo
Secretaria General</t>
  </si>
  <si>
    <t>Profesional Especializado del área de Sistemas.
Jefe del área Jurídica.</t>
  </si>
  <si>
    <t>11.4.1</t>
  </si>
  <si>
    <t>Debilidades [oportunidades de mejora] en la implementación de los controles definidos en la norma ISO 27001:2013, en los siguientes aspectos descritos y calificados con nivel de cumplimiento (2):
1.Controles sobre política de seguridad de la información [A.5.1].
2.Controles sobre organización de seguridad de la información [A.6.1.1 - A.6.1.2 - A.6.1.5 - A.6.2.2]
3.Controles de seguridad de los recursos humanos [A.7.1.2 – A.7.3.1.]
4.Controles de gestión de activos [A.8.1.1 - A.8.2.1 - A.8.1.3]
5.Controles sobre cumplimiento [A.18.1.1]
6.Controles respecto a relaciones con los proveedores [A.15.1 – A.15.2]
7.Controles sobre control de acceso [A.9.2.3 – A.9.2.4]
8.Controles sobre seguridad física y del entorno [ A.11.1.1 – A.11.2.1 – A.11.2.9 – A.11.2.8 – A.11.2.6 – A.11.2.3, A.11.2.7]
9.Controles sobre seguridad de las operaciones [A.12.6 – A.12.6.2]
10.Controles de seguridad de las comunicaciones [A.13.2]
11.Controles sobre adquisición, desarrollo y mantenimiento de sistemas [A.14.2.1 – A.14.25 – A.14.2.7]
12.Controles sobre incidentes de seguridad de la información [A.16.1.1]</t>
  </si>
  <si>
    <t xml:space="preserve">Gestión de recursos administrativos
[Sistemas]
Gestión de recursos administrativos
[Gestión Documental]
Gestión de Talento Humano
Planeación Estratégica
Gestión Jurídica, contractual y control disciplinario </t>
  </si>
  <si>
    <t>Falta de recursos técnicos, tecnológicos y presupuestales para llevar a cabo la implementación de los controles definidos en los dominios de la ISO27001 del MSPI.</t>
  </si>
  <si>
    <t>1. Revisar y actualizar el plan de seguridad y privacidad de la información, donde se incluyan actividades de implementación de controles administrativos y técnicos del MSPI.
2. Implementar el 20% porciento del plan de implementación de los controles administrativos y técnicos al cierre del cumplimiento del plan de mejoramiento, (porcentaje de cumplimiento al finalizar el año del plan de mejoramiento)</t>
  </si>
  <si>
    <t>11.4.2</t>
  </si>
  <si>
    <t>Falta de implementación de los siguientes controles definidos en la norma ISO 27001:2013, calificados con nivel de cumplimiento (1):
1.Controles sobre política de seguridad de la información [A.5.1, A.5.2].
2.Controles sobre organización de seguridad de la información [A.6.1.5 ]
3.Controles de seguridad de los recursos humanos [A.7.2.2]
4.Controles sobre aspectos de seguridad de la información / de la gestión de la continuidad del negocio [A.17.1 – A.17.2 – A.17.3]
5.Controles sobre control de acceso [A.9.2.2 – A.9.2.3 - A.9.2.4 - A.9.4.5 - A.9.1.1 - A.9.1.2]
6.Controles sobre criptografía [A.10.1.1 – A.10.1.2]
7.Controles sobre seguridad física y del entorno [A.11.2.5]
8.Controles sobre seguridad de las operaciones [A.12.1.3 – A.12.3.1 – A.12.4.4 – A.12.7- A.12.2.1]
9.Controles sobre incidentes de seguridad de la información [A.16.1.2 – A.16.1.4 – A.16.1.5 – A.16.1.6 – A.16.1.7]</t>
  </si>
  <si>
    <t>1. Revisar y actualizar el plan de seguridad y privacidad de la información, donde se incluyan actividades de implementación de controles administrativos y técnicos del MSPI.
2. Implementar el 20% del plan de controles administrativos y técnicos al cierre del cumplimiento del plan de mejoramiento, (porcentaje de cumplimiento al finalizar el año del plan de mejoramiento).
3. Realizar seguimiento semestralmente del avance de implementación de los controles administrativos y técnicos a través de la herramienta del MSPI.</t>
  </si>
  <si>
    <t>Debilidades en la documentación del proceso de Sistemas relacionados con el sistema de seguridad y privacidad de la información; sobre estos se hace necesaria la revisión y modificación, de manera que se mencionan las actividades que se adelantan al interior de Capital, y se actualicen y complementen de conformidad con las necesidades identificadas.</t>
  </si>
  <si>
    <t>Debilidades en las capacidades operativas del proceso para llevar a cabo la documentación requerida para la implementación y gestión del Modelo de Seguridad y Privacidad de la Información.</t>
  </si>
  <si>
    <t xml:space="preserve">Revisar, actualizar y/o formular los documentos requeridos por el Sistema de seguridad y privacidad de la información a que haya lugar. </t>
  </si>
  <si>
    <t>Documentación formulada y actualizada/ Documentación planeada</t>
  </si>
  <si>
    <r>
      <rPr>
        <b/>
        <sz val="8"/>
        <color theme="1"/>
        <rFont val="Tahoma"/>
        <family val="2"/>
      </rPr>
      <t xml:space="preserve">Reporte Sistemas: </t>
    </r>
    <r>
      <rPr>
        <sz val="8"/>
        <color theme="1"/>
        <rFont val="Tahoma"/>
        <family val="2"/>
      </rPr>
      <t xml:space="preserve">Durante el periodo se han realizado las siguientes actividades: * Actualización de los planes de seguridad y privacidad de la información, el plan de tratamiento de riesgos de seguridad y privacidad de la información y el plan de sensibilización del SGSI. * Se realizó la actualización de los formatos: AGRI-SI-FT-040 REPORTE DE INCIDENTES DE SEGURIDAD y GRI-SI-FT-049 INDICE DE INFORMACION CLASIFICADA Y RESERVADA.
</t>
    </r>
    <r>
      <rPr>
        <b/>
        <sz val="8"/>
        <color theme="1"/>
        <rFont val="Tahoma"/>
        <family val="2"/>
      </rPr>
      <t>Análisis OCI:</t>
    </r>
    <r>
      <rPr>
        <sz val="8"/>
        <color theme="1"/>
        <rFont val="Tahoma"/>
        <family val="2"/>
      </rPr>
      <t xml:space="preserve"> Teniendo en cuenta el reporte de los avances sobre las acciones formuladas, así como de los soportes remitidos por el área, se observa la presentación y aprobación del AGRI-SI-PL-003 PLAN DE SEGURIDAD Y PRIVACIDAD DE LA INFORMACIÓN con fecha del 31 de enero de 2024 como avance de lo formulado; teniendo en cuenta lo anterior, se califica la acción</t>
    </r>
    <r>
      <rPr>
        <b/>
        <sz val="8"/>
        <color theme="1"/>
        <rFont val="Tahoma"/>
        <family val="2"/>
      </rPr>
      <t xml:space="preserve"> "En Proceso"</t>
    </r>
    <r>
      <rPr>
        <sz val="8"/>
        <color theme="1"/>
        <rFont val="Tahoma"/>
        <family val="2"/>
      </rPr>
      <t xml:space="preserve"> y se recomienda al área dar continuidad a la ejecución de las actividades programadas. Se recomienda de manera adicional, al área adelantar el reporte de los avances y soportes de lo formulado en las herramientas habilitadas para tal fin, dado, que se adelantó la entrega de información de manera incompleta. </t>
    </r>
  </si>
  <si>
    <t>Debilidades identificadas en el Plan Estratégico de las Tecnologías de Información PETI - AGRI-SI-PL-001, respecto a la falta de actualización del documento y definición de herramienta(s) de seguimiento adecuada(s) que permita(n) determinar el nivel de cumplimiento tanto físico como presupuestal de cada uno de los proyectos del PETI, y que permitan soportar el porcentaje de cumplimiento reportado en los proyectos de inversión. Así como su debida socialización y aprobación en el CIGD.</t>
  </si>
  <si>
    <t>Gestión de recursos administrativos
[Sistemas]
Gestión técnica de la realización y circulación de contenidos</t>
  </si>
  <si>
    <t>Debilidades en la planeación, ejecución, seguimiento y control del Plan Estratégico de Tecnologías de la Información-PETO</t>
  </si>
  <si>
    <t>1. Actualizar la hoja de ruta PETI para el cuatrienio 2024-2027, acorde al plan de desarrollo y plataforma estratégica de la nueva administración.
2. Socializar y aprobar por el CIGD el PETI
3. Presentar ante el  CIGD la necesidad de definir el rol y responsable de ejercer la segunda línea de defensa para llevar a cabo el seguimiento del PETI.</t>
  </si>
  <si>
    <t>11.6.1</t>
  </si>
  <si>
    <t xml:space="preserve">Debilidades en las actividades de integración y publicación de planes requeridos en el Decreto 612 de 2018, respecto a: 
1.Falta la publicación e integración del Plan Estratégico de las Tecnologías de la Información en el Trabajo formulado para la vigencia 2023 al plan de acción institucional de Capital.
2.Capital no incluyó en la guía: LINEAMIENTOS PARA PUBLICACIÓN DE INFORMACIÓN EN LA SEDE ELECTRÓNICA – V5 un lineamiento que indique que se debe realizar la publicación del PETI por parte de los responsables antes del 31 de enero de la vigencia, ni se cuenta con un espacio en el botón de transparencia para hacer la publicación e integración de los planes indicados en del Decreto 612 de 2018. </t>
  </si>
  <si>
    <t>Gestión de recursos administrativos
[Sistemas]
Planeación Estratégica</t>
  </si>
  <si>
    <t xml:space="preserve">Incumplimiento en  lo requerido para la integración de planes institucionales al plan de acción institucional (Decreto 612-2018). Con el fin de dar cumplimiento de lo requerido para la integración de planes institucionales al plan de acción institucional (Decreto 612-2018), la entidad incluye dentro de las mediciones requeridas en el PAI un indicador general, cuyo objetivo sea el seguimiento a los avances en materia de implementación de cada uno de los planes a cargo. 
Para este caso particular, el Plan de Acción Institucional 2023 cuenta con los siguientes indicadores en lo competente a sistemas: • 3.7.4. - Cumplimiento de actividades de la hoja de ruta del Plan Estratégico de Tecnologías de la Información - PETI 2023. • 3.7.5. -  Cumplimiento de actividades del Plan de seguridad y privacidad de la información 2023. • 3.7.6. - Cumplimiento de actividades del Plan de tratamiento de riesgos de seguridad y privacidad de la información 2023.
En complemento, en el plan de acción se cuenta con un anexo descriptivo para cada uno de los planes, que contiene de manera general la actividad, responsable, indicador o producto esperado, meta y ponderación proyectados. Si bien el anexo incluido en el plan de acción NO CORRESPONDE con el plan, este establece un parámetro base sobre el cual verificar si los avances del período son consecuentes con lo indicado en el mismo, anexo que además se sugiere a los procesos responsables que se tenga en consideración al momento de reportar los avances correspondientes al seguimiento y reporte trimestral. 
</t>
  </si>
  <si>
    <r>
      <t xml:space="preserve">1. Requerir a las áreas la publicación en sede electrónica de sus planes institucionales (los requeridos en el 612 de 2018, pero en este caso solo los planes de sistemas), antes del 31 de </t>
    </r>
    <r>
      <rPr>
        <sz val="8"/>
        <rFont val="Tahoma"/>
        <family val="2"/>
      </rPr>
      <t>enero</t>
    </r>
    <r>
      <rPr>
        <sz val="8"/>
        <color theme="1"/>
        <rFont val="Tahoma"/>
        <family val="2"/>
      </rPr>
      <t>, con el lineamiento de formulación del plan de acción 2024 y mesa de trabajo con el área.
2. Actualizar la guía de lineamientos para publicación de información de sede electrónica, con la inclusión de los planes del Decreto 612-2018</t>
    </r>
  </si>
  <si>
    <t xml:space="preserve">1. Una solicitud realizada con los lineamientos de reporte e integración de planes. 
2. Documento de lineamientos de publicación de información actualizados </t>
  </si>
  <si>
    <t xml:space="preserve">Planeación </t>
  </si>
  <si>
    <t>Gerencia General</t>
  </si>
  <si>
    <t>Profesionales de Apoyo de Planeación</t>
  </si>
  <si>
    <r>
      <t>Reporte Planeacion:</t>
    </r>
    <r>
      <rPr>
        <sz val="8"/>
        <color theme="1"/>
        <rFont val="Tahoma"/>
        <family val="2"/>
      </rPr>
      <t>1. En el mes de enero se llevó a cabo la formulación del Plan de Acción 2024 así como los demás planes que requieren publicación en el marco del Decreto 612 de 2018 y desde planeación se emitieron los lineamientos generales para contemplar la publicación de dichos instrumentos en el botón de transparencia de la página web. 2. Se avanzó en la actualización de los lineamientos para la publicación de información en la sede electrónica de la entidad</t>
    </r>
    <r>
      <rPr>
        <b/>
        <sz val="8"/>
        <color theme="1"/>
        <rFont val="Tahoma"/>
        <family val="2"/>
      </rPr>
      <t xml:space="preserve">.
Análisis OCI: </t>
    </r>
    <r>
      <rPr>
        <sz val="8"/>
        <color theme="1"/>
        <rFont val="Tahoma"/>
        <family val="2"/>
      </rPr>
      <t xml:space="preserve">Se adelanto para este primer seguimiento de 2024 la primera actividad formulada. Queda pendiente el reporte y soporte de la segunda. Se califica </t>
    </r>
    <r>
      <rPr>
        <b/>
        <sz val="8"/>
        <color theme="1"/>
        <rFont val="Tahoma"/>
        <family val="2"/>
      </rPr>
      <t>"En Proceso".</t>
    </r>
  </si>
  <si>
    <t>11.7</t>
  </si>
  <si>
    <t>Debilidades en la matriz de riesgos e identificación de riesgos de seguridad digital respecto a:
1.No se valoran los riesgos (probabilidad e impacto) con la escala establecida en Política de Administración de Riesgos de Capital EPLE-PO-001, ya que, no se estableció una escala diferencial para los riesgos de seguridad digital.
2.Se deben identificar riesgos e implementar controles contra amenazas de tipo ambiental.
3.Se deben identificar riesgos e implementar controles para garantizar la seguridad de los activos fuera de las instalaciones de Capital que pueden contener información sensible de la entidad, para aquellos colaboradores que ejerzan su función en la modalidad de teletrabajo, trabajo remoto o lugares temporales dada la misionalidad de Capital.</t>
  </si>
  <si>
    <t>Desde planeación se lleva a cabo la actualización periódica de la información metodológica establecidas en el manual de riesgos, esto con el fin de facilitar la interpretación y gestión de los diferentes tipos de riesgos cobijados con los lineamientos. Desde el área de sistemas se han incorporado criterios en materia de valoración de riesgos y controles a partir de variables propias establecidas, dejando consignadas estas claridades dentro del documento de gestión.</t>
  </si>
  <si>
    <t xml:space="preserve">
1.Revisar y actualizar la matriz de riesgos de seguridad digital donde se defina la valoración de los  riesgos (probabilidad e impacto) con la escala establecida en Política de Administración de Riesgos de Capital EPLE-PO-001.
2. Tipificar riesgos contra amenazas de tipo ambiental en la matriz de riesgos de seguridad digital.
3. Identificar riesgos para garantizar la seguridad de los activos fuera de las instalaciones de Capital en la matriz de riesgos de seguridad digital.
</t>
  </si>
  <si>
    <t>Incumplimiento de la gestión de riesgos de seguridad digital con la guía de administración de riesgos de la Función Pública.</t>
  </si>
  <si>
    <t xml:space="preserve">1. Solicitar al área de sistemas la revisión y análisis de la matriz de riesgos de seguridad digital con el fin de identificar la posibilidad de incluir las variables para el análisis de los riesgos contempladas en la matriz de riesgos de gestión.
</t>
  </si>
  <si>
    <t>Planeación</t>
  </si>
  <si>
    <t>Profesionales de apoyo de Planeación</t>
  </si>
  <si>
    <r>
      <rPr>
        <b/>
        <sz val="8"/>
        <color theme="1"/>
        <rFont val="Tahoma"/>
        <family val="2"/>
      </rPr>
      <t>Reporte Planeación:</t>
    </r>
    <r>
      <rPr>
        <sz val="8"/>
        <color theme="1"/>
        <rFont val="Tahoma"/>
        <family val="2"/>
      </rPr>
      <t xml:space="preserve"> Esta acción iniciará a partir del segundo cuatrimestre del año.</t>
    </r>
    <r>
      <rPr>
        <b/>
        <sz val="8"/>
        <color theme="1"/>
        <rFont val="Tahoma"/>
        <family val="2"/>
      </rPr>
      <t xml:space="preserve">
Análisis OCI: </t>
    </r>
    <r>
      <rPr>
        <sz val="8"/>
        <color theme="1"/>
        <rFont val="Tahoma"/>
        <family val="2"/>
      </rPr>
      <t>No se presentan soportes por parte del área de Sistemas para el periodo de reporte, teniendo en cuenta la fecha de terminación de la actividad se califica "Sin Iniciar"</t>
    </r>
  </si>
  <si>
    <t>Diana  Romero
Henry Beltrán</t>
  </si>
  <si>
    <t>Debilidades en el reporte de los indicadores identificados al interior del área, teniendo en cuenta:
1.Falta la relación del universo de actividades que permita medir el cumplimiento de las actividades formuladas en los diferentes planes. 
2.Determinar herramientas que permitan adelantar seguimiento de las actividades formuladas por parte del área, de manera que se adelante un reporte coherente y debidamente soportado de los indicadores identificados. 
3.Revisar y fortalecer la herramienta de seguimiento a las actividades del plan de tecnologías de la información – PETI, de manera que se cuente con la información de lo ejecutado y que el reporte sea coherente con el porcentaje reportado en la matriz de monitoreo.
4.Realizar el monitoreo de la totalidad de las actividades, teniendo en cuenta que no es posible determinar el cumplimiento de estas sin el debido análisis de lo adelantado y el soporte correspondiente que dé cuenta de ello.
5.No se evidencia la adopción de algunos de los indicadores propuestos en el documento: Indicadores de Gestión de Seguridad de la Información V4</t>
  </si>
  <si>
    <t xml:space="preserve">Debilidades en la definición de  las herramientas de seguimiento de los planes asociados al área y su reporte de forma coherente en el plan de acción institucional, de manera que den cuenta de las actividades que se definan para la vigencia.
</t>
  </si>
  <si>
    <r>
      <t xml:space="preserve">Reporte Sistemas: </t>
    </r>
    <r>
      <rPr>
        <sz val="8"/>
        <color theme="1"/>
        <rFont val="Tahoma"/>
        <family val="2"/>
      </rPr>
      <t xml:space="preserve">1,2 y 3. Se reinició con la revisión de la documentación de la gestión de riesgos de la Función Pública, para iniciar con la actualización de la matriz de riesgos de seguridad digital.
</t>
    </r>
    <r>
      <rPr>
        <b/>
        <sz val="8"/>
        <color theme="1"/>
        <rFont val="Tahoma"/>
        <family val="2"/>
      </rPr>
      <t xml:space="preserve">Análisis OCI: </t>
    </r>
    <r>
      <rPr>
        <sz val="8"/>
        <color theme="1"/>
        <rFont val="Tahoma"/>
        <family val="2"/>
      </rPr>
      <t xml:space="preserve">Teniendo en cuenta que los soportes remitidos son del Departamento Administrativo de la Función Pública y que no dan cuenta de la revisión que se viene adelantando a la documentación de la gestión del riesgo, y, teniendo en cuenta las fechas de ejecución, se califica la acción </t>
    </r>
    <r>
      <rPr>
        <b/>
        <sz val="8"/>
        <color theme="1"/>
        <rFont val="Tahoma"/>
        <family val="2"/>
      </rPr>
      <t xml:space="preserve">"Sin Iniciar" </t>
    </r>
    <r>
      <rPr>
        <sz val="8"/>
        <color theme="1"/>
        <rFont val="Tahoma"/>
        <family val="2"/>
      </rPr>
      <t>y se recomienda al área remitir los soportes que permitan evidenciar la ejecución de las acciones formuladas por parte del equipo de trabajo.</t>
    </r>
    <r>
      <rPr>
        <b/>
        <sz val="8"/>
        <color theme="1"/>
        <rFont val="Tahoma"/>
        <family val="2"/>
      </rPr>
      <t xml:space="preserve"> </t>
    </r>
    <r>
      <rPr>
        <sz val="8"/>
        <color theme="1"/>
        <rFont val="Tahoma"/>
        <family val="2"/>
      </rPr>
      <t xml:space="preserve">Se recomienda de manera adicional, al área adelantar el reporte de los avances y soportes de lo formulado en las herramientas habilitadas para tal fin, dado, que se adelantó la entrega de información de manera incompleta. </t>
    </r>
  </si>
  <si>
    <t>Debilidades frente al cumplimiento de los principios de gestión documental respecto al control y seguimiento, oportunidad y disponibilidad de la información del área, ya que las carpetas creadas se encuentran vacías e información que no cuenta con encabezados que permitan identificar con facilidad el contenido de la información.</t>
  </si>
  <si>
    <t>Gestión de recursos administrativos
[Sistemas]
Gestión de recursos administrativos
[Gestión Documental]</t>
  </si>
  <si>
    <t xml:space="preserve">
Los expedientes del área no se conforman de acuerdo con lo indicado en los  instrumentos archivísticos, manuales y lineamientos establecidos para la correcta organización documental en los archivos de gestión.</t>
  </si>
  <si>
    <t>1. Realizar semestralmente una (1) mesa de trabajo con el grupo de gestión documental con el objeto de verificar la conformación de los expedientes de acuerdo con los lineamientos establecidos, los instrumentos archivísticos Cuadro de clasificación documental y TRD.
2. Revisión semestral, por parte de gestión documental el diligenciamiento del formato único de Inventario documental - FUID.</t>
  </si>
  <si>
    <t>Líder Grupo Gestión Documental</t>
  </si>
  <si>
    <r>
      <t xml:space="preserve">Análisis OCI: </t>
    </r>
    <r>
      <rPr>
        <sz val="8"/>
        <color theme="1"/>
        <rFont val="Tahoma"/>
        <family val="2"/>
      </rPr>
      <t xml:space="preserve">No se presentó avance ni soportes de ejecución de las acciones formuladas, por lo cual se califica la acción  </t>
    </r>
    <r>
      <rPr>
        <b/>
        <sz val="8"/>
        <color theme="1"/>
        <rFont val="Tahoma"/>
        <family val="2"/>
      </rPr>
      <t>"Sin iniciar".</t>
    </r>
  </si>
  <si>
    <t>Auditoría de Gestión Antisoborno, Lavado de Activos y Financiación del Terrorismo - 2023.</t>
  </si>
  <si>
    <t>1.1.1.a
Componente Actividades de control</t>
  </si>
  <si>
    <t xml:space="preserve">Se observan debilidades respecto a la documentación de los requisitos normativos requeridos para implementación del Sistema de administración de riesgos de lavado de activos y financiación del terrorismo al interior de Capital. </t>
  </si>
  <si>
    <t>Planeación Estratégica 
(Estratégico)</t>
  </si>
  <si>
    <t>Canal Capital no cuenta con documentación sobre los requisitos normativos requeridos para implementación del Sistema de administración de riesgos de lavado de activos y financiación del terrorismo. Esto teniendo en cuenta que, el ejercicio de gestión antisoborno ha sido un trabajo incipiente al interior de Capital que ha venido presentando mejoras y ajustes permanentes para el fortalecimiento de su gestión.</t>
  </si>
  <si>
    <t xml:space="preserve">1. Elaborar un documento con lineamientos para la gestión del Sistema de administración de riesgos de lavado de activos y financiación del terrorismo al interior de Canal Capital, que incluya los requisitos normativos. </t>
  </si>
  <si>
    <t xml:space="preserve">1. Documento con requisitos normativos formulado y publicado en la intranet. </t>
  </si>
  <si>
    <t xml:space="preserve">Gerente general </t>
  </si>
  <si>
    <t xml:space="preserve">Asesora líder de gestión de planeación 
Profesionales de apoyo de planeación </t>
  </si>
  <si>
    <t>1.1.1.b
Componente Actividades de control</t>
  </si>
  <si>
    <t>Debilidades en el marco de la gestión antisoborno, al no contar con documentación de capacidades institucionales [Planificación], planes de trabajo eficaces de fortalecimiento de la gestión [formulación de actividades de identificación, medición, evaluación, control, monitoreo [indicadores] y programas de capacitación continua en materia de gestión antisoborno, lavado de activos y financiación del terrorismo].</t>
  </si>
  <si>
    <t>En Canal Capital no se ha contemplado la necesidad de documentar información de análisis de capacidades institucionales, planes de trabajo eficaces de fortalecimiento de la gestión [formulación de actividades de identificación, medición, evaluación, control, monitoreo [indicadores] y programas de capacitación específicos en materia de gestión antisoborno.</t>
  </si>
  <si>
    <t xml:space="preserve">1. Revisar y actualizar el plan de implementación de la política integral de transparencia y asociar un repositorio para el cargue de evidencias. 
2. Revisa y  si es el caso actualizar la política integral de transparencia definiendo los roles y responsabilidades en materia de función de cumplimiento al interior de la entidad. 
3. Solicitar al área de recursos humanos la inclusión de temáticas de capacitación en materia de LA/FT para la vigencia 2024. </t>
  </si>
  <si>
    <t>1. Plan de implementación actualizado. 
2. Política integral de transparencia revisada y/o actualizada 
3. Solicitud realizada al área de recursos humanos</t>
  </si>
  <si>
    <t>1.1.1.c
Componente Actividades de control</t>
  </si>
  <si>
    <t>Falta de análisis y asignación del oficial de cumplimiento identificado en la Política integral de transparencia, acceso a la información, lucha contra la corrupción y gestión antisoborno.</t>
  </si>
  <si>
    <t>Planeación Estratégica 
(Estratégico)
Gestión Jurídica, contractual y control disciplinario
(Apoyo)</t>
  </si>
  <si>
    <t>Durante la vigencia 2023, luego del análisis realizado con la Alta dirección, no se encontró viable la creación de un nuevo cargo dentro de la planta de personal que desempeñara las funciones del oficial de cumplimiento, esto en razón a que dicho rol apunta a que exista imparcialidad en el desarrollo de su gestión, luego, al designar a un servidor público de la planta, se podría estar en curso en un conflicto de intereses.</t>
  </si>
  <si>
    <t xml:space="preserve">1. Revisar y si es el caso actualizar la política integral de transparencia definiendo los roles y responsabilidades en materia de función de cumplimiento al interior de la entidad. 
2. Actualizar la política de administración del riesgo contemplando las responsabilidades desde el rol de función de cumplimiento de la entidad. </t>
  </si>
  <si>
    <t xml:space="preserve">Política integral de transparencia revisada y/o actualizada 
Política de administración del riesgo  actualizada 
</t>
  </si>
  <si>
    <t xml:space="preserve">Planeación
</t>
  </si>
  <si>
    <t xml:space="preserve">Gerente general 
</t>
  </si>
  <si>
    <t>Gestionar los recursos financieros para la contratación del oficial de cumplimiento para la vigencia 2024  y realizar la contratación de la persona natural o jurídica que realizará la actividad</t>
  </si>
  <si>
    <t>Contrato de Oficial de cumplimiento suscrito / 1</t>
  </si>
  <si>
    <t>Oficina Jurídica</t>
  </si>
  <si>
    <t xml:space="preserve">Secretario (a) general </t>
  </si>
  <si>
    <t>Jefe Oficina Jurídica</t>
  </si>
  <si>
    <r>
      <rPr>
        <b/>
        <sz val="8"/>
        <color rgb="FF000000"/>
        <rFont val="Tahoma"/>
        <family val="2"/>
      </rPr>
      <t xml:space="preserve">Reporte Jurídica:  </t>
    </r>
    <r>
      <rPr>
        <sz val="8"/>
        <color rgb="FF000000"/>
        <rFont val="Tahoma"/>
        <family val="2"/>
      </rPr>
      <t xml:space="preserve">Durante el cuatrimestre se solicitó al área de Planeación ser incluida en la agenda del Comité Institucional de Gestión y Desempeño el siguiente tema "análisis de la viabilidad de la figura que satisfaga los requerimientos de "oficial de cumplimiento", y en atención a las revisiones preliminares realizadas"
</t>
    </r>
    <r>
      <rPr>
        <b/>
        <sz val="8"/>
        <color rgb="FF000000"/>
        <rFont val="Tahoma"/>
        <family val="2"/>
      </rPr>
      <t xml:space="preserve">Análisis OCI: </t>
    </r>
    <r>
      <rPr>
        <sz val="8"/>
        <color rgb="FF000000"/>
        <rFont val="Tahoma"/>
        <family val="2"/>
      </rPr>
      <t xml:space="preserve">Actividad en ejecución. Se califica </t>
    </r>
    <r>
      <rPr>
        <b/>
        <sz val="8"/>
        <color rgb="FF000000"/>
        <rFont val="Tahoma"/>
        <family val="2"/>
      </rPr>
      <t>"En Proceso"</t>
    </r>
    <r>
      <rPr>
        <sz val="8"/>
        <color rgb="FF000000"/>
        <rFont val="Tahoma"/>
        <family val="2"/>
      </rPr>
      <t>.</t>
    </r>
  </si>
  <si>
    <t>1.1.2.a Componente Evaluación de riesgos</t>
  </si>
  <si>
    <t xml:space="preserve">Debilidades en la función de orientación, asesoría y acompañamiento de la segunda línea de defensa en el Canal, en cuanto a la gestión de riesgos de soborno (en el marco del Mapa de riesgos de corrupción vigencias 2022 y 2023 (versión 2 del 08/08/2022 y versión actual: 3 del 31/07/2023) que incluye la identificación, análisis, evaluación y plan de manejo o tratamiento. Situación que podría generar confusión en los procesos de consulta, retroalimentación de la Primera línea de defensa y de la Línea Estratégica y por tanto de autoevaluación (seguimiento propio) que debe realizar la Primera línea de defensa. </t>
  </si>
  <si>
    <t>Respecto al primer aspecto el tema de riesgos de LA/FT, este ha sido relativamente nuevo y se tiene contemplado en el marco del Programa de Transparencia y Ética Pública - PTEP, para su respectiva identificación y documentación.</t>
  </si>
  <si>
    <t>1. Identificar y documentar los riesgos de Lavado de Activos y Financiación del Terrorismo de la entidad. 
2. Incluir dentro del monitoreo de riesgos 2024 el componentes de riesgos de LA/FT incluyendo mayor claridad frente a las matrices analizadas y su respectiva versión y vigencia.</t>
  </si>
  <si>
    <t>1. Matriz de riesgos de LA/FT documentada 
2. Monitoreo de riesgos 2024 con ajustes adelantados en materia de riesgos de LA/FT y detalles complementarios sobre las matrices analizadas</t>
  </si>
  <si>
    <t>1.1.2.b Componente Evaluación de riesgos</t>
  </si>
  <si>
    <t xml:space="preserve">No se han establecido las directrices (desde la segunda línea de defensa) y por tanto la identificación y vinculación de los riesgos fiscales, así como de los planes de tratamiento, con el mapa de riesgos institucional. Así, como debilidades en la función de supervisión y liderazgo del tema transversal en la entidad por parte del área de Planeación, a la Primera línea de defensa y a la Línea Estratégica, para implementar la gestión de riesgos relacionados con Lavado de Activos y Financiación del Terrorismo, con el fin de que las mismas establezcan las medidas de prevención y mitigación, así como los lineamientos y los recursos necesarios para su apropiación e implementación, respectivamente. </t>
  </si>
  <si>
    <t>Planeación Estratégica 
(Estratégico)
Gestión Financiera y facturación
(Apoyo)</t>
  </si>
  <si>
    <t>Canal Capital no cuenta con documentación alineada con la identificación de riesgos fiscales así como de los planes de tratamiento, con el mapa de riesgos institucional. Esto teniendo en cuenta que, el ejercicio de gestión antisoborno ha sido un trabajo incipiente al interior de Capital que ha venido presentando mejoras y ajustes permanentes para el fortalecimiento de su gestión.</t>
  </si>
  <si>
    <t xml:space="preserve">1. Elaborar un documento con lineamientos para la gestión del Sistema de administración de riesgos de lavado de activos y financiación del terrorismo al interior de Canal Capital, que incluya los requisitos normativos. 
2. Identificar y analizar los procesos susceptibles de riesgo fiscal al interior de la entidad y documentar en la matriz institucional de riesgos. </t>
  </si>
  <si>
    <t xml:space="preserve">1. Manual formulado y publicado en la intranet. 
2. Matriz de riesgos de LA/FT documentada con controles financieros  </t>
  </si>
  <si>
    <t>1.1.2.c Componente Evaluación de riesgos</t>
  </si>
  <si>
    <t>Se evidenciaron debilidades o faltantes respecto a los controles no financieros que el Canal debe establecer y/o vincular con los riesgos de soborno y de LA/FT, para procesos como:
A. Gestión del Talento Humano 
B.Gestión Jurídica y Contractual
C.En el numeral 7 de la Política integral de transparencia, acceso a la información, lucha contra la corrupción y gestión antisoborno, se encuentra como compromiso para la adecuada implementación y seguimiento, el “Suministrar a los terceros de interés estratégico y socios de negocio la presente política como un compromiso extendido de la entidad frente a la gestión de este tipo de riesgos”, sin embargo, no se evidencia su estandarización dentro de un instrumento del sistema de gestión, a pesar de estar contemplada dentro del plan de implementación de la política.
D.El Canal debe implementar un(os) procedimiento(s) para solicitar una evaluación y/o investigación de cualquier soborno, del incumplimiento de la política o del sistema de gestión antisoborno, que llegue a conocer a través de información recibida (canal de denuncia), detección o bajo razonable sospecha.</t>
  </si>
  <si>
    <t>Planeación Estratégica 
(Estratégico)
Gestión Financiera y facturación
(Apoyo)
Gestión de talento humano
(Apoyo)</t>
  </si>
  <si>
    <t>Dentro del análisis de la información asociado a los controles de los diferentes riesgos institucionales principalmente relacionados con los temas de gestión antisoborno se adelantó el trabajo inicial de actualización de riesgos de corrupción con el factor de riesgo asociada a soborno, sin embargo, no se contemplaron controles de tipo financiero y no financiero respecto a la gestión antisoborno.</t>
  </si>
  <si>
    <t>Analizar y establecer la aplicación de controles no financieros por parte de los procesos que tienen responsabilidad con dicha gestión (Gestión Jurídica y Contractual, Gestión del Talento Humano)</t>
  </si>
  <si>
    <t xml:space="preserve">Matriz de riesgos de LA/FT documentada con controles no financieros  </t>
  </si>
  <si>
    <t xml:space="preserve">1. Mantener actualizado el procedimiento interno de control disciplinario para adelantar las investigaciones internas a que haya lugar, por posibles conductas violatorias del sistema de gestión antisoborno.
2. Incluir dentro del plan de capacitaciones espacios de transferencia de información sobre las conductas que atentan contra la gestión antisoborno.
</t>
  </si>
  <si>
    <t>Procedimientos revisado y/o actualizado/ procedimiento para revisión y/o actualización 
Capacitaciones realizadas / capacitaciones programadas (2)</t>
  </si>
  <si>
    <t xml:space="preserve">Oficina de Control Disciplinario Interno
</t>
  </si>
  <si>
    <t>Jefe Control Disciplinario Interno</t>
  </si>
  <si>
    <r>
      <t xml:space="preserve">Reporte C. Disciplinario: </t>
    </r>
    <r>
      <rPr>
        <sz val="8"/>
        <color theme="1"/>
        <rFont val="Tahoma"/>
        <family val="2"/>
      </rPr>
      <t xml:space="preserve">Se realiza un análisis de las conductas mas frecuentes dentro de la entidad que atenten, contra la gestión antisoborno dando como resultado  lo siguiente:  1. Capacitación ley 1474 de 2011, estatuto anticorrupción. 1.1. Delitos contra la administración publica, 1.2. Derecho de petición como mecanismo jurídico para evitar  irregularidades en la función pública. 
</t>
    </r>
    <r>
      <rPr>
        <b/>
        <sz val="8"/>
        <color theme="1"/>
        <rFont val="Tahoma"/>
        <family val="2"/>
      </rPr>
      <t xml:space="preserve">Análisis OCI: </t>
    </r>
    <r>
      <rPr>
        <sz val="8"/>
        <color theme="1"/>
        <rFont val="Tahoma"/>
        <family val="2"/>
      </rPr>
      <t xml:space="preserve">Se observa acta del 23 de febrero de 2024 en la que se consigna la información de revisión del Plan de Mejoramiento; sin embargo, no se remiten los soportes de ejecución de lo formulado, lo cual se enfoca a la actualización del procedimiento, así como de las capacitaciones programadas (2), por lo que se recomienda al área adelantar la remisión de los soportes correspondientes en el marco del seguimiento que se adelanta a las acciones de manera cuatrimestral, teniendo en cuenta lo definido en la Circular interna 024 de 2019. Por lo anterior, se califica la acción </t>
    </r>
    <r>
      <rPr>
        <b/>
        <sz val="8"/>
        <color theme="1"/>
        <rFont val="Tahoma"/>
        <family val="2"/>
      </rPr>
      <t>"En Proceso"</t>
    </r>
    <r>
      <rPr>
        <sz val="8"/>
        <color theme="1"/>
        <rFont val="Tahoma"/>
        <family val="2"/>
      </rPr>
      <t xml:space="preserve">. </t>
    </r>
  </si>
  <si>
    <t xml:space="preserve">Identificar en una matriz los cargos susceptibles de soborno e identificar los posibles controles así como las delegaciones con posibilidad de actos de soborno. </t>
  </si>
  <si>
    <t xml:space="preserve"> Matriz de cargos formulada /1</t>
  </si>
  <si>
    <t>Talento Humano</t>
  </si>
  <si>
    <t xml:space="preserve">Subdirector Administrativo </t>
  </si>
  <si>
    <t>Profesional especializado de talento humano</t>
  </si>
  <si>
    <r>
      <rPr>
        <b/>
        <sz val="8"/>
        <color theme="1"/>
        <rFont val="Tahoma"/>
        <family val="2"/>
      </rPr>
      <t xml:space="preserve">Análisis OCI: </t>
    </r>
    <r>
      <rPr>
        <sz val="8"/>
        <color theme="1"/>
        <rFont val="Tahoma"/>
        <family val="2"/>
      </rPr>
      <t xml:space="preserve">No se presentan soportes para el periodo de reporte, teniendo en cuenta la fecha de terminación de la actividad se califica </t>
    </r>
    <r>
      <rPr>
        <b/>
        <sz val="8"/>
        <color theme="1"/>
        <rFont val="Tahoma"/>
        <family val="2"/>
      </rPr>
      <t xml:space="preserve">"Sin Iniciar". </t>
    </r>
  </si>
  <si>
    <t>1.1.2.d Componente Evaluación de riesgos</t>
  </si>
  <si>
    <t>No se evidenciaron avances por parte de la Alta Dirección en cuanto a:
•Promover y fortalecer la cultura antisoborno y de gestión del riesgo de LA/FT y las comunicaciones internas y externas sobre la política antisoborno, su eficacia y mejora continua.
•Asegurar que el SGAS se establezca, implemente, mantenga y revise para abordar adecuadamente los riesgos de soborno de la entidad, garantizando los recursos (humanos y físicos) suficientes y adecuados para su funcionamiento. 
•Necesidad de implementación de un diagnóstico y plan de trabajo de implementación de las medidas de mitigación de LA/FT que permita establecer lineamientos y/o fortalecer la documentación existente para la gestión o administración de riesgos de LA/FT.
•Definir las posiciones y/o personas que tienen bajo su control un trabajo que afecta el desempeño antisoborno y/o la prevención del lavado de activos y fortalecimiento del terrorismo, para aplicar la declaración periódica de cumplimiento de la Política (Alta dirección, órgano de gobierno y posiciones expuestas a un riesgo medio o alto).</t>
  </si>
  <si>
    <t>Planeación Estratégica 
(Estratégico)
Alta Dirección - CIGD</t>
  </si>
  <si>
    <t xml:space="preserve">No se ha realizado la designación del área (s) o equipo (s) responsable (s) del diseño e implementación de lineamientos para la "implementación de las medidas de mitigación de LA/FT", y "gestión o administración de riesgos de LA/FT".
Desconocimiento de los estándares a tener como referente para la implementación de las medidas de mitigación de LA/FT y gestión o administración de riesgos de LA/FT.
No se cuenta con personal con los conocimientos o competencias para la implementación de las medidas de mitigación de LA/FT y gestión o administración de riesgos de LA/FT.  </t>
  </si>
  <si>
    <t>Diagnóstico de la gestión antisoborno realizado /1
Soporte de la decisión tomada por la alta dirección con relación a la gestión antisoborno/1
Plan de trabajo o cronograma de trabajo diseñado/1</t>
  </si>
  <si>
    <t>1.1.2.f Componente Evaluación de riesgos</t>
  </si>
  <si>
    <t>Se evidenció inconsistencia entre la Política integral de transparencia, acceso a la información, lucha contra la corrupción y gestión antisoborno código EPLE-PO-005 versión 3 del 08/08/2023, título “Compromisos para la adecuada implementación y seguimiento a la política” al definir “Analizar semestralmente el desempeño de la gestión antisoborno a través del Comité Institucional de Coordinación de Control Interno teniendo en cuenta el análisis del Plan de Implementación de la presente política” y lo establecido en el Plan de Implementación de la Política que indica que, se realizará ante el Comité Institucional de Gestión y Desempeño por parte de Planeación.</t>
  </si>
  <si>
    <t xml:space="preserve">En la práctica no se contempló el análisis del avance de implementación de la política en el Comité Institucional de Coordinación de Control Interno debido a cruces de información en la instancia de decisión asociada a esta temática. </t>
  </si>
  <si>
    <t xml:space="preserve">Revisar y si es el caso actualizar la política integral de transparencia y el plan de implementación de la misma analizando la instancia en la cual se presentarán los avances de la política </t>
  </si>
  <si>
    <t xml:space="preserve">Política integral de transparencia y plan de implementación revisados y/o actualizados </t>
  </si>
  <si>
    <t xml:space="preserve">
Asesora líder de gestión de planeación 
Profesionales de apoyo de planeación </t>
  </si>
  <si>
    <r>
      <t xml:space="preserve">Reporte planeación: </t>
    </r>
    <r>
      <rPr>
        <sz val="8"/>
        <color theme="1"/>
        <rFont val="Tahoma"/>
        <family val="2"/>
      </rPr>
      <t xml:space="preserve">Dentro de la política aprobada en el mes de diciembre se estableció que los temas relacionados con la política integral de transparencia se realizarán en el marco del Comité Institucional de Coordinación de Control, Interno.
</t>
    </r>
    <r>
      <rPr>
        <b/>
        <sz val="8"/>
        <color theme="1"/>
        <rFont val="Tahoma"/>
        <family val="2"/>
      </rPr>
      <t xml:space="preserve">Análisis OCI: </t>
    </r>
    <r>
      <rPr>
        <sz val="8"/>
        <color theme="1"/>
        <rFont val="Tahoma"/>
        <family val="2"/>
      </rPr>
      <t xml:space="preserve">Se da cuenta de la política aprobada. Queda pendiente el reporte sobre el plan de implementación de la política integral de transparencia. Por lo anterior se califica </t>
    </r>
    <r>
      <rPr>
        <b/>
        <sz val="8"/>
        <color theme="1"/>
        <rFont val="Tahoma"/>
        <family val="2"/>
      </rPr>
      <t>"En Proceso"</t>
    </r>
    <r>
      <rPr>
        <sz val="8"/>
        <color theme="1"/>
        <rFont val="Tahoma"/>
        <family val="2"/>
      </rPr>
      <t>.</t>
    </r>
  </si>
  <si>
    <t xml:space="preserve">No se evidenciaron avances en cuanto a la identificación y evaluación de cambios internos y del entorno, para:
•La identificación de las partes interesadas o grupos de valor pertinentes al Sistema de Gestión Antisoborno y al Sistema de administración de riesgos de Lavado de Activos y Financiación del Terrorismo, así como las necesidades y expectativas de estas y los requisitos que cada una debe cumplir (obligatorios y voluntarios). 
•Documentar y determinar las situaciones externas e internas que afectan la capacidad del Canal para lograr los objetivos de la gestión antisoborno y del Sistema de administración de riesgos de Lavado de Activos y Financiación del Terrorismo en Capital. </t>
  </si>
  <si>
    <t>Canal Capital no ha realizado el análisis de contexto en el marco de la gestión antisoborno así como en materia de LA/FT, en este sentido es importante tener en cuenta que el ejercicio de gestión antisoborno ha sido un trabajo incipiente al interior de Capital que ha venido presentando mejoras y ajustes permanentes para el fortalecimiento de su gestión.</t>
  </si>
  <si>
    <t xml:space="preserve">Formular un manual de administración de riesgos de Lavado de Activos y Financiación del Terrorismo al interior de Capital y socializarlo a nivel interno y externo. </t>
  </si>
  <si>
    <t xml:space="preserve"> Un (1) manual formulado, publicado en la intranet y socializado. </t>
  </si>
  <si>
    <t>1.1.3.a
Componente Actividades de control</t>
  </si>
  <si>
    <t>Se evidenció que, no se ha realizado la vinculación de los siguientes controles financieros con los riesgos de soborno, en el marco del mapa de riesgos de corrupción, lo cual se recomienda revisar para su respectiva asociación: 
•Control dual para realizar aprobación de cualquier tipo de pago en el Canal, a cargo del Profesional de Tesorería y el Subdirector Financiero, actividad 26, procedimiento “Liquidación de órdenes de pago” AGFF-PD-010, versión 10 del 22/08/2022.
•La función de Revisoría fiscal en el Canal (ejecución de auditorías financieras).</t>
  </si>
  <si>
    <t xml:space="preserve">Dentro de la identificación de riesgos no se han contemplado aspectos específicos en materia de LA/FT asociados con controles financieros y no financieros siendo este un aspecto clave a ser contemplado en el marco de la identificación de riesgos en la materia. </t>
  </si>
  <si>
    <t xml:space="preserve">1. Formular un manual de administración de riesgos de Lavado de Activos y Financiación del Terrorismo al interior de Capital y socializarlo a nivel interno y externo. 
2. Analizar y establecer la aplicación de controles financieros por parte del proceso de Gestión Financiera y Facturación de la entidad </t>
  </si>
  <si>
    <t xml:space="preserve">1. Un (1) manual formulado, publicado en la intranet y socializado. 
2. Matriz de riesgos de LA/FT documentada con controles financieros  </t>
  </si>
  <si>
    <t>Planeación 
Subdirección Financiera</t>
  </si>
  <si>
    <t xml:space="preserve">Gerente general  
Subdirector Financiero </t>
  </si>
  <si>
    <t>Asesora líder de gestión de planeación 
Profesionales de apoyo de planeación 
Profesionales de la subdirección financiera</t>
  </si>
  <si>
    <r>
      <rPr>
        <b/>
        <sz val="8"/>
        <color theme="1"/>
        <rFont val="Tahoma"/>
        <family val="2"/>
      </rPr>
      <t>Reporte Sub. Financiera:</t>
    </r>
    <r>
      <rPr>
        <sz val="8"/>
        <color theme="1"/>
        <rFont val="Tahoma"/>
        <family val="2"/>
      </rPr>
      <t xml:space="preserve"> Se solicitará prorroga para dar cumplimiento a la acción propuesta. Y se validará en el área de planeación si se tienen avances al ser una acción compartida con esta área. 
</t>
    </r>
    <r>
      <rPr>
        <b/>
        <sz val="8"/>
        <color theme="1"/>
        <rFont val="Tahoma"/>
        <family val="2"/>
      </rPr>
      <t>Reporte Planeación:</t>
    </r>
    <r>
      <rPr>
        <sz val="8"/>
        <color theme="1"/>
        <rFont val="Tahoma"/>
        <family val="2"/>
      </rPr>
      <t xml:space="preserve"> 1. Esta actividad dará inicio en el segundo cuatrimestre del año. 2. Esta actividad dará inicio en el segundo cuatrimestre del año a partir de la actualización de los riesgos de gestión.
</t>
    </r>
    <r>
      <rPr>
        <b/>
        <sz val="8"/>
        <color theme="1"/>
        <rFont val="Tahoma"/>
        <family val="2"/>
      </rPr>
      <t>Análisis OCI:</t>
    </r>
    <r>
      <rPr>
        <sz val="8"/>
        <color theme="1"/>
        <rFont val="Tahoma"/>
        <family val="2"/>
      </rPr>
      <t xml:space="preserve"> De acuerdo con el reporte de avance se califica como </t>
    </r>
    <r>
      <rPr>
        <b/>
        <sz val="8"/>
        <color theme="1"/>
        <rFont val="Tahoma"/>
        <family val="2"/>
      </rPr>
      <t xml:space="preserve">"Sin iniciar".  </t>
    </r>
  </si>
  <si>
    <t>Mónica Virgüéz
Henry Beltrán</t>
  </si>
  <si>
    <t>1.1.3.b
Componente Actividades de control</t>
  </si>
  <si>
    <t>Falta de lineamientos para identificación, revisión y generación de alertas sobre temas claves [operaciones sospechosas] para la entidad como base de la toma de decisiones y de las acciones preventivas necesarias para evitar materializaciones de riesgos.</t>
  </si>
  <si>
    <t xml:space="preserve">No se cuenta con lineamientos internos que permitan contemplar puntos críticos para la generación de alertas en materia de operaciones sospechosas para la entidad. </t>
  </si>
  <si>
    <t>1.1.3.c
Componente Actividades de control</t>
  </si>
  <si>
    <t>Falta de documentación de herramientas en Capital para adelantar actividades de debida diligencia, procedimiento para la recepción de denuncias por posibles actos de corrupción, procedimiento interno para adelantar investigaciones internas por posibles conductas violatorias del sistema de gestión antisoborno y procedimiento en el que se identifique, prevenga y/o gestione posibles actuaciones de los colaboradores que puedan razonablemente ser identificadas como soborno.</t>
  </si>
  <si>
    <t>* No se ha realizado la designación del área (s) o equipo (s) responsable (s) del diseño e implementación de lineamientos para el sistema de gestión antisoborno
* Desconocimiento de los estándares a tener como referente para el diseño e implementación de sistema de gestión antisoborno y de cada uno de sus componentes.
* No se cuenta con personal con los conocimientos o competencias para el diseño e implementación sistema del sistema de gestión antisoborno y de cada uno de sus componentes.</t>
  </si>
  <si>
    <t>Determinar el área que de acuerdo con su competencia y conocimiento en sistemas de gestión en el marco de las normas internacionales ISO, será la designada para coordinar las acciones institucionales asociadas a implementar los lineamientos de gestión antisoborno en el marco de la ISO 37001 y coordinar las acciones de los demás equipos de la entidad entorno a este propósito.
Realizar el análisis, diseño, documentación e implementación de los lineamientos asociados a la "recepción de denuncias por posibles actos de corrupción" y lineamientos asociados a la "identificación y/o gestión de posibles actuaciones de los colaboradores que puedan razonablemente ser identificadas como soborno" y su correspondiente traslado a la oficina de Control Disciplinario</t>
  </si>
  <si>
    <t>Actividades programadas /2</t>
  </si>
  <si>
    <t xml:space="preserve"> Secretaría general y/o Jefe de Oficina Jurídica</t>
  </si>
  <si>
    <t>Mantener actualizado el procedimiento interno de control disciplinario para adelantar las investigaciones internas a que haya lugar, por posibles conductas violatorias del sistema de gestión antisoborno.
Incluir dentro del plan de capacitaciones espacios de transferencia de información sobre las conductas que atentan contra la gestión antisoborno.</t>
  </si>
  <si>
    <t>Procedimiento revisado y actualizado (si aplica)
Capacitaciones realizadas / capacitaciones programadas (2)</t>
  </si>
  <si>
    <t xml:space="preserve">Oficina de Control Disciplinario Interno </t>
  </si>
  <si>
    <t>Auditoria al proceso de gestión jurídica y contractual y al cumplimiento de las funciones del comité de conciliación</t>
  </si>
  <si>
    <t>Gestión Jurídica, contractual y control disciplinario
(Apoyo)</t>
  </si>
  <si>
    <t>Secretaría General</t>
  </si>
  <si>
    <t xml:space="preserve">Jefe de oficina jurídica </t>
  </si>
  <si>
    <t>Profesional especializado grado 3 de jurídica (documentos de gestión contractual)
Profesional especializado grado 2 de gestión jurídica (documentos de gestión jurídica)</t>
  </si>
  <si>
    <t>Se evidencio debilidad en la planeación institucional al no encontrar soporte de documentación del el paso a paso, controles y responsables en la gestión administrativa de los actos administrativos emitidos por la entidad.</t>
  </si>
  <si>
    <t>Desde planeación y en el rol de la segunda línea de defensa no se analizó la necesidad de contar con un instrumento con criterios asociados a la gestión y control de actos administrativos, dicha necesidad tampoco fue identificada por la primera línea de defensa.</t>
  </si>
  <si>
    <t>2. Apoyar desde el rol de planeación en la formulación de un documento que permita dar claridad respecto a los controles que deben tenerse en cuenta en la gestión de los actos administrativos de la entidad.</t>
  </si>
  <si>
    <t>Un (1) documento formulado con lineamientos asociados a la gestión interna de los actos administrativos</t>
  </si>
  <si>
    <t>Gerente general</t>
  </si>
  <si>
    <t>Profesionales de planeación</t>
  </si>
  <si>
    <r>
      <rPr>
        <b/>
        <sz val="8"/>
        <color theme="1"/>
        <rFont val="Tahoma"/>
        <family val="2"/>
      </rPr>
      <t xml:space="preserve">Reporte Planeación: </t>
    </r>
    <r>
      <rPr>
        <sz val="8"/>
        <color theme="1"/>
        <rFont val="Tahoma"/>
        <family val="2"/>
      </rPr>
      <t xml:space="preserve">El martes 23 de abril se adelantó reunión con el área jurídica de la secretaría general para la revisión y definición de los aspectos a tener en cuenta para documentar los lineamientos para la elaboración de actos administrativos.
</t>
    </r>
    <r>
      <rPr>
        <b/>
        <sz val="8"/>
        <color theme="1"/>
        <rFont val="Tahoma"/>
        <family val="2"/>
      </rPr>
      <t xml:space="preserve">Análisis OCI: </t>
    </r>
    <r>
      <rPr>
        <sz val="8"/>
        <color theme="1"/>
        <rFont val="Tahoma"/>
        <family val="2"/>
      </rPr>
      <t xml:space="preserve">La acción se encuentra en ejecución con una primera reunión entre las áreas interesada. Se califica </t>
    </r>
    <r>
      <rPr>
        <b/>
        <sz val="8"/>
        <color theme="1"/>
        <rFont val="Tahoma"/>
        <family val="2"/>
      </rPr>
      <t>"En Proceso"</t>
    </r>
    <r>
      <rPr>
        <sz val="8"/>
        <color theme="1"/>
        <rFont val="Tahoma"/>
        <family val="2"/>
      </rPr>
      <t>.</t>
    </r>
  </si>
  <si>
    <t>Para la vigencia 2023 se había establecido como reto la revisión y actualización de los documentos que actualmente se encuentran publicados en la intranet, no se había determinado como prioridad la creación de nuevos procedimientos o documentos estándar para el proceso</t>
  </si>
  <si>
    <t>1. Adelantar mesas de trabajo con el fin de analizar de la viabilidad y alcance de la elaboración de un documento que incluya los pasos o actividades, controles y responsables en la gestión administrativa de los actos administrativos emitidos por la entidad. Producto del análisis y orientación que se reciba por parte del equipo de Planeación, se dejará constancia de las mesas de trabajo realizadas y/o se estandarizará el documento de acuerdo con la categoría que se considere pertinente (procedimiento, manual, guía o instructivo), según corresponda.</t>
  </si>
  <si>
    <t>Actividad programada / 2</t>
  </si>
  <si>
    <t>Secretaria (o) General</t>
  </si>
  <si>
    <r>
      <t>Reporte S. General:</t>
    </r>
    <r>
      <rPr>
        <sz val="8"/>
        <color theme="1"/>
        <rFont val="Tahoma"/>
        <family val="2"/>
      </rPr>
      <t xml:space="preserve"> Durante el periodo de reporte se realizaron las siguientes acciones: 1. Reunión interna para iniciar la edición del documento que describirá el paso a paso para la elaboración y aprobación de actos administrativos. 2. Reunión con Planeación para recibir orientación sobre la tipología de documentos y la recomendación de cual sería la opción que esta instancia sugiere para la documentación del paso a paso.
</t>
    </r>
    <r>
      <rPr>
        <b/>
        <sz val="8"/>
        <color theme="1"/>
        <rFont val="Tahoma"/>
        <family val="2"/>
      </rPr>
      <t xml:space="preserve">Análisis OCI: </t>
    </r>
    <r>
      <rPr>
        <sz val="8"/>
        <color theme="1"/>
        <rFont val="Tahoma"/>
        <family val="2"/>
      </rPr>
      <t xml:space="preserve">Teniendo en cuenta lo reportado por el área, se observa el borrador del documento "Actos Administrativos", así como el acta de reunión del 4 de abril de 2024; sin embargo, respecto a la reunión indicada con el área de Planeación no es posible realizar la consulta respectiva, por lo que se reitera que los enlaces relacionados en los seguimientos deben contar con los permisos requeridos (Lectura) para la consulta y evaluación correspondiente a los cortes indicados. Teniendo en cuenta lo anterior, así como las fechas de ejecución de lo formulado, se califica </t>
    </r>
    <r>
      <rPr>
        <b/>
        <sz val="8"/>
        <color theme="1"/>
        <rFont val="Tahoma"/>
        <family val="2"/>
      </rPr>
      <t>"En Proceso"</t>
    </r>
    <r>
      <rPr>
        <sz val="8"/>
        <color theme="1"/>
        <rFont val="Tahoma"/>
        <family val="2"/>
      </rPr>
      <t xml:space="preserve">. </t>
    </r>
  </si>
  <si>
    <t>Se acredito una debilidad en la redacción, planeación y formulación de los indicadores, toda vez que no cumplen con la metodología, las características y criterios establecidos para Capital. Tampoco dan cuenta de la totalidad de las funciones establecidas para el área jurídica</t>
  </si>
  <si>
    <t>Control Disciplinario Interno
(Control)</t>
  </si>
  <si>
    <t>Falta de capacitación, experiencia y dominio de la técnica en el diseño de indicadores (redacción, planeación y formulación) conforme los estándares definidos por la entidad, lo anterior, pese a que durante la vigencia se realizó la revisión de los indicadores sin lograr cumplir los lineamientos indicados por Control Interno en el informe de auditoría.</t>
  </si>
  <si>
    <t>2. Realizar mesa de trabajo con el equipo de Planeación para recibir orientación en los ajustes de la hoja de vida del indicador del proceso "Gestión y trámite de procesos disciplinarios</t>
  </si>
  <si>
    <t>Actividad programada / 1</t>
  </si>
  <si>
    <t>Jefe de Control disciplinario</t>
  </si>
  <si>
    <r>
      <t xml:space="preserve">Reporte C. Disciplinario: </t>
    </r>
    <r>
      <rPr>
        <sz val="8"/>
        <color theme="1"/>
        <rFont val="Tahoma"/>
        <family val="2"/>
      </rPr>
      <t>Se está gestionando  en conjunto con la oficina de planeación, a efectos de realizar mesa de trabajo, con el propósito de recibir orientación en los ajustes de la hoja de vida del indicador del proceso.</t>
    </r>
    <r>
      <rPr>
        <b/>
        <sz val="8"/>
        <color theme="1"/>
        <rFont val="Tahoma"/>
        <family val="2"/>
      </rPr>
      <t xml:space="preserve">
Análisis OCI: </t>
    </r>
    <r>
      <rPr>
        <sz val="8"/>
        <color theme="1"/>
        <rFont val="Tahoma"/>
        <family val="2"/>
      </rPr>
      <t xml:space="preserve">Teniendo en cuenta lo indicado por el área, así como lo mencionado por el equipo de Planeación respecto a las actividades que se vienen adelantando sobre el Plan de Acción Institucional, la formulación del Plan de Desarrollo Distrital y el cambio de administración del Canal, al igual que las fecha de terminación formulada, se califica la acción </t>
    </r>
    <r>
      <rPr>
        <b/>
        <sz val="8"/>
        <color theme="1"/>
        <rFont val="Tahoma"/>
        <family val="2"/>
      </rPr>
      <t>"Sin Iniciar"</t>
    </r>
    <r>
      <rPr>
        <sz val="8"/>
        <color theme="1"/>
        <rFont val="Tahoma"/>
        <family val="2"/>
      </rPr>
      <t xml:space="preserve">. </t>
    </r>
  </si>
  <si>
    <t>Si bien el proceso de Gestión Jurídica y Contractual cuenta con indicadores de medición relacionados con la gestión del proceso, se ha identificado que los mismos son susceptibles de mejoramiento, de manera que cumpla con criterios de claridad y simplicidad, así como de pertinencia en cuanto a la medición de aspectos clave del proceso, de manera que su medición se encuentre articulada con los asuntos prioritarios que se atienden desde el área.</t>
  </si>
  <si>
    <t>1. Realizar mesa de trabajo con el equipo de Planeación para recibir orientación en los ajustes de la hoja de vida del indicador del proceso "Funcionarios capacitados en el ejercicio de la supervisión en aras de evitar la configuración del contrato realidad", en lo relacionado con: - Pertinencia - Criterio de utilidad</t>
  </si>
  <si>
    <t>Profesional especializado grado 2 de gestión jurídica (documentos de gestión jurídica)</t>
  </si>
  <si>
    <t>Se encontró que la primera línea (área jurídica) no adelanto las actividades o no aporto los documentos que den cuenta del cumplimiento en la gestión de los riesgos identificados en el primer trimestre de la vigencia 2022. Por esta razón, y en vista que no se pudo verificar el cumplimiento de las actividades de control, se avisa que no se dio cumplimiento a la política de administración del riesgo vigente en Capital.</t>
  </si>
  <si>
    <t>Durante el 1er trimestre el 2022 por error humano, se omitió el envió de los soportes al momento de realizar el reporte al equipo de Planeación.
Nota: Durante el 2023 se ha realizado la gestión de monitoreo y reporte del cumplimiento de los riesgos asociados al proceso de gestión jurídica y contractual conforme se ha señalado.</t>
  </si>
  <si>
    <t xml:space="preserve">1. Realizar el reporte y cargue de soportes conforme lo solicitado por Planeación en el seguimiento trimestral de la gestión de riesgos del proceso durante el 2024
2. Solicitar al equipo de Planeación, asesoría y/o capacitación respecto las buenas prácticas o recomendaciones para el reporte trimestral sobre la gestión de riesgos y la generación de soportes. </t>
  </si>
  <si>
    <t>Se evidencio debilidad en la gestión documental de la actividad judicial de Capital. Se tiene que la conformación actual del archivo de los expedientes judiciales no cumple con los criterios de política de gestión documental de Capital. Esto puede llevar a posibles riesgos de perdida de información o dificultades en la consulta, de manera que se entorpezca la posible toma de decisiones.</t>
  </si>
  <si>
    <t>Gestión Jurídica, contractual y control disciplinario
(Apoyo)
Gestión de Recursos Administrativos - Gestión Documental
(Apoyo)</t>
  </si>
  <si>
    <t>Desconocimiento de los lineamientos establecidos por Canal Capital para la gestión documental de los archivos y expedientes judiciales</t>
  </si>
  <si>
    <t>1. Realizar mesa de trabajo con el equipo de Gestión Documental y en este espacio solicitar asesoría en:
* El almacenamiento de la información DE LA TOTALIDAD DE LA DOCUMENTACIÓN (incluyendo la clasificada como documentos de APOYO) producida por el equipo de GESTIÓN JURIDICA en lo relacionado con los expedientes de los Procesos Judiciales y demás actividades asociadas.
* Recibir orientación sobre los parámetros para el almacenamiento y uso de documentos digitales y/o electrónicos de Capital y realizar aplicación y prueba en TODA LA información incluyendo la clasificada como de Apoyo y de TRD.
2. Solicitar seguimiento semestral por parte del equipo de Gestión documental, sobre los avances que se tengan en la  implementación de los parámetros para el almacenamiento y uso de documentos digitales y/o electrónicos en materia judicial.</t>
  </si>
  <si>
    <r>
      <t xml:space="preserve">Se evidencio que la ejecución contractual de los Contratos 215 de 2023, 243 de 2023, 321 de 2023 y 123 de 2023 no garantizan el cumplimiento del principio de publicidad por la no publicación de los </t>
    </r>
    <r>
      <rPr>
        <b/>
        <sz val="8"/>
        <rFont val="Tahoma"/>
        <family val="2"/>
      </rPr>
      <t>soportes de pago</t>
    </r>
    <r>
      <rPr>
        <sz val="8"/>
        <rFont val="Tahoma"/>
        <family val="2"/>
      </rPr>
      <t xml:space="preserve"> conforme el artículo 02 del decreto distrital 371 de 2010 y el numeral 3.4 del manual de contratación.</t>
    </r>
  </si>
  <si>
    <t>Gestión Jurídica, contractual y control disciplinario
(Apoyo)
Gestión Financiera y facturación
(Apoyo)</t>
  </si>
  <si>
    <t xml:space="preserve">Falta de equipo humano para la revisión de la conformidad de la información cargada en el SECOP con relación a los soportes de pago.
Los contratos auditados se encuentran con la orden de pago en el SECOP II en estado pagado con corte al mes de noviembre. </t>
  </si>
  <si>
    <t xml:space="preserve">Actualizar el procedimiento AGFF-PD-010 LIQUIDACIÓN ÓRDENES DE PAGO indicando los tiempos pertinentes desde la generación de la orden de pago a su publicación y la asignación de la responsabilidad de la aprobación de las cuentas en el SECOP II. </t>
  </si>
  <si>
    <t>Procedimiento actualizado / 1</t>
  </si>
  <si>
    <t>Apoyo profesional Subdirección Financiera</t>
  </si>
  <si>
    <r>
      <t xml:space="preserve">Reporte Financiera: </t>
    </r>
    <r>
      <rPr>
        <sz val="8"/>
        <color theme="1"/>
        <rFont val="Tahoma"/>
        <family val="2"/>
      </rPr>
      <t xml:space="preserve">Se solicitará prorroga para dar cumplimiento a la acción propuesta. 
</t>
    </r>
    <r>
      <rPr>
        <b/>
        <sz val="8"/>
        <color theme="1"/>
        <rFont val="Tahoma"/>
        <family val="2"/>
      </rPr>
      <t xml:space="preserve">Análisis OCI: </t>
    </r>
    <r>
      <rPr>
        <sz val="8"/>
        <color theme="1"/>
        <rFont val="Tahoma"/>
        <family val="2"/>
      </rPr>
      <t xml:space="preserve">Teniendo en cuenta el reporte efectuado por el área, así como las fechas de ejecución, se califica la acción </t>
    </r>
    <r>
      <rPr>
        <b/>
        <sz val="8"/>
        <color theme="1"/>
        <rFont val="Tahoma"/>
        <family val="2"/>
      </rPr>
      <t>"Sin Iniciar"</t>
    </r>
    <r>
      <rPr>
        <sz val="8"/>
        <color theme="1"/>
        <rFont val="Tahoma"/>
        <family val="2"/>
      </rPr>
      <t xml:space="preserve"> y se recomienda al área tener en cuenta los lineamientos de la Circular Interna 024 de 2019, respecto a la solicitud de ajuste de las acciones. </t>
    </r>
  </si>
  <si>
    <t>Profesional especializado grado 3 del área Jurídica o quien el delegue</t>
  </si>
  <si>
    <t>Se evidenció debilidad en la elaboración de los documentos previos y de la gestión documental del contrato 215 de 2023 y en el cumplimiento del principio de planeación contractual de conformidad con el manual de contratación de Capital toda vez que se encontraron debilidades en los requisitos normativos en el contrato 274 de 2023</t>
  </si>
  <si>
    <t xml:space="preserve">Debilidades frente al conocimiento de áreas con relación a la elaboración de los documentos previos y en el cumplimiento del principio de planeación contractual </t>
  </si>
  <si>
    <t>1. Continuar con los procesos de capacitación del Manual de Contratación para reforzar las responsabilidades de las áreas en los procesos de planeación contractual.
2. Realizar la revisión y modificar el Manual de Supervisión, con el fin de incluir las políticas distritales en materia de ingreso a Almacén, de la mano del área de Servicios Administrativos</t>
  </si>
  <si>
    <r>
      <t xml:space="preserve">Reporte Jurídica: </t>
    </r>
    <r>
      <rPr>
        <sz val="8"/>
        <color theme="1"/>
        <rFont val="Tahoma"/>
        <family val="2"/>
      </rPr>
      <t xml:space="preserve">Durante el cuatrimestre se programó capacitación con relación al manual de contratación para el 22 de abril de 2024
</t>
    </r>
    <r>
      <rPr>
        <b/>
        <sz val="8"/>
        <color theme="1"/>
        <rFont val="Tahoma"/>
        <family val="2"/>
      </rPr>
      <t xml:space="preserve">análisis OCI: </t>
    </r>
    <r>
      <rPr>
        <sz val="8"/>
        <color theme="1"/>
        <rFont val="Tahoma"/>
        <family val="2"/>
      </rPr>
      <t xml:space="preserve">Se da cuenta del contenido de la capacitación reportada del 22 de abril. En esa oportunidad se presento el manual de contratación  y las diferentes etapas del  proceso contractual. Revisado el desarrollo se pudo evidenciar referencias al contrato de arrendamiento como lo estipulaba la acción de mejora. Queda pendiente el reporte de la segunda actividad propuesta. Por lo anterior se califica </t>
    </r>
    <r>
      <rPr>
        <b/>
        <sz val="8"/>
        <color theme="1"/>
        <rFont val="Tahoma"/>
        <family val="2"/>
      </rPr>
      <t xml:space="preserve">"En Proceso". </t>
    </r>
  </si>
  <si>
    <t>Se evidencia una posibilidad de mejora en la ejecución de las funciones de supervisión contractual. En particular, lo relacionado con la gestión documental de los contratos y la conformación del expediente contractual. Se avisa que no se da cumplimiento al numeral 3.3 del manual de contratación y de la GUÍA DE LINEAMIENTOS PARA EL USO Y ALMACENAMIENTO DE DOCUMENTOS DIGITALES Y/O ELECTRÓNICOS EN CANAL CAPITAL.</t>
  </si>
  <si>
    <t xml:space="preserve">Falta de equipo humano para realizar apoyo en la revisión de expedientes </t>
  </si>
  <si>
    <t>1. Analizar la viabilidad de contratación de una persona idónea para realizar el acompañamiento en la revisión y monitoreo de expedientes de supervisión de contrato para las vigencias 2019, 2020, 2021, 2022, 2023 y 2024, según plan de trabajo.
2. Realizar cuatrimestralmente la revisión de los expedientes entregados durante la vigencia 2024 por los supervisores de contrato que cuenten con cierre contractual, en el que se realizará monitoreo de la completitud de los datos con relación a soportes de ejecución.
3. Realizar seguimiento del avance en la revisión de expedientes entregados por los supervisores de contrato para las vigencias 2019, 2020, 2021, 2022, 2023, según plan de trabajo.</t>
  </si>
  <si>
    <t>Actividad programada / 3</t>
  </si>
  <si>
    <t xml:space="preserve">Jefe de oficina Jurídica </t>
  </si>
  <si>
    <t>Profesional especializado grado 3 de gestión jurídica</t>
  </si>
  <si>
    <t>Se comunica que se encuentran debilidades frente al seguimiento de la política de daño antijurídico y de la política de defensa judicial. En particular frente los soportes de los indicadores propuestos y a las actividades contempladas en cada una de las políticas. Por último, también se informa que no se dio cumplimiento al numeral 06 del artículo 07 de la Resolución 088 de 2015, toda vez que de tres informes esperados, se pudo consultar el documento concerniente al primer semestre de 2023.</t>
  </si>
  <si>
    <t>El diseño inicial de la política del daño antijurídico realizado por el equipo de gestión jurídica, se dimensionó de manera ambiciosa superando las capacidades y recursos (humano) de la entidad.</t>
  </si>
  <si>
    <t>1. Actualizar la Política del Daño Antijurídico conforme a los riesgos jurídicos y realidad actual de la entidad.
2. Presentar el seguimiento de avance a la ejecución de la Política del Daño Antijurídico mínimo una vez durante el semestre.</t>
  </si>
  <si>
    <r>
      <t xml:space="preserve">reporte Jurídica: </t>
    </r>
    <r>
      <rPr>
        <sz val="8"/>
        <color theme="1"/>
        <rFont val="Tahoma"/>
        <family val="2"/>
      </rPr>
      <t xml:space="preserve">Durante el 1er cuatrimestre del año se realizaron dos (2) reuniones del Comité de conciliación en los cuales se revisaron aspectos asociados a la política de prevención del daño antijurídico
</t>
    </r>
    <r>
      <rPr>
        <b/>
        <sz val="8"/>
        <color theme="1"/>
        <rFont val="Tahoma"/>
        <family val="2"/>
      </rPr>
      <t xml:space="preserve">Análisis OCI: </t>
    </r>
    <r>
      <rPr>
        <sz val="8"/>
        <color theme="1"/>
        <rFont val="Tahoma"/>
        <family val="2"/>
      </rPr>
      <t xml:space="preserve"> La acción se encuentra en ejecución. Se recuerda que la formulación contempla un reporte semestral al comité de conciliación.  E s decir que para la fecha de terminación de la acción de mejora deben existir los soportes documentales de dos reportes durante 2024. Por lo anterior se califica </t>
    </r>
    <r>
      <rPr>
        <b/>
        <sz val="8"/>
        <color theme="1"/>
        <rFont val="Tahoma"/>
        <family val="2"/>
      </rPr>
      <t>"En Proceso"</t>
    </r>
    <r>
      <rPr>
        <sz val="8"/>
        <color theme="1"/>
        <rFont val="Tahoma"/>
        <family val="2"/>
      </rPr>
      <t>.</t>
    </r>
  </si>
  <si>
    <t>INFORME DE SEGUIMIENTO ESTRATÉGICO AL CUMPLIMIENTO DE LA NORMATIVA ARCHIVÍSTICA, Vigencia 2022</t>
  </si>
  <si>
    <t>Componente Estratégico</t>
  </si>
  <si>
    <t>Se recomienda la vinculación del equipo interdisciplinario de profesionales como conservación y restauración de bienes, Historia e ingeniería de sistemas, quienes prestarían el apoyo necesario para la implementación de la gestión documental.</t>
  </si>
  <si>
    <t>Gestión de Recursos Administrativos - Gestión Documental 
(Apoyo)</t>
  </si>
  <si>
    <t xml:space="preserve">1. No se cuenta con recursos económicos para la contratación de los perfiles de con conservación y restauración de bienes, historiador e ingeniería de sistemas, quienes prestaran apoyo para la implementación de la gestión documental.
</t>
  </si>
  <si>
    <r>
      <t xml:space="preserve">1. Realizar dos (2) mesas de trabajo con el equipo de Sistemas de Canal Capital con el fin de contar con apoyo tecnológico para la implementación de la gestión documental 
</t>
    </r>
    <r>
      <rPr>
        <sz val="8"/>
        <rFont val="Tahoma"/>
        <family val="2"/>
      </rPr>
      <t xml:space="preserve">
2. Presentar la necesidad ante la Alta Dirección de completar equipo interdisciplinario requerido (profesionales como conservación y restauración de bienes) por parte del líder del proceso, Subdirector Administrativo, para la implementación del proceso total de Gestión Documental.</t>
    </r>
  </si>
  <si>
    <t>Mesas de Trabajo ejecutadas / Mesas de Trabajo planeadas</t>
  </si>
  <si>
    <t xml:space="preserve">Líder de Gestión Documental
</t>
  </si>
  <si>
    <r>
      <rPr>
        <b/>
        <sz val="8"/>
        <color rgb="FF1F1F1F"/>
        <rFont val="Tahoma"/>
        <family val="2"/>
      </rPr>
      <t xml:space="preserve">Reporte Gestión Documental: </t>
    </r>
    <r>
      <rPr>
        <sz val="8"/>
        <color rgb="FF1F1F1F"/>
        <rFont val="Tahoma"/>
        <family val="2"/>
      </rPr>
      <t xml:space="preserve">Se ha manifestado la necesidad a la alta dirección de completar el equipo interdisciplinario requerido, sin embargo no se cuenta con el presupuesto para esta necesidad,
</t>
    </r>
    <r>
      <rPr>
        <b/>
        <sz val="8"/>
        <color rgb="FF1F1F1F"/>
        <rFont val="Tahoma"/>
        <family val="2"/>
      </rPr>
      <t>Análisis OCI:</t>
    </r>
    <r>
      <rPr>
        <sz val="8"/>
        <color rgb="FF1F1F1F"/>
        <rFont val="Tahoma"/>
        <family val="2"/>
      </rPr>
      <t xml:space="preserve"> Debido a que el reporte no está acompañado de soportes y no se evidencia el inicio de las acciones planteadas, se mantiene el anterior seguimiento y calificación con alerta </t>
    </r>
    <r>
      <rPr>
        <b/>
        <sz val="8"/>
        <color rgb="FF1F1F1F"/>
        <rFont val="Tahoma"/>
        <family val="2"/>
      </rPr>
      <t>"Sin iniciar".</t>
    </r>
  </si>
  <si>
    <t>Se recomienda realizar las capacitaciones en temas como: PGD, PINAR, Banco Terminológico, Tablas de control de acceso, entre otros temas que aportan al avance en la implementación de los procesos de gestión documental. Asimismo, las capacitaciones deben estar debidamente documentadas, desde su planeación, ejecución y evaluación.</t>
  </si>
  <si>
    <t>1. Desconocimiento en la aplicación de los instrumentos archivísticos por parte de los colaboradores de la entidad.</t>
  </si>
  <si>
    <t>1. Incluir dentro del Plan Institucional de Capacitación  - PIC, socialización de los instrumentos archivísticos, con el propósito de fomentar una cultura archivística al rededor del Canal Capital. 
2. Integrar dentro del Plan de trabajo del grupo de apoyo Gestión Documental la socialización de los instrumentos archivísticos.</t>
  </si>
  <si>
    <t>Dos socializaciones trimestrales realizadas / Dos socializaciones trimestrales planeadas</t>
  </si>
  <si>
    <t>Líder de Gestión Documental</t>
  </si>
  <si>
    <t xml:space="preserve">Componente Documental </t>
  </si>
  <si>
    <t>Formular el plan de Transferencias secundarias y desarrollarlo, teniendo en cuenta la aplicación de los tiempos retención y disposición final establecidos en la Tabla de Retención Documental, así mismo publicar el Inventario Documental de la documentación a transferir en la página web de la entidad.</t>
  </si>
  <si>
    <t>1. La entidad, no cuenta con los siguientes recursos: Económicos, Físicos, Humanos, Técnicos, Tecnológicos, que permitan la ejecución de este proyecto</t>
  </si>
  <si>
    <t xml:space="preserve">1. Socializar por parte del Subdirector Administrativo y Líder de Gestión Documental ante el Comité Institucional de Gestión y Desempeño, la necesidad urgente de adelantar la organización del Fondo Documental Acumulado para realizar una transferencia secundaria al Archivo de Bogotá. </t>
  </si>
  <si>
    <t>Socialización adelantada por el Subdirector Administrativo ante la Alta Dirección / 1</t>
  </si>
  <si>
    <t>Realizar eliminación documental de acuerdo con los tiempos de retención documental y la disposición final de la Tablas de Retención Documental – TRD convalidada y adoptada por la entidad, teniendo en cuenta el procedimiento documentado en el Sistema Integrado de Gestión.</t>
  </si>
  <si>
    <t>1. Socializar por parte del Subdirector Administrativo y Líder de Gestión Documental ante  el Comité Institucional de Gestión y Desempeño, la necesidad de adelantar la organización del Archivo Central aplicando el Cuadro de Clasificación y la TRD.</t>
  </si>
  <si>
    <t>Subdirección Administrativa</t>
  </si>
  <si>
    <r>
      <t xml:space="preserve">Análisis OCI: </t>
    </r>
    <r>
      <rPr>
        <sz val="8"/>
        <color theme="1"/>
        <rFont val="Tahoma"/>
        <family val="2"/>
      </rPr>
      <t xml:space="preserve">Teniendo en cuenta que no se adelantó reporte de avances y soportes de las actividades formuladas, durante el primer cuatrimestre de la vigencia, se califica la acción </t>
    </r>
    <r>
      <rPr>
        <b/>
        <sz val="8"/>
        <color theme="1"/>
        <rFont val="Tahoma"/>
        <family val="2"/>
      </rPr>
      <t>"Sin Iniciar"</t>
    </r>
    <r>
      <rPr>
        <sz val="8"/>
        <color theme="1"/>
        <rFont val="Tahoma"/>
        <family val="2"/>
      </rPr>
      <t>.</t>
    </r>
  </si>
  <si>
    <t>Elaborar plan de trabajo para la intervención del Fondo Documental Acumulado con el que cuenta la entidad aplicando las Tablas de Valoración Documental convalidadas.</t>
  </si>
  <si>
    <t>1. Socializar por parte del Subdirector Administrativo y Líder de Gestión Documental ante  el Comité Institucional de Gestión y Desempeño, la necesidad de adelantar la organización del Fondo Documental Acumulado de adelantar una intervención del Fondo Documental Acumulado, para lo cual se requiere de provisión de recursos</t>
  </si>
  <si>
    <t xml:space="preserve">Componente Tecnológico </t>
  </si>
  <si>
    <t>Formular el esquema de metadatos e implementar el servicio de metadatos en el Sistema de Gestión de Documentos Electrónicos de Archivo, para facilitar la interoperabilidad y asegurar el acceso de los documentos a largo plazo.</t>
  </si>
  <si>
    <t>1. La entidad, no cuenta con un Sistema de Gestión de Documentos Electrónico de Archivo - SGDEA.</t>
  </si>
  <si>
    <t xml:space="preserve">1. Realizar mesa de trabajo entre Gestión Documental y Sistemas para verificar y analizar las necesidades de la entidad en esta materia.
2. Solicitar ante el Archivo de Bogotá y/o Archivo General de la Nación - AGN,  el concepto técnico de la herramienta que se tiene en la entidad (ERP).
3. Socializar por parte del Subdirector Administrativo, Profesional de Sistemas y Líder de Gestión Documental ante el Comité Institucional de Gestión y Desempeño, el informe emitido por el ente de control y vigilancia, para la toma de decisiones.
</t>
  </si>
  <si>
    <t>Actividades ejecutadas / Actividades planeadas</t>
  </si>
  <si>
    <t>Gestión Documental
Sistemas</t>
  </si>
  <si>
    <t>Subdirector Administrativo, Líder de Gestión Documental 
Profesional especializado de Sistemas</t>
  </si>
  <si>
    <r>
      <t xml:space="preserve">Análisis OCI: </t>
    </r>
    <r>
      <rPr>
        <sz val="8"/>
        <color theme="1"/>
        <rFont val="Tahoma"/>
        <family val="2"/>
      </rPr>
      <t xml:space="preserve">No se presentó avance ni soportes de ejecución de las acciones formuladas, por lo cual se califica la acción  </t>
    </r>
    <r>
      <rPr>
        <b/>
        <sz val="8"/>
        <color theme="1"/>
        <rFont val="Tahoma"/>
        <family val="2"/>
      </rPr>
      <t xml:space="preserve">"Sin iniciar". </t>
    </r>
    <r>
      <rPr>
        <sz val="8"/>
        <color theme="1"/>
        <rFont val="Tahoma"/>
        <family val="2"/>
      </rPr>
      <t xml:space="preserve">Se recomienda de manera adicional, al área de Sistemas adelantar el reporte de los avances y soportes de lo formulado en las herramientas habilitadas para tal fin, dado, que se adelantó la entrega de información de manera incompleta. </t>
    </r>
  </si>
  <si>
    <t>Archivos de Derechos Humanos</t>
  </si>
  <si>
    <t>La entidad no diligenció el Anexo 6, Archivos relativos a los Derechos Humanos, del Formulario de Seguimiento Estratégico al Cumplimiento de la Normativa Archivística en las Entidades del Distrito Capital, por lo que se exhorta a Canal Capital a diligenciarlo incluyendo la información respecto a la realización o no de las actividades que en él se refieren.
Se sugiere la consulta, socialización y apropiación de la normatividad vigente, así como los instrumentos técnicos archivísticos especializados en la materia expedidos a nivel nacional en el marco del desarrollo de la Ley 1448 de 2011.</t>
  </si>
  <si>
    <t xml:space="preserve">1. Falta de apropiación de la normatividad sobre documento relacionados con Derechos Humanos por parte de los Productores Documentales. </t>
  </si>
  <si>
    <t xml:space="preserve">1. Solicitar en mesa de trabajo y apoyo del Archivo de Bogotá, para la socialización del anexo 6 Archivos relativos a los Derechos Humanos y la Ley 1448 de 2011.
2. Socializar el anexo por parte del Grupo de Gestión Documental a los productores documentales para el cumplimiento de la normatividad. </t>
  </si>
  <si>
    <t xml:space="preserve"> Auditoría Decreto 371 de 2010 - Participación Ciudadana, Control Social y Transparencia</t>
  </si>
  <si>
    <t>11.2.1.1</t>
  </si>
  <si>
    <t xml:space="preserve">
Marca y Comunicaciones
Área Digital</t>
  </si>
  <si>
    <t>Acción correctiva</t>
  </si>
  <si>
    <t>Actividades programadas /4</t>
  </si>
  <si>
    <t>Marca y Comunicaciones</t>
  </si>
  <si>
    <t>Profesional especializado grado 3 de comunicación y prensa</t>
  </si>
  <si>
    <t>Profesional especializado grado 3 de comunicación y prensa
Profesional designado por la Dirección Operativa</t>
  </si>
  <si>
    <r>
      <rPr>
        <b/>
        <sz val="8"/>
        <color theme="1"/>
        <rFont val="Tahoma"/>
        <family val="2"/>
      </rPr>
      <t xml:space="preserve">Análisis OCI: </t>
    </r>
    <r>
      <rPr>
        <sz val="8"/>
        <color theme="1"/>
        <rFont val="Tahoma"/>
        <family val="2"/>
      </rPr>
      <t>No se presentan soportes para el periodo de reporte, teniendo en cuenta la fecha de terminación de la actividad se califica "Sin Iniciar"</t>
    </r>
  </si>
  <si>
    <t>11.2.1.2</t>
  </si>
  <si>
    <t xml:space="preserve">1. En el Footer no se encuentra la Imagen del Portal Único del Estado Colombiano y el logo de la marca país CO – Colombia.
2. El buscador de contenidos de la página web no funciona. 
3. Ningún documento indica su fecha de publicación en la página web.
4. En el numeral 9.1 todos los informes de ejecución de los recursos Futic generan error al intentar abrir los enlaces.
</t>
  </si>
  <si>
    <t>Digital</t>
  </si>
  <si>
    <t>En el proceso de implementación de la nueva página web se estableció el desarrollo de esta actividad con corte a 31 de diciembre de 2023.</t>
  </si>
  <si>
    <t>Se realizaran las siguientes acciones:
1. Ajuste en el Footer no se encuentra la Imagen del Portal Único del Estado Colombiano y el logo de la marca país CO – Colombia.
2. Ajuste del buscador de contenidos de la página web no funciona. 
3. Inclusión de fecha de publicación en la página web - en el botón de transparencia
4. Ajuste de los informes de ejecución de los recursos Futic publicados en el  numeral 9.1</t>
  </si>
  <si>
    <t>Director Operativo</t>
  </si>
  <si>
    <t>Equipo de contratistas asignado a la actividad, según corresponda</t>
  </si>
  <si>
    <r>
      <t xml:space="preserve">Reporte D. Operativa: </t>
    </r>
    <r>
      <rPr>
        <sz val="8"/>
        <color theme="1"/>
        <rFont val="Tahoma"/>
        <family val="2"/>
      </rPr>
      <t xml:space="preserve">Durante el 1er cuatrimestre se realizaron los ajustes correspondiente a: 1. Ajuste en el Footer no se encuentra la Imagen del Portal Único del Estado Colombiano y el logo de la marca país CO – Colombia. 2. Ajuste del buscador de contenidos de la página web no funciona. 3. Inclusión de fecha de publicación en la página web - en el botón de transparencia 4. Ajuste de los informes de ejecución de los recursos FUTIC publicados en el numeral 9.1.
</t>
    </r>
    <r>
      <rPr>
        <b/>
        <sz val="8"/>
        <color theme="1"/>
        <rFont val="Tahoma"/>
        <family val="2"/>
      </rPr>
      <t xml:space="preserve">Análisis OCI: </t>
    </r>
    <r>
      <rPr>
        <sz val="8"/>
        <color theme="1"/>
        <rFont val="Tahoma"/>
        <family val="2"/>
      </rPr>
      <t xml:space="preserve">Se adelanta la revisión de los soportes entregados por el área responsable observando la ejecución de las actividades 1, 2 y 4 respectivamente; sin embargo, teniendo en cuenta que la actividad 3 indica: </t>
    </r>
    <r>
      <rPr>
        <i/>
        <sz val="8"/>
        <color theme="1"/>
        <rFont val="Tahoma"/>
        <family val="2"/>
      </rPr>
      <t xml:space="preserve">3. Inclusión de fecha de publicación en la página web - en el botón de transparencia, </t>
    </r>
    <r>
      <rPr>
        <sz val="8"/>
        <color theme="1"/>
        <rFont val="Tahoma"/>
        <family val="2"/>
      </rPr>
      <t xml:space="preserve">se verifican las publicaciones del botón de transparencia, observando que no cuentan con la fecha en su totalidad. Por lo que, se recomienda al área adelantar la modificación de la acción determinando su aplicabilidad o en su defecto realizar la modificación de las fechas de ejecución programadas. Teniendo en cuenta lo anterior, se califica la acción con alerta </t>
    </r>
    <r>
      <rPr>
        <b/>
        <sz val="8"/>
        <color theme="1"/>
        <rFont val="Tahoma"/>
        <family val="2"/>
      </rPr>
      <t>"Incumplida"</t>
    </r>
    <r>
      <rPr>
        <sz val="8"/>
        <color theme="1"/>
        <rFont val="Tahoma"/>
        <family val="2"/>
      </rPr>
      <t xml:space="preserve">. </t>
    </r>
  </si>
  <si>
    <t xml:space="preserve">7. Falta actualizar la información publicada en el numeral 1.13 en cuanto a la Oficina de control interno disciplinario y los Comités que hay al interior de Capital. </t>
  </si>
  <si>
    <t>Control, Seguimiento y Evaluación.</t>
  </si>
  <si>
    <t xml:space="preserve">Carencia de revisiones periódicas al contenido requerido en el numeral 113 del botón de transparencia por parte de la Oficina de Control Interno. </t>
  </si>
  <si>
    <t>1. Revisar semestralmente la información contenida en el numeral 1.13 del botón de transparencia de Canal Capital
2. Consolidar la actualización de la información de mecanismos de control externos e internos (incluyendo comités) si hay lugar a ello.
3. Remitir solicitud de ajuste al área digital (Web máster) cuando se requiera.</t>
  </si>
  <si>
    <t>Actividades realizadas / 5</t>
  </si>
  <si>
    <t>Oficina de Control Interno</t>
  </si>
  <si>
    <t>9. En la descripción general del menú participa, y los submenús rendición de cuentas y control social no se encuentra publicada toda la información solicitada en los “Lineamientos para publicar información en el Menú Participa sobre participación ciudadana en la gestión pública V1 de mayo de 2021 – DAFP”</t>
  </si>
  <si>
    <t>Planeación Estratégica</t>
  </si>
  <si>
    <t>En el Menú Participa de la sede electrónica, particularmente en la sección de rendición de cuentas y control social no se encuentra publicada toda la información solicitada en los "Lineamientos para publicar información en el Menú Participa sobre participación ciudadana en la gestión pública V1 de mayo de 2021 – DAFP”.</t>
  </si>
  <si>
    <t xml:space="preserve">1. Realizar una revisión de "Lineamientos para publicar información en el Menú Participa sobre participación ciudadana en la gestión pública V1 de mayo de 2021 – DAFP”. 
2. Establecer acciones para el fortalecimiento del Menú Participa en la sede electrónica. </t>
  </si>
  <si>
    <t>Acciones programadas/2</t>
  </si>
  <si>
    <t>Asesora de Planeación - Profesional de Planeación</t>
  </si>
  <si>
    <t>11.2.1.3</t>
  </si>
  <si>
    <t xml:space="preserve">Incumplimiento de las actividades definidas en la matriz de seguimiento al esquema de publicación de la página web de Capital para el primer semestre de la vigencia 2023.
1. No se remitió a las áreas de Capital los reportes con la retroalimentación de las debilidades encontradas en la página web.
2. En el CIGD realizado en el mes de junio no se presentó el balance de la gestión de transparencia de la Sede electrónica de Capital. </t>
  </si>
  <si>
    <t>Se ha hecho un seguimiento a la documentación que se debe publicar en el botón de transparencia; sin embargo, teniendo en cuenta la renovación que ha tenido la página web, falta presentar y socializar los nuevos ajustes al resto de la comunidad de Capital.</t>
  </si>
  <si>
    <t>1. A partir del mes de febrero, cuando ya se haya hecho entrega final de la nueva web de Capital, se iniciará un plan de socialización de los cambios y ajustes.
2. Los cambios más significativos serán divulgados a través del boletín interno y el chat de WhatsApp en el formato de carruseles.
3. Remitir a las áreas de Capital los reportes con la retroalimentación de las debilidades encontradas en los numerales del botón de transparencia de Capital.
4. Presentar ante el CIGD el balance de la gestión de transparencia de la Sede electrónica de Capital.</t>
  </si>
  <si>
    <t>Asesor de Marca y Comunicaciones
Profesional Especializado Grado 3</t>
  </si>
  <si>
    <t>SÏ</t>
  </si>
  <si>
    <r>
      <rPr>
        <b/>
        <sz val="8"/>
        <color theme="1"/>
        <rFont val="Tahoma"/>
        <family val="2"/>
      </rPr>
      <t xml:space="preserve">Análisis OCI: </t>
    </r>
    <r>
      <rPr>
        <sz val="8"/>
        <color theme="1"/>
        <rFont val="Tahoma"/>
        <family val="2"/>
      </rPr>
      <t xml:space="preserve">No se presentan soportes para el periodo de reporte, teniendo en cuenta que la fecha de terminación de la actividad era el 31/03/2024 se califica como </t>
    </r>
    <r>
      <rPr>
        <b/>
        <sz val="8"/>
        <color theme="1"/>
        <rFont val="Tahoma"/>
        <family val="2"/>
      </rPr>
      <t>"Incumplida"</t>
    </r>
  </si>
  <si>
    <t>11.2.2 a.</t>
  </si>
  <si>
    <t>Se evidencian debilidades en la verificación de soportes por parte de la segunda línea de defensa (Planeación), así como inconsistencias en el reporte de cumplimiento de la PIPC al indicar que esta se cumplió en un 100% en la vigencia 2022, aún cuando se evidenciaba el incumplimiento de la actividad N° 3 de la estrategia 2.</t>
  </si>
  <si>
    <t xml:space="preserve">Debilidad en la verificación de soportes por parte de la segunda línea de defensa (Planeación) en los reportes de avance de la Política Institucional de Participación Ciudadana. </t>
  </si>
  <si>
    <t xml:space="preserve">1. Crear un repositorio para el cargue de soportes de ejecución de las acciones que conforman la Política Institucional de Participación Ciudadana. 
2. Realizar dos informes semestrales de resultados de la implementación de la Política Institucional de Participación Ciudadana. </t>
  </si>
  <si>
    <t>Un (1) repositorio creado
Dos (2) informes semestrales de implementación.</t>
  </si>
  <si>
    <t>11.2.2 b.</t>
  </si>
  <si>
    <t>Incumplimiento de los Lineamientos generales para la implementación de la estrategia de Participación Ciudadana en la Gestión definidos en los pasos 1 y 3 del Manual Operativo MIPG V5.
1. Paso 1: No se evidencia que en las consultas realizadas a la ciudadanía se pregunte sobre el grado de satisfacción de la ciudadanía y los grupos de valor en relación con el lenguaje utilizado en comunicaciones y diálogos de ejercicios de participación ciudadana.
2. Paso 3: No se cuenta con un soporte que permita evidenciar cómo se han analizado los resultados obtenidos en la implementación de la PICP para el periodo evaluado.</t>
  </si>
  <si>
    <t xml:space="preserve">Se presenta incumplimiento de los pasos 1 y 3 de los lineamientos generales para la implementación de la estrategia de participación ciudadana de acuerdo con lo establecido en la versión 5 del Manual Operativo del MIPG. </t>
  </si>
  <si>
    <t xml:space="preserve">1. Incorporar en las encuestas de diálogo y participación ciudadana que se realizan en el marco del proceso de rendición de cuentas institucional, una pregunta relacionada con la satisfacción frente al lenguaje utilizado en comunicaciones y diálogos de ejercicios de participación ciudadana. 
2. Realizar dos informes semestrales de resultados de la implementación de la Política Institucional de Participación Ciudadana. </t>
  </si>
  <si>
    <t>Una (1) encuesta con pregunta de satisfacción de lenguaje incorporada. 
Dos (2) informes de resultados de implementación de la PIPC.</t>
  </si>
  <si>
    <t>11.2.3</t>
  </si>
  <si>
    <t>No se involucró al proceso misional de Producción de Contenidos (Eureka) en la herramienta de recolección de información de la estrategia de caracterización de usuarios, incluyendo la caracterización que se ha venido realizando desde el proyecto Eureka de niños, niñas y adolescentes.</t>
  </si>
  <si>
    <t xml:space="preserve">Omisión de información disponible por parte de las áreas misionales del Canal como fuente para el proceso de caracterización de usuarios de la entidad. </t>
  </si>
  <si>
    <t>1. Incluir información de niños, niñas y adolescentes participantes del proyecto Eureka en el proceso de caracterización de usuarios de la entidad.</t>
  </si>
  <si>
    <t>Una (1) estrategia de caracterización de usuarios con información de NNA proveniente del proyecto Eureka</t>
  </si>
  <si>
    <t>11.1.6</t>
  </si>
  <si>
    <t xml:space="preserve">No se incluyó dentro de las estrategias de rendición de cuentas de las vigencias 2022 y 2023 realizar jornadas de capacitación a los actores interesados en la rendición de cuentas de Capital. </t>
  </si>
  <si>
    <t>Al interior de la estrategia de rendición de cuentas de Capital no se incorpora la realización de jornadas de capacitación de actores interesados en la rendición de cuentas de Capital.</t>
  </si>
  <si>
    <t>1. Incluir en la ERD de la vigencia 2024, en la etapa formulación que la entidad realizará una capacitación en rendición de cuentas a sus grupos de valor internos.
2. Realizar una capacitación interna sobre temas de rendición de cuentas para los colaboradores de Capital.</t>
  </si>
  <si>
    <t>Actividades programadas/2</t>
  </si>
  <si>
    <t>Auditoría Producción de Contenidos.</t>
  </si>
  <si>
    <t>Se observaron debilidades en el proceso de en el proceso de revisión y/o actualización de la siguiente documentación del proceso Producción de Contenidos.
a. Procedimiento MPTV-PD-008 Producción de Contenidos Audiovisuales, versiones 1 y 2.
b. Manual General de Producción MPTV-MN-001, versión 7 de 2022.
c. Protocolo de Entregas de Programas a Tráfico (numeral 4) incluido en el Manual
General de Producción MPTV-MN-001, versión 7 de 2022</t>
  </si>
  <si>
    <t>Producción de Contenidos</t>
  </si>
  <si>
    <t>* Errores en el uso de los términos correctos empleados en la actividad 2 y 8 del procedimiento de producción de contenidos.
* No se cumplió el cronograma interno de trabajo establecido ocasión de no posibilitar la articulación de todas las áreas y equipos de trabajo en el primer semestre del año por volumen de actividades alternas y rotación de los equipos
* Falta de sincrónica de los documentos "manual general de producción" y "manual de tráfico y alistamiento"</t>
  </si>
  <si>
    <t>Realizar la revisión de los documentos como se describe a continuación:
a. Analizar la descripción de las actividades 2 y 8 del procedimiento MPTV-PD-008 Producción de Contenidos Audiovisuales en la versión que se encuentra vigente.
b. Realizar la revisión del manual de entregables (documento que se extrajo del manual general de producción) en contraste con el informe de auditoria emitido por Control Interno, y con base en el análisis realizado tomas las decisiones a que haya lugar, soporte de esta revisión será un acta de reunión.</t>
  </si>
  <si>
    <t>Documentos revisados y/o actualizados (manual y procedimiento)/2</t>
  </si>
  <si>
    <t>Producción</t>
  </si>
  <si>
    <t xml:space="preserve">Profesional especializado grado 3 de Producción y Profesional especializado grado 2 de Producción </t>
  </si>
  <si>
    <t>Se evidenciaron debilidades en cuanto a la conformación del Libro de producción, así:
a. Se observó que los capítulos en los dos formatos establecidos .MXR y .MP4, se encuentran en otra carpeta diferente al Libro de producción, dentro de la unidad drive de cada proyecto audiovisual, denominada “MATERIAL AUDIOVISUAL”, por lo cual se recomienda revisar y ajustar (si es necesario) el Manual o la unidad drive:
b. Falta de unidad de criterio frente al archivo de los productos audiovisuales en el libro de producción, cuando se trata de producciones propias.</t>
  </si>
  <si>
    <t>* Debilidades en la descripción o explicación del contenido incluido en el titulo "material audiovisual" del manual de entregables.
* No se aloja en la carpeta de entregables la evidencia que hace referencia a la reunión en donde se acuerda, entre el equipo de producción y el de entregables, los contenidos finales que tendrá el libro de producción de cada proyecto.</t>
  </si>
  <si>
    <t>Realizar la revisión del contenido del documento "manual de entregables" como se describe a continuación:
1. Con relación al título "material audiovisual" realizar el análisis del contenido y efectuar los ajustes o aclaraciones a que haya lugar.
2. Respecto a los parámetros para delimitar la pertinencia de almacenamiento de los entregables, incluir los aspectos relacionados con la reunión en donde se acuerda, entre el equipo de producción y el de entregables, los contenidos finales que tendrá el libro de producción de cada proyecto.</t>
  </si>
  <si>
    <t>Documentos revisados y/o actualizados (manual)/1</t>
  </si>
  <si>
    <t>11.12</t>
  </si>
  <si>
    <t>Se evidenciaron debilidades en el esquema de Líneas de defensa del Canal, conforme a lo establecido en el Modelo Estándar de Control Interno en cuanto a la gestión de riesgos, debido a inefectividad de los controles de la función de la primera y segunda línea de defensa, que podrían conllevar a un inadecuado funcionamiento de los controles y los procesos de gestión del riesgo en el Canal, así como a la materialización de riesgos no identificados o identificados incorrectamente que afecten la imagen institucional o generen sanciones para la entidad, de acuerdo con:
• Debilidades en la identificación de riesgos: impacto, estructura y clasificación.
• Debilidades en la identificación de controles.</t>
  </si>
  <si>
    <t>Producción de Contenidos
Área Planeación</t>
  </si>
  <si>
    <t>*  Debilidades en el proceso de definición consensuada del lenguaje y términos técnicos empleados por el equipo Auditor y el lenguaje y términos técnicos empleados por el equipo de Producción.
* Falta de dominio o experticia por parte del equipo de Producción en la definición de controles de acuerdo a las expectativas del equipo de Control Interno</t>
  </si>
  <si>
    <t>1. Revisar y ajustar la matriz de riesgos del proceso con el acompañamiento del equipo de Planeación haciendo énfasis en el diseño de los controles de la función de la primera y revisión del impacto, estructura y clasificación.
2. Realizar una mesa de trabajo con el equipo de Planeación y Control Interno para revisar el lenguaje empleado con relación a la gestión de riesgos.</t>
  </si>
  <si>
    <t>Matriz de riesgos actualizada /1
Mesa de trabajo ejecutado /1</t>
  </si>
  <si>
    <t>Profesional de Planeación</t>
  </si>
  <si>
    <t>11.13 y 11.14</t>
  </si>
  <si>
    <t>Debilidades en la definición, medición y reporte de los indicadores de gestión del proceso de Producción de contenidos.</t>
  </si>
  <si>
    <t>Producción de Contenidos
Área Planeación</t>
  </si>
  <si>
    <t xml:space="preserve">* Errores en el diseño de los indicadores
* Falta de acompañamiento en el diseño de indicadores </t>
  </si>
  <si>
    <t>Realizar una mesa de trabajo con el equipo de Planeación para la construcción de la hoja de vida de los indicadores del proceso, así como la validación (mínimo una vez al semestre), de los resultados y soportes de reporte de los indicadores.</t>
  </si>
  <si>
    <t>Mesa de trabajo realizada /1</t>
  </si>
  <si>
    <t>Producción
Planeación</t>
  </si>
  <si>
    <t>Director Operativo
Gerente General</t>
  </si>
  <si>
    <t>Profesional especializado grado 3 de Producción
Profesional especializado grado 2 de Producción 
Profesional de Planeación</t>
  </si>
  <si>
    <r>
      <t xml:space="preserve">Reporte áreas: </t>
    </r>
    <r>
      <rPr>
        <sz val="8"/>
        <color theme="1"/>
        <rFont val="Tahoma"/>
        <family val="2"/>
      </rPr>
      <t>Para la primera versión del PAI 2024 se brindaron los lineamientos requeridos para el proceso de formulación del plan y se consolidó su versión inicial el 31 de enero. Posteriormente, considerando ajustes sugeridos por diferentes áreas, el plan fue actualizado en abril a su segunda versión, con la cual se requirió el seguimiento del primer trimestre. No obstante, teniendo en cuenta que en la vigencia se surtió el proceso de transición en la administración y se cuenta con nuevos lineamientos de orden gerencial, así como la construcción de un nuevo PDD, se revisó desde el área la versión actual del Plan de Acción, y se determinó por parte de la Gerencia que, a través del equipo de Planeación, se implementará un rediseño de los indicadores del Plan de Acción, PAI, procurando una mayor eficiencia y efectividad de los mismos, en relación a los cambios que propone el PDD y a la estrategia del canal para 2024-2027. Esto conlleva a que en el proceso de reformulación que se adelante, las mediciones institucionales tendrán cambios significativos, orientados bajo lineamientos que se suministren desde el área.</t>
    </r>
    <r>
      <rPr>
        <b/>
        <sz val="8"/>
        <color theme="1"/>
        <rFont val="Tahoma"/>
        <family val="2"/>
      </rPr>
      <t xml:space="preserve">
Análisis OCI: </t>
    </r>
    <r>
      <rPr>
        <sz val="8"/>
        <color theme="1"/>
        <rFont val="Tahoma"/>
        <family val="2"/>
      </rPr>
      <t xml:space="preserve">Se adelanta la verificación de los soportes entregados por las áreas en las que se observa la solicitud de ajuste de los indicadores, así como el reporte de la revisión y construcción de la nueva versión del Plan de Acción Institucional, el cambio de administración y el Plan de Desarrollo Distrital (2024-2027), así como la estrategia de Capital, al igual que la fecha de inicio de la acción, se califica la acción </t>
    </r>
    <r>
      <rPr>
        <b/>
        <sz val="8"/>
        <color theme="1"/>
        <rFont val="Tahoma"/>
        <family val="2"/>
      </rPr>
      <t xml:space="preserve">"Sin Iniciar" </t>
    </r>
    <r>
      <rPr>
        <sz val="8"/>
        <color theme="1"/>
        <rFont val="Tahoma"/>
        <family val="2"/>
      </rPr>
      <t xml:space="preserve">y se recomienda a las áreas tener en cuenta el cronograma formulado para ejecución de lo formulado. </t>
    </r>
  </si>
  <si>
    <t>Jizeth González
Henry Beltrán</t>
  </si>
  <si>
    <t>11.15</t>
  </si>
  <si>
    <t>Incumplimiento de los parámetros de: Control y seguimiento, Oportunidad y Disponibilidad de la gestión documental y de los criterios de: Expediente, Creación, conformación y gestión de expedientes, así como de actualización de las Tablas de Retención Documental del área.</t>
  </si>
  <si>
    <t>Producción de Contenidos
Área Gestión Documental
Oficina Jurídica</t>
  </si>
  <si>
    <t>* Falta de claridad en los lineamientos de gestión documental del proceso, frente a la implementación de la política de gestión documental de Capital
*Falta de acompañamiento por parte del equipo de Gestión Documental</t>
  </si>
  <si>
    <t xml:space="preserve">1. Realizar una mesa de trabajo con el equipo de Gestión Documental y en este espacio aclarar y definir:
* Desde el Grupo de Gestión Documental se realice el acompañamiento en los temas de clasificación documental y rutas de almacenamiento en especial los documentos que son de apoyo y el uso de documentos digitales y/o electrónicos de Capital.
* Aclarar la información de la aplicación de la Tabla de Retención Documental vigente.
2. Realizar mesa de trabajo con el equipo de Gestión Jurídica, con acompañamiento de Gestión Documental para solicitar aclaración sobre el almacenamiento de los soportes con relación a la ejecución de los contratos. </t>
  </si>
  <si>
    <t>Mesas de trabajo realizadas /2</t>
  </si>
  <si>
    <t>Producción
Gestión documental
Área Jurídica</t>
  </si>
  <si>
    <t>Director Operativo
Subdirector Administrativo
Secretaria General</t>
  </si>
  <si>
    <t>Profesional especializado grado 3 de Producción y Profesional especializado grado 2 de Producción 
Profesional de gestión documental
Jefe de Oficina Jurídica</t>
  </si>
  <si>
    <t>Debilidades en la función de supervisión contractual de los contratos 113, 143, 144, 145, 146, 147, 220 de 2022 y del contrato 156 de 2023.</t>
  </si>
  <si>
    <t>* Error en el almacenamiento de la información asociada a la ejecución de contrato
* Debilidades del contratista en la generación de informes de las actividades pactadas con Canal Capital</t>
  </si>
  <si>
    <t>1. Realizar mesas de trabajo con el o la Director (a) Operativo para realizar la revisión de obligaciones específicas y perfiles de los lideres de equipos, que no de lugar a interpretaciones equivocadas por las parte de los involucrados.</t>
  </si>
  <si>
    <t xml:space="preserve">Profesional especializado grado 3 de Producción
Profesional especializado grado 2 de Producción </t>
  </si>
  <si>
    <r>
      <t xml:space="preserve">Reporte Producción: </t>
    </r>
    <r>
      <rPr>
        <sz val="8"/>
        <color theme="1"/>
        <rFont val="Tahoma"/>
        <family val="2"/>
      </rPr>
      <t xml:space="preserve">Durante el cuatrimestre se realizó la revisión con el director operativo de obligaciones específicas y perfiles de los lideres de equipos, que no de lugar a interpretaciones equivocadas por las parte de los involucrados.
</t>
    </r>
    <r>
      <rPr>
        <b/>
        <sz val="8"/>
        <color theme="1"/>
        <rFont val="Tahoma"/>
        <family val="2"/>
      </rPr>
      <t xml:space="preserve">Análisis OCI: </t>
    </r>
    <r>
      <rPr>
        <sz val="8"/>
        <color theme="1"/>
        <rFont val="Tahoma"/>
        <family val="2"/>
      </rPr>
      <t xml:space="preserve">Se remite por parte del área de Producción las actas de reunión con fecha del 29 de enero de 2024, 1 de marzo y 3 de abril de 2024 en las cuales se revisaron los objetos y obligaciones de los roles: Líder de Garantizar la aplicación e integración del clausulado obligacional en los procesos precontractuales del líder de contenidos de la línea de ciudadanía, cultura e infancia CCI, líder editorial y Director del proyecto periodístico entre el Director Operativo y una colaboradora del área de Producción; sin embargo, teniendo en cuenta la fecha de terminación formulada para la actividad, se califica </t>
    </r>
    <r>
      <rPr>
        <b/>
        <sz val="8"/>
        <color theme="1"/>
        <rFont val="Tahoma"/>
        <family val="2"/>
      </rPr>
      <t>"En Proceso"</t>
    </r>
    <r>
      <rPr>
        <sz val="8"/>
        <color theme="1"/>
        <rFont val="Tahoma"/>
        <family val="2"/>
      </rPr>
      <t xml:space="preserve">. </t>
    </r>
  </si>
  <si>
    <t>1. Realizar mesa de trabajo con el equipo de Gestión Jurídica para solicitar aclaración sobre el almacenamiento de los soportes con relación a la ejecución de los contratos.</t>
  </si>
  <si>
    <t>Jefe de Oficina Jurídica</t>
  </si>
  <si>
    <t>1. Realizar un espacio de capacitación del manual de gestión documental dirigida a los supervisores de contrato y personal de apoyo a la supervisión.</t>
  </si>
  <si>
    <t>Capacitación realizada/1</t>
  </si>
  <si>
    <t>INFORME DERECHOS DE AUTOR  2023</t>
  </si>
  <si>
    <t>7.2.</t>
  </si>
  <si>
    <t>Debilidades en la planeación de la adquisición, así como del control de las licencias de Adobe existentes para Capital, al presentarse diferencias respecto reporte de adquisición y uso de estas, entrega de información de credenciales de las cuentas para uso de las licencias a los colaboradores de la entidad y diferencias entre los equipos asignados [con licencia instalada] al área Digital por parte de Técnica y Servicios Administrativos.</t>
  </si>
  <si>
    <t>GESTIÓN TÉCNICA
GESTIÓN DE RECURSOS ADMINISTRATIVOS - SERVICIOS ADMINISTRATIVOS</t>
  </si>
  <si>
    <r>
      <t>Debido a que el área digital no cuenta con los recursos/ herramientas tecnológicas (Hardware y Software) indispensables para ejecutar las  actividades relacionas con su objeto misional, se incluyeron en el plan de adquisiciones del área Técnica.</t>
    </r>
    <r>
      <rPr>
        <sz val="8"/>
        <color theme="1"/>
        <rFont val="Tahoma"/>
        <family val="2"/>
      </rPr>
      <t xml:space="preserve">
</t>
    </r>
  </si>
  <si>
    <t>Realizar una mesa de trabajo entre el Director Operativo, el contratista que coordina las actividades del equipo Digital, el profesional especializado grado 3 del área de Programación, el profesional especializado grado 3 del área Técnica y el profesional del área de sistemas para determinar y/o establecer los alcances, responsables de la adquisición, administración, entrega y control y proyección para determinar los criterios de uso de Hardware y Software asignados al equipo digital de la Dirección Operativa.</t>
  </si>
  <si>
    <t>Mesas de trabajo / 1</t>
  </si>
  <si>
    <t xml:space="preserve">Profesional especializado grado 3 del área Técnica
</t>
  </si>
  <si>
    <t xml:space="preserve">Dirección Operativa 
</t>
  </si>
  <si>
    <t xml:space="preserve">Director Operativo 
</t>
  </si>
  <si>
    <r>
      <t xml:space="preserve">Reporte Técnica: </t>
    </r>
    <r>
      <rPr>
        <sz val="8"/>
        <color theme="1"/>
        <rFont val="Tahoma"/>
        <family val="2"/>
      </rPr>
      <t xml:space="preserve">Se realizó reunión  el día 17 de abril de 2024, al interior del equipo del área Técnica y se determinaron acciones a realizar previas a la reunión con las otras áreas involucradas.
</t>
    </r>
    <r>
      <rPr>
        <b/>
        <sz val="8"/>
        <color theme="1"/>
        <rFont val="Tahoma"/>
        <family val="2"/>
      </rPr>
      <t xml:space="preserve">Análisis OCI: </t>
    </r>
    <r>
      <rPr>
        <sz val="8"/>
        <color theme="1"/>
        <rFont val="Tahoma"/>
        <family val="2"/>
      </rPr>
      <t xml:space="preserve">Se verifican los soportes remitidos por el área para el corte del seguimiento, en el cual se menciona la acción formulada en el plan; sin embargo, no se desarrollan los compromisos mencionados en el análisis. Teniendo en cuenta lo anterior, se recomienda al área realizar lo formulado, dentro de las fechas establecidas. Por lo indicado, se califica la acción </t>
    </r>
    <r>
      <rPr>
        <b/>
        <sz val="8"/>
        <color theme="1"/>
        <rFont val="Tahoma"/>
        <family val="2"/>
      </rPr>
      <t>"Sin Iniciar"</t>
    </r>
    <r>
      <rPr>
        <sz val="8"/>
        <color theme="1"/>
        <rFont val="Tahoma"/>
        <family val="2"/>
      </rPr>
      <t xml:space="preserve">. </t>
    </r>
  </si>
  <si>
    <t>7.3.</t>
  </si>
  <si>
    <t>Se evidencio una debilidad en el cumplimiento de la política 5.9 Política Uso de Estaciones de Trabajo del MANUAL DE POLÍTICAS COMPLEMENTARIAS DE SEGURIDAD DE LA INFORMACIÓN y de la Guía de Alistamiento de Equipos de Cómputo, al encontrar dos equipos APPLE y un equipo HP por fuera del dominio del directorio activo y con la posibilidad de instalar software.</t>
  </si>
  <si>
    <t>GESTIÓN TÉCNICA
GESTIÓN DE RECURSOS ADMINISTRATIVOS - SISTEMAS</t>
  </si>
  <si>
    <t xml:space="preserve">Falta de monitoreo y seguimiento a los equipos pertenecientes al área técnica por parte del administrador del área. </t>
  </si>
  <si>
    <t>Revisión mensual del directorio / 9</t>
  </si>
  <si>
    <r>
      <rPr>
        <b/>
        <sz val="8"/>
        <color theme="1"/>
        <rFont val="Tahoma"/>
        <family val="2"/>
      </rPr>
      <t xml:space="preserve">Reporte Técnica: </t>
    </r>
    <r>
      <rPr>
        <sz val="8"/>
        <color theme="1"/>
        <rFont val="Tahoma"/>
        <family val="2"/>
      </rPr>
      <t xml:space="preserve">Se realizó reunión el día 25 de abril con la Oficina de Control Interno para verificar y/o modificar la acción del hallazgo 7.3 y el día 26 de abril  se  socializó y asignó la responsabilidad de diseño y entrega de informes de manera mensual al Equipo del Área Técnica.
</t>
    </r>
    <r>
      <rPr>
        <b/>
        <sz val="8"/>
        <color theme="1"/>
        <rFont val="Tahoma"/>
        <family val="2"/>
      </rPr>
      <t xml:space="preserve">Análisis OCI: </t>
    </r>
    <r>
      <rPr>
        <sz val="8"/>
        <color theme="1"/>
        <rFont val="Tahoma"/>
        <family val="2"/>
      </rPr>
      <t xml:space="preserve">Se verifican los soportes remitidos, dentro de los cuales se observa el ajuste de las acciones formuladas, así como la consolidación del informe correspondiente a marzo y abril de 2024; sin embargo, teniendo en cuenta lo mencionado en los documentos, se recomienda adelantar la mesa de trabajo para ajustar los parámetros de la "Guía de alistamiento de equipos de cómputo", de manera que se ajuste a la realidad del Canal. Teniendo en cuenta lo anterior, se califica </t>
    </r>
    <r>
      <rPr>
        <b/>
        <sz val="8"/>
        <color theme="1"/>
        <rFont val="Tahoma"/>
        <family val="2"/>
      </rPr>
      <t>"En Proceso"</t>
    </r>
    <r>
      <rPr>
        <sz val="8"/>
        <color theme="1"/>
        <rFont val="Tahoma"/>
        <family val="2"/>
      </rPr>
      <t>.</t>
    </r>
  </si>
  <si>
    <t>Fuente de Hallazgo</t>
  </si>
  <si>
    <t>Proceso</t>
  </si>
  <si>
    <t xml:space="preserve">Tipo de acción </t>
  </si>
  <si>
    <t xml:space="preserve">Líder del Proceso </t>
  </si>
  <si>
    <t xml:space="preserve">Área responsable </t>
  </si>
  <si>
    <t xml:space="preserve">Cargo del encargado de ejecución </t>
  </si>
  <si>
    <t xml:space="preserve">Cargo del responsable </t>
  </si>
  <si>
    <t>Meta</t>
  </si>
  <si>
    <t>Acción Formulada</t>
  </si>
  <si>
    <t xml:space="preserve">Auditor </t>
  </si>
  <si>
    <t xml:space="preserve">Cierre Hallazgo </t>
  </si>
  <si>
    <t xml:space="preserve">Actividades </t>
  </si>
  <si>
    <t xml:space="preserve">Profesional Universitario de Planeación </t>
  </si>
  <si>
    <t>Si</t>
  </si>
  <si>
    <t>Ente externo</t>
  </si>
  <si>
    <t>Gestión de las Comunicaciones</t>
  </si>
  <si>
    <t xml:space="preserve">Coordinación de Prensa y Comunicaciones </t>
  </si>
  <si>
    <t>Coordinadora de Prensa y Comunicaciones</t>
  </si>
  <si>
    <t>Néstor Fernando Avella Avella</t>
  </si>
  <si>
    <t>Diseño y Creación de Contenidos</t>
  </si>
  <si>
    <t>Coordinación Técnica</t>
  </si>
  <si>
    <t>Coordinadora Técnica</t>
  </si>
  <si>
    <t>Profesional Universitario de Planeación</t>
  </si>
  <si>
    <t xml:space="preserve">José Leonardo Ibarra Quiroga </t>
  </si>
  <si>
    <t>Comercialización</t>
  </si>
  <si>
    <t xml:space="preserve">Ventas y Mercadeo </t>
  </si>
  <si>
    <t xml:space="preserve">Profesional Universitario de Ventas y Mercadeo </t>
  </si>
  <si>
    <t>Coordinador de Prensa y Comunicaciones</t>
  </si>
  <si>
    <t>Gloria Marcela Morales Páez</t>
  </si>
  <si>
    <t>Producción de Televisión</t>
  </si>
  <si>
    <t>Coordinación de Producción</t>
  </si>
  <si>
    <t xml:space="preserve">Coordinadora de Producción </t>
  </si>
  <si>
    <t xml:space="preserve">Jizeth Hael González Ramírez </t>
  </si>
  <si>
    <t>Emisión de Contenidos</t>
  </si>
  <si>
    <t>Coordinación de Programación</t>
  </si>
  <si>
    <t xml:space="preserve">Coordinadora de Programación </t>
  </si>
  <si>
    <t>Nelson Jairo Rincón Martínez</t>
  </si>
  <si>
    <t>Subdirectora Financiera</t>
  </si>
  <si>
    <t>Coordinador de Producción</t>
  </si>
  <si>
    <t>Gestión Jurídica y Contractual</t>
  </si>
  <si>
    <t xml:space="preserve">Coordinación Jurídica </t>
  </si>
  <si>
    <t xml:space="preserve">Profesional Universitario de Contabilidad </t>
  </si>
  <si>
    <t>Coordinador de Programación</t>
  </si>
  <si>
    <t>Servicios administrativos</t>
  </si>
  <si>
    <t>Coordinadora Jurídica</t>
  </si>
  <si>
    <t>Coordinador Técnico</t>
  </si>
  <si>
    <t>Gestión de Talento Humano</t>
  </si>
  <si>
    <t>Técnico Servicios Administrativos</t>
  </si>
  <si>
    <t>Profesional Universitario de Ventas y Mercadeo</t>
  </si>
  <si>
    <t>Servicio al Ciudadano y Defensor del Televidente</t>
  </si>
  <si>
    <t>Profesional Universitario de Recursos Humanos</t>
  </si>
  <si>
    <t>Coordinador Jurídico</t>
  </si>
  <si>
    <t>Control, Seguimiento y Evaluación</t>
  </si>
  <si>
    <t>Auxiliar de Atención al Ciudadano</t>
  </si>
  <si>
    <t>Profesional Universitario de Contabilidad</t>
  </si>
  <si>
    <t>Profesional Universitario de Tesorería</t>
  </si>
  <si>
    <t>Profesional Universitario de Presupuesto</t>
  </si>
  <si>
    <t>Profesional Universitario de Facturación</t>
  </si>
  <si>
    <t>Profesional Universitario de Sistemas</t>
  </si>
  <si>
    <t>Área</t>
  </si>
  <si>
    <t xml:space="preserve">Cargo responsable </t>
  </si>
  <si>
    <t>Gestión de Comunicaciones</t>
  </si>
  <si>
    <t>Coordinación de Prensa y Comunicaciones</t>
  </si>
  <si>
    <t>Dirección Operativa</t>
  </si>
  <si>
    <t>Atención al Usuario y Defensor del Televidente</t>
  </si>
  <si>
    <t>Coordinación Jurídica y Contractual</t>
  </si>
  <si>
    <t>Proceso de Participación Ciudadana y Control Social</t>
  </si>
  <si>
    <t>Prestación/Emisión Servicio de Televisión</t>
  </si>
  <si>
    <t>Profesional Universitario de Talento Humano</t>
  </si>
  <si>
    <t>Tesorería</t>
  </si>
  <si>
    <t>Presupuesto</t>
  </si>
  <si>
    <t xml:space="preserve">Profesional Universitario de Facturación </t>
  </si>
  <si>
    <t>Sistema Informativo</t>
  </si>
  <si>
    <t>Director Sistema Informativo</t>
  </si>
  <si>
    <r>
      <t xml:space="preserve">
</t>
    </r>
    <r>
      <rPr>
        <b/>
        <sz val="8"/>
        <color theme="1"/>
        <rFont val="Tahoma"/>
        <family val="2"/>
      </rPr>
      <t>Análisis OCI:</t>
    </r>
    <r>
      <rPr>
        <sz val="8"/>
        <color theme="1"/>
        <rFont val="Tahoma"/>
        <family val="2"/>
      </rPr>
      <t xml:space="preserve">  No presentan reporte de avances ni soportes de cumplimiento de lo formulado. Teniendo en cuenta lo anterior y el plazo pactado, se continua calificando como </t>
    </r>
    <r>
      <rPr>
        <b/>
        <sz val="8"/>
        <color theme="1"/>
        <rFont val="Tahoma"/>
        <family val="2"/>
      </rPr>
      <t xml:space="preserve">"Incumplida" </t>
    </r>
    <r>
      <rPr>
        <sz val="8"/>
        <color theme="1"/>
        <rFont val="Tahoma"/>
        <family val="2"/>
      </rPr>
      <t>y se recomienda a los responsables adelantar lo formulado. En el mes de febrero se llevo a cabo reunión entre el área Financiera y la Secretaría General de Capital en la que se revisaron la herramienta de control que diligencia el área operativa para analizar la viabilidad de integración al proceso de análisis de costos, como se evidencia sin reporte de avances.</t>
    </r>
  </si>
  <si>
    <r>
      <t xml:space="preserve">Reporte Técnica: </t>
    </r>
    <r>
      <rPr>
        <sz val="8"/>
        <color theme="1"/>
        <rFont val="Tahoma"/>
        <family val="2"/>
      </rPr>
      <t xml:space="preserve">el Equipo del Área Técnica previa solicitud de Servicios Generales, realizó la verificación y validación de las 299 licencias asignadas, donde se determinó la autorización de baja de 243 y se informó que 56 quedarían en operación. Así mismo, el día 11 de septiembre remitió vía correo electrónico dicha información a Servicios Generales en un documento de Excel adjunto para continuar con el trámite de actualización y de baja correspondiente. Como resultado el 28 de diciembre de 2023, Servicios Administrativos llevo a cabo la baja de las licencias correspondiente por medio de Baja de almacén No.2
</t>
    </r>
    <r>
      <rPr>
        <b/>
        <sz val="8"/>
        <color theme="1"/>
        <rFont val="Tahoma"/>
        <family val="2"/>
      </rPr>
      <t xml:space="preserve">Reporte S. Administrativos: </t>
    </r>
    <r>
      <rPr>
        <sz val="8"/>
        <color theme="1"/>
        <rFont val="Tahoma"/>
        <family val="2"/>
      </rPr>
      <t xml:space="preserve"> Se remite acta de reunión del Grupo de Apoyo de Bienes (Ver anexo No.1) donde se abordo la necesidad de depurar las licencias. Luego, se remite comunicación escrita (Ver anexo No. 2) donde se solicita al área técnica la revisión y aprobación del primer filtro realizado por Servicios Administrativos. Así mismo, se remite la comunicación escrita donde se incluye en la actividad al área de sistemas (Ver anexo No. 3) para su revisión y aprobación. Finalmente se remite acta de reunión del CIGD (Ver anexo No. 4) donde se aprueba la baja presentada por el Grupo de apoyo de bienes.
</t>
    </r>
    <r>
      <rPr>
        <b/>
        <sz val="8"/>
        <color theme="1"/>
        <rFont val="Tahoma"/>
        <family val="2"/>
      </rPr>
      <t xml:space="preserve">Análisis OCI: </t>
    </r>
    <r>
      <rPr>
        <sz val="8"/>
        <color theme="1"/>
        <rFont val="Tahoma"/>
        <family val="2"/>
      </rPr>
      <t xml:space="preserve"> Se evidencia que entre el área técnica y  Servicios Administrativos se coordinaron para dar de baja licencias que debían ser retiradas del inventario de Capital. Sin embargo, es importante que se revise la actividad que se propuso, puesto que el objetivo es establecer un control de cómo se seguirá realizando este mecanismo de reporte entre las dos áreas cada vez que se requiera dar de baja licencias, es importante que se documente el mecanismo bien sea en una acta de reunión o el lineamiento que las áreas consideren pertinente. a y c. Convocar una (1) mesa de trabajo entre el área técnica y el área de Servicios Administrativos </t>
    </r>
    <r>
      <rPr>
        <b/>
        <sz val="8"/>
        <color theme="1"/>
        <rFont val="Tahoma"/>
        <family val="2"/>
      </rPr>
      <t>para establecer mecanismos de reporte</t>
    </r>
    <r>
      <rPr>
        <sz val="8"/>
        <color theme="1"/>
        <rFont val="Tahoma"/>
        <family val="2"/>
      </rPr>
      <t xml:space="preserve"> para depurar el inventario de Licencias de Canal Capital, por lo tanto, hasta que no se carguen evidencias de esta actividad se califica como </t>
    </r>
    <r>
      <rPr>
        <b/>
        <sz val="8"/>
        <color theme="1"/>
        <rFont val="Tahoma"/>
        <family val="2"/>
      </rPr>
      <t xml:space="preserve">En proceso. </t>
    </r>
    <r>
      <rPr>
        <sz val="8"/>
        <color theme="1"/>
        <rFont val="Tahoma"/>
        <family val="2"/>
      </rPr>
      <t xml:space="preserve">Se evidencia que la actividad  d. Actualizar el procedimiento AGRI-SA-PD-009 BAJA DE BIENES con el fin de incluir actividades para dar de baja bienes intangibles fue </t>
    </r>
    <r>
      <rPr>
        <b/>
        <sz val="8"/>
        <color theme="1"/>
        <rFont val="Tahoma"/>
        <family val="2"/>
      </rPr>
      <t xml:space="preserve">cumplida.
</t>
    </r>
    <r>
      <rPr>
        <sz val="8"/>
        <color theme="1"/>
        <rFont val="Tahoma"/>
        <family val="2"/>
      </rPr>
      <t xml:space="preserve">
Teniendo en cuenta lo anterior, así como el ajuste requerido a las fechas de terminación de la actividad, se recomienda a las áreas responsables adelantar la mesa de trabajo pendiente, con el fin de dar cabal cumplimiento a la totalidad de acciones formuladas. Por lo que se califica la acción </t>
    </r>
    <r>
      <rPr>
        <b/>
        <sz val="8"/>
        <color theme="1"/>
        <rFont val="Tahoma"/>
        <family val="2"/>
      </rPr>
      <t>"En Proceso"</t>
    </r>
    <r>
      <rPr>
        <sz val="8"/>
        <color theme="1"/>
        <rFont val="Tahoma"/>
        <family val="2"/>
      </rPr>
      <t xml:space="preserve">. </t>
    </r>
  </si>
  <si>
    <r>
      <rPr>
        <b/>
        <sz val="8"/>
        <color theme="1"/>
        <rFont val="Tahoma"/>
        <family val="2"/>
      </rPr>
      <t xml:space="preserve">Reporte G. Negocios: </t>
    </r>
    <r>
      <rPr>
        <sz val="8"/>
        <color theme="1"/>
        <rFont val="Tahoma"/>
        <family val="2"/>
      </rPr>
      <t xml:space="preserve">Durante el 1er cuatrimestre de 2024 se realizaron las siguientes acciones en cumplimiento del Plan de mejoramiento: 1. Se realizó la socialización nuevamente el 22 de abril con relación al formato "MCOM- FT-014. COTIZACION SECTOR PUBLICO Y PRIVADO" y se atienden las recomendaciones del equipo de Control Interno con relación a la grabación, control de asistencia y evaluación. 2. Se realizó la revisión del tarifario y la resolución de tarifas el 12 de enero para incorporar los elementos relacionados con "bonificaciones, incentivos y descuentos", y realizar la socialización del cambio realizado. 3. Se recibió asesoría al equipo del área Jurídica sobre ruta de almacenamiento del expediente precontractual de las ventas realizadas por el proceso de Gestión de Negocios y Proyectos Estratégicos. Así mismo se acordó una la lista documentos mínimos, responsables y las acciones que sean requeridas para el almacenamiento en la ruta que se defina.
</t>
    </r>
    <r>
      <rPr>
        <b/>
        <sz val="8"/>
        <color theme="1"/>
        <rFont val="Tahoma"/>
        <family val="2"/>
      </rPr>
      <t xml:space="preserve">Análisis OCI: </t>
    </r>
    <r>
      <rPr>
        <sz val="8"/>
        <color theme="1"/>
        <rFont val="Tahoma"/>
        <family val="2"/>
      </rPr>
      <t xml:space="preserve">De las cuatro actividades propuestas para la acción se evidencia que:
</t>
    </r>
    <r>
      <rPr>
        <b/>
        <sz val="8"/>
        <color theme="1"/>
        <rFont val="Tahoma"/>
        <family val="2"/>
      </rPr>
      <t xml:space="preserve">Actividad 1: </t>
    </r>
    <r>
      <rPr>
        <sz val="8"/>
        <color theme="1"/>
        <rFont val="Tahoma"/>
        <family val="2"/>
      </rPr>
      <t xml:space="preserve">Se evidencia que el día 13/03/2024 se realizó capacitación al equipo de Proyectos Estratégicos  sobre el formato "MCOM- FT-014. COTIZACION SECTOR PUBLICO Y PRIVADO". Por lo tanto la actividad 01 se califica como </t>
    </r>
    <r>
      <rPr>
        <b/>
        <sz val="8"/>
        <color theme="1"/>
        <rFont val="Tahoma"/>
        <family val="2"/>
      </rPr>
      <t>cumplida.</t>
    </r>
    <r>
      <rPr>
        <sz val="8"/>
        <color theme="1"/>
        <rFont val="Tahoma"/>
        <family val="2"/>
      </rPr>
      <t xml:space="preserve">
</t>
    </r>
    <r>
      <rPr>
        <b/>
        <sz val="8"/>
        <rFont val="Tahoma"/>
        <family val="2"/>
      </rPr>
      <t>Actividad 2</t>
    </r>
    <r>
      <rPr>
        <b/>
        <sz val="8"/>
        <color rgb="FFFF0000"/>
        <rFont val="Tahoma"/>
        <family val="2"/>
      </rPr>
      <t>:</t>
    </r>
    <r>
      <rPr>
        <sz val="8"/>
        <color rgb="FFFF0000"/>
        <rFont val="Tahoma"/>
        <family val="2"/>
      </rPr>
      <t xml:space="preserve"> </t>
    </r>
    <r>
      <rPr>
        <sz val="8"/>
        <rFont val="Tahoma"/>
        <family val="2"/>
      </rPr>
      <t xml:space="preserve">Se remite soporte de la actualización del tarifario para la vigencia 2024, sin embargo, únicamente se actualizó de la Resolución 63 de 2022  el incremento del 9,28% de conformidad con el IPC para cada uno de los ítems del tarifario, no se incorporaron en el tarifario  los elementos relacionados con "bonificaciones, incentivos y descuentos" por lo tanto la actividad se califica como </t>
    </r>
    <r>
      <rPr>
        <b/>
        <sz val="8"/>
        <rFont val="Tahoma"/>
        <family val="2"/>
      </rPr>
      <t>En proceso</t>
    </r>
    <r>
      <rPr>
        <sz val="8"/>
        <rFont val="Tahoma"/>
        <family val="2"/>
      </rPr>
      <t xml:space="preserve">
</t>
    </r>
    <r>
      <rPr>
        <sz val="8"/>
        <color theme="1"/>
        <rFont val="Tahoma"/>
        <family val="2"/>
      </rPr>
      <t xml:space="preserve">
</t>
    </r>
    <r>
      <rPr>
        <b/>
        <sz val="8"/>
        <color theme="1"/>
        <rFont val="Tahoma"/>
        <family val="2"/>
      </rPr>
      <t xml:space="preserve">Actividad 3: </t>
    </r>
    <r>
      <rPr>
        <sz val="8"/>
        <color theme="1"/>
        <rFont val="Tahoma"/>
        <family val="2"/>
      </rPr>
      <t>De la actividad tres se remite soporte de que se agendo reunión por Meet con el área jurídica y se remite acta de la reunión realizada el 04/04/2024 sin embargo el tema tratado en la reunión fue: Almacenamiento del expediente precontractual de las ventas realizadas por el proceso de Gestión de Negocios y Proyectos Estratégicos y para este hallazgo se propuso:" Realizar la revisión del expediente digital de</t>
    </r>
    <r>
      <rPr>
        <b/>
        <sz val="8"/>
        <rFont val="Tahoma"/>
        <family val="2"/>
      </rPr>
      <t xml:space="preserve"> las cotizaciones y documentos anexos de la misma</t>
    </r>
    <r>
      <rPr>
        <sz val="8"/>
        <color theme="1"/>
        <rFont val="Tahoma"/>
        <family val="2"/>
      </rPr>
      <t>, con el acompañamiento del área de gestión jurídica y gestión documental" por lo cual el soporte remitido no da cuenta de la actividad propuesta. La actividad tres se califica como</t>
    </r>
    <r>
      <rPr>
        <b/>
        <sz val="8"/>
        <color theme="1"/>
        <rFont val="Tahoma"/>
        <family val="2"/>
      </rPr>
      <t xml:space="preserve"> En proceso
Actividad 4: </t>
    </r>
    <r>
      <rPr>
        <sz val="8"/>
        <color theme="1"/>
        <rFont val="Tahoma"/>
        <family val="2"/>
      </rPr>
      <t>No se remiten soportes del cumplimiento de esta actividad, por lo tanto se califica como</t>
    </r>
    <r>
      <rPr>
        <b/>
        <sz val="8"/>
        <color theme="1"/>
        <rFont val="Tahoma"/>
        <family val="2"/>
      </rPr>
      <t xml:space="preserve"> En proceso</t>
    </r>
    <r>
      <rPr>
        <sz val="8"/>
        <color theme="1"/>
        <rFont val="Tahoma"/>
        <family val="2"/>
      </rPr>
      <t>, teniendo en cuenta que se cuneta con tiempo para adelantar su cumplimiento</t>
    </r>
    <r>
      <rPr>
        <b/>
        <sz val="8"/>
        <color theme="1"/>
        <rFont val="Tahoma"/>
        <family val="2"/>
      </rPr>
      <t xml:space="preserve">
</t>
    </r>
    <r>
      <rPr>
        <sz val="8"/>
        <color theme="1"/>
        <rFont val="Tahoma"/>
        <family val="2"/>
      </rPr>
      <t xml:space="preserve">
Teniendo en cuenta que se falta por cumplir las actividades 02, 03 y 04 y que ya se venció la fecha de cumplimiento de la acción, se califica con alerta </t>
    </r>
    <r>
      <rPr>
        <b/>
        <sz val="8"/>
        <color theme="1"/>
        <rFont val="Tahoma"/>
        <family val="2"/>
      </rPr>
      <t>"En proceso"</t>
    </r>
    <r>
      <rPr>
        <sz val="8"/>
        <color theme="1"/>
        <rFont val="Tahoma"/>
        <family val="2"/>
      </rPr>
      <t>.</t>
    </r>
  </si>
  <si>
    <r>
      <t xml:space="preserve">reporte planeación: </t>
    </r>
    <r>
      <rPr>
        <sz val="8"/>
        <color theme="1"/>
        <rFont val="Tahoma"/>
        <family val="2"/>
      </rPr>
      <t xml:space="preserve">1. Se llevó a cabo una mesa de trabajo con la finalidad de analizar el estado de avance de los temas asociados con riesgos de LA/FT de manera conjunta con la secretaría general y la subdirección financiera, esto para definir temas iniciales en la materia. 2. Esta acción dará inicio a partir del segundo cuatrimestre del año 3. Esta acción dará inicio a partir del segundo cuatrimestre del año
</t>
    </r>
    <r>
      <rPr>
        <b/>
        <sz val="8"/>
        <color theme="1"/>
        <rFont val="Tahoma"/>
        <family val="2"/>
      </rPr>
      <t xml:space="preserve">Análisis OCI: </t>
    </r>
    <r>
      <rPr>
        <sz val="8"/>
        <color theme="1"/>
        <rFont val="Tahoma"/>
        <family val="2"/>
      </rPr>
      <t xml:space="preserve">Del soporte presentado, el acta de reunión del 18 de abril de 2024, no se evidencia que se haya adelantado un diagnostico, tal como lo señala la primera actividad de esta acción de mejora. Se recomienda tener consideración de las actividades propuestas y remitir soportes que sean acordes. Por lo anterior y en atención a que las otras dos actividades serán adelantadas posteriormente, se califica como </t>
    </r>
    <r>
      <rPr>
        <b/>
        <sz val="8"/>
        <color theme="1"/>
        <rFont val="Tahoma"/>
        <family val="2"/>
      </rPr>
      <t>"En Proceso"</t>
    </r>
    <r>
      <rPr>
        <sz val="8"/>
        <color theme="1"/>
        <rFont val="Tahoma"/>
        <family val="2"/>
      </rPr>
      <t>.</t>
    </r>
  </si>
  <si>
    <r>
      <rPr>
        <b/>
        <sz val="8"/>
        <color theme="1"/>
        <rFont val="Tahoma"/>
        <family val="2"/>
      </rPr>
      <t xml:space="preserve">Reporte planeación: </t>
    </r>
    <r>
      <rPr>
        <sz val="8"/>
        <color theme="1"/>
        <rFont val="Tahoma"/>
        <family val="2"/>
      </rPr>
      <t xml:space="preserve">Se avanzó en la actualización de los lineamientos para la publicación de información en la sede electrónica de la entidad.
</t>
    </r>
    <r>
      <rPr>
        <b/>
        <sz val="8"/>
        <color theme="1"/>
        <rFont val="Tahoma"/>
        <family val="2"/>
      </rPr>
      <t xml:space="preserve">Análisis OCI: </t>
    </r>
    <r>
      <rPr>
        <sz val="8"/>
        <color theme="1"/>
        <rFont val="Tahoma"/>
        <family val="2"/>
      </rPr>
      <t xml:space="preserve">Se califica </t>
    </r>
    <r>
      <rPr>
        <b/>
        <sz val="8"/>
        <color theme="1"/>
        <rFont val="Tahoma"/>
        <family val="2"/>
      </rPr>
      <t xml:space="preserve">"En Proceso". </t>
    </r>
    <r>
      <rPr>
        <sz val="8"/>
        <color theme="1"/>
        <rFont val="Tahoma"/>
        <family val="2"/>
      </rPr>
      <t xml:space="preserve">De la primera actividad no se relacionan avances. </t>
    </r>
  </si>
  <si>
    <r>
      <t xml:space="preserve">Reporte planeación: </t>
    </r>
    <r>
      <rPr>
        <sz val="8"/>
        <color theme="1"/>
        <rFont val="Tahoma"/>
        <family val="2"/>
      </rPr>
      <t xml:space="preserve">Esta acción iniciará a partir del segundo cuatrimestre del año
</t>
    </r>
    <r>
      <rPr>
        <b/>
        <sz val="8"/>
        <color theme="1"/>
        <rFont val="Tahoma"/>
        <family val="2"/>
      </rPr>
      <t xml:space="preserve">Análisis OCI: </t>
    </r>
    <r>
      <rPr>
        <sz val="8"/>
        <color theme="1"/>
        <rFont val="Tahoma"/>
        <family val="2"/>
      </rPr>
      <t xml:space="preserve">De acuerdo con el reporte se califica </t>
    </r>
    <r>
      <rPr>
        <b/>
        <sz val="8"/>
        <color theme="1"/>
        <rFont val="Tahoma"/>
        <family val="2"/>
      </rPr>
      <t>"Sin Iniciar"</t>
    </r>
    <r>
      <rPr>
        <sz val="8"/>
        <color theme="1"/>
        <rFont val="Tahoma"/>
        <family val="2"/>
      </rPr>
      <t xml:space="preserve">. </t>
    </r>
  </si>
  <si>
    <r>
      <rPr>
        <b/>
        <sz val="8"/>
        <color theme="1"/>
        <rFont val="Tahoma"/>
        <family val="2"/>
      </rPr>
      <t xml:space="preserve">Reporte planeación: </t>
    </r>
    <r>
      <rPr>
        <sz val="8"/>
        <color theme="1"/>
        <rFont val="Tahoma"/>
        <family val="2"/>
      </rPr>
      <t xml:space="preserve">Estas actividades darán inicio en el segundo cuatrimestre del año
</t>
    </r>
    <r>
      <rPr>
        <b/>
        <sz val="8"/>
        <color theme="1"/>
        <rFont val="Tahoma"/>
        <family val="2"/>
      </rPr>
      <t xml:space="preserve">Análisis OCI: </t>
    </r>
    <r>
      <rPr>
        <sz val="8"/>
        <color theme="1"/>
        <rFont val="Tahoma"/>
        <family val="2"/>
      </rPr>
      <t>De acuerdo con el reporte se califica "</t>
    </r>
    <r>
      <rPr>
        <b/>
        <sz val="8"/>
        <color theme="1"/>
        <rFont val="Tahoma"/>
        <family val="2"/>
      </rPr>
      <t>Sin Iniciar</t>
    </r>
    <r>
      <rPr>
        <sz val="8"/>
        <color theme="1"/>
        <rFont val="Tahoma"/>
        <family val="2"/>
      </rPr>
      <t xml:space="preserve">". </t>
    </r>
  </si>
  <si>
    <r>
      <t xml:space="preserve">Reporte planeación: </t>
    </r>
    <r>
      <rPr>
        <sz val="8"/>
        <color theme="1"/>
        <rFont val="Tahoma"/>
        <family val="2"/>
      </rPr>
      <t xml:space="preserve">1. Esta acción se tiene contemplada para adelantar a partir del segundo cuatrimestre del año y una vez se haya actualizado la política de administración del riesgo de la entidad. 2. Para el primer cuatrimestre del apto se llevó a cabo el proceso de monitoreo de riesgos de la entidad a nivel general, sin embargo no se contempló la temática de riesgos LA/FT en el entendido que aún no se han definido a nivel interno los lineamientos en materia de riesgos de dicha tipología.
</t>
    </r>
    <r>
      <rPr>
        <b/>
        <sz val="8"/>
        <color theme="1"/>
        <rFont val="Tahoma"/>
        <family val="2"/>
      </rPr>
      <t xml:space="preserve">Análisis OCI: </t>
    </r>
    <r>
      <rPr>
        <sz val="8"/>
        <color theme="1"/>
        <rFont val="Tahoma"/>
        <family val="2"/>
      </rPr>
      <t xml:space="preserve">De acuerdo con el reporte se califica </t>
    </r>
    <r>
      <rPr>
        <b/>
        <sz val="8"/>
        <color theme="1"/>
        <rFont val="Tahoma"/>
        <family val="2"/>
      </rPr>
      <t>"Sin Iniciar".</t>
    </r>
    <r>
      <rPr>
        <sz val="8"/>
        <color theme="1"/>
        <rFont val="Tahoma"/>
        <family val="2"/>
      </rPr>
      <t xml:space="preserve"> </t>
    </r>
  </si>
  <si>
    <r>
      <rPr>
        <b/>
        <sz val="8"/>
        <color theme="1"/>
        <rFont val="Tahoma"/>
        <family val="2"/>
      </rPr>
      <t xml:space="preserve">Reporte planeación: </t>
    </r>
    <r>
      <rPr>
        <sz val="8"/>
        <color theme="1"/>
        <rFont val="Tahoma"/>
        <family val="2"/>
      </rPr>
      <t xml:space="preserve">Estas actividades darán inicio en el segundo cuatrimestre del año
</t>
    </r>
    <r>
      <rPr>
        <b/>
        <sz val="8"/>
        <color theme="1"/>
        <rFont val="Tahoma"/>
        <family val="2"/>
      </rPr>
      <t xml:space="preserve">Análisis OCI: </t>
    </r>
    <r>
      <rPr>
        <sz val="8"/>
        <color theme="1"/>
        <rFont val="Tahoma"/>
        <family val="2"/>
      </rPr>
      <t xml:space="preserve">De acuerdo con el reporte se califica </t>
    </r>
    <r>
      <rPr>
        <b/>
        <sz val="8"/>
        <color theme="1"/>
        <rFont val="Tahoma"/>
        <family val="2"/>
      </rPr>
      <t xml:space="preserve">"Sin Iniciar". </t>
    </r>
  </si>
  <si>
    <r>
      <rPr>
        <b/>
        <sz val="8"/>
        <color theme="1"/>
        <rFont val="Tahoma"/>
        <family val="2"/>
      </rPr>
      <t xml:space="preserve">Reporte Planeación: </t>
    </r>
    <r>
      <rPr>
        <sz val="8"/>
        <color theme="1"/>
        <rFont val="Tahoma"/>
        <family val="2"/>
      </rPr>
      <t xml:space="preserve">Estas actividades darán inicio en el segundo cuatrimestre del año
</t>
    </r>
    <r>
      <rPr>
        <b/>
        <sz val="8"/>
        <color theme="1"/>
        <rFont val="Tahoma"/>
        <family val="2"/>
      </rPr>
      <t xml:space="preserve">Análisis OCI: </t>
    </r>
    <r>
      <rPr>
        <sz val="8"/>
        <color theme="1"/>
        <rFont val="Tahoma"/>
        <family val="2"/>
      </rPr>
      <t xml:space="preserve">De acuerdo con el reporte se califica </t>
    </r>
    <r>
      <rPr>
        <b/>
        <sz val="8"/>
        <color theme="1"/>
        <rFont val="Tahoma"/>
        <family val="2"/>
      </rPr>
      <t>"Sin Iniciar".</t>
    </r>
    <r>
      <rPr>
        <sz val="8"/>
        <color theme="1"/>
        <rFont val="Tahoma"/>
        <family val="2"/>
      </rPr>
      <t xml:space="preserve"> </t>
    </r>
  </si>
  <si>
    <r>
      <rPr>
        <b/>
        <sz val="8"/>
        <color theme="1"/>
        <rFont val="Tahoma"/>
        <family val="2"/>
      </rPr>
      <t xml:space="preserve">Reporte Planeación: </t>
    </r>
    <r>
      <rPr>
        <sz val="8"/>
        <color theme="1"/>
        <rFont val="Tahoma"/>
        <family val="2"/>
      </rPr>
      <t xml:space="preserve">Estas actividades darán inicio en el segundo cuatrimestre del año
</t>
    </r>
    <r>
      <rPr>
        <b/>
        <sz val="8"/>
        <color theme="1"/>
        <rFont val="Tahoma"/>
        <family val="2"/>
      </rPr>
      <t xml:space="preserve">Análisis OCI: </t>
    </r>
    <r>
      <rPr>
        <sz val="8"/>
        <color theme="1"/>
        <rFont val="Tahoma"/>
        <family val="2"/>
      </rPr>
      <t xml:space="preserve">De acuerdo con el reporte se califica </t>
    </r>
    <r>
      <rPr>
        <b/>
        <sz val="8"/>
        <color theme="1"/>
        <rFont val="Tahoma"/>
        <family val="2"/>
      </rPr>
      <t xml:space="preserve">"Sin Iniciar". </t>
    </r>
  </si>
  <si>
    <r>
      <rPr>
        <b/>
        <sz val="8"/>
        <color theme="1"/>
        <rFont val="Tahoma"/>
        <family val="2"/>
      </rPr>
      <t xml:space="preserve">Reporte planeación: </t>
    </r>
    <r>
      <rPr>
        <sz val="8"/>
        <color theme="1"/>
        <rFont val="Tahoma"/>
        <family val="2"/>
      </rPr>
      <t xml:space="preserve">Esta acción comenzará su ejecución en el segundo semestre del año teniendo en cuenta las periodicidades de implementación de la política
</t>
    </r>
    <r>
      <rPr>
        <b/>
        <sz val="8"/>
        <color theme="1"/>
        <rFont val="Tahoma"/>
        <family val="2"/>
      </rPr>
      <t xml:space="preserve">Análisis OCI: </t>
    </r>
    <r>
      <rPr>
        <sz val="8"/>
        <color theme="1"/>
        <rFont val="Tahoma"/>
        <family val="2"/>
      </rPr>
      <t xml:space="preserve">De acuerdo con el reporte se califica </t>
    </r>
    <r>
      <rPr>
        <b/>
        <sz val="8"/>
        <color theme="1"/>
        <rFont val="Tahoma"/>
        <family val="2"/>
      </rPr>
      <t xml:space="preserve">"Sin Iniciar". </t>
    </r>
  </si>
  <si>
    <r>
      <rPr>
        <b/>
        <sz val="8"/>
        <color theme="1"/>
        <rFont val="Tahoma"/>
        <family val="2"/>
      </rPr>
      <t xml:space="preserve">Reporte planeación: </t>
    </r>
    <r>
      <rPr>
        <sz val="8"/>
        <color theme="1"/>
        <rFont val="Tahoma"/>
        <family val="2"/>
      </rPr>
      <t xml:space="preserve">La estrategia de rendición de cuentas implementa la mayoría de sus acciones durante el último trimestre del año, por lo que la acción no ha comenzado ejecución.
</t>
    </r>
    <r>
      <rPr>
        <b/>
        <sz val="8"/>
        <color theme="1"/>
        <rFont val="Tahoma"/>
        <family val="2"/>
      </rPr>
      <t xml:space="preserve">Análisis OCI: </t>
    </r>
    <r>
      <rPr>
        <sz val="8"/>
        <color theme="1"/>
        <rFont val="Tahoma"/>
        <family val="2"/>
      </rPr>
      <t xml:space="preserve">De acuerdo con el reporte se califica </t>
    </r>
    <r>
      <rPr>
        <b/>
        <sz val="8"/>
        <color theme="1"/>
        <rFont val="Tahoma"/>
        <family val="2"/>
      </rPr>
      <t>"Sin Iniciar".</t>
    </r>
    <r>
      <rPr>
        <sz val="8"/>
        <color theme="1"/>
        <rFont val="Tahoma"/>
        <family val="2"/>
      </rPr>
      <t xml:space="preserve"> </t>
    </r>
  </si>
  <si>
    <r>
      <rPr>
        <b/>
        <sz val="8"/>
        <color theme="1"/>
        <rFont val="Tahoma"/>
        <family val="2"/>
      </rPr>
      <t xml:space="preserve">Reporte planeación: </t>
    </r>
    <r>
      <rPr>
        <sz val="8"/>
        <color theme="1"/>
        <rFont val="Tahoma"/>
        <family val="2"/>
      </rPr>
      <t xml:space="preserve">No aplica seguimiento para el periodo
</t>
    </r>
    <r>
      <rPr>
        <b/>
        <sz val="8"/>
        <color theme="1"/>
        <rFont val="Tahoma"/>
        <family val="2"/>
      </rPr>
      <t xml:space="preserve">Análisis OCI: </t>
    </r>
    <r>
      <rPr>
        <sz val="8"/>
        <color theme="1"/>
        <rFont val="Tahoma"/>
        <family val="2"/>
      </rPr>
      <t xml:space="preserve">De acuerdo con el reporte se califica </t>
    </r>
    <r>
      <rPr>
        <b/>
        <sz val="8"/>
        <color theme="1"/>
        <rFont val="Tahoma"/>
        <family val="2"/>
      </rPr>
      <t xml:space="preserve">"Sin Iniciar". </t>
    </r>
  </si>
  <si>
    <r>
      <rPr>
        <b/>
        <sz val="8"/>
        <color theme="1"/>
        <rFont val="Tahoma"/>
        <family val="2"/>
      </rPr>
      <t xml:space="preserve">Reporte planeación: </t>
    </r>
    <r>
      <rPr>
        <sz val="8"/>
        <color theme="1"/>
        <rFont val="Tahoma"/>
        <family val="2"/>
      </rPr>
      <t xml:space="preserve">La estrategia de rendición de cuentas implementa la mayoría de sus acciones durante el último trimestre del año, por lo que la acción no ha comenzado ejecución.
</t>
    </r>
    <r>
      <rPr>
        <b/>
        <sz val="8"/>
        <color theme="1"/>
        <rFont val="Tahoma"/>
        <family val="2"/>
      </rPr>
      <t xml:space="preserve">Análisis OCI: </t>
    </r>
    <r>
      <rPr>
        <sz val="8"/>
        <color theme="1"/>
        <rFont val="Tahoma"/>
        <family val="2"/>
      </rPr>
      <t xml:space="preserve">De acuerdo con el reporte se califica </t>
    </r>
    <r>
      <rPr>
        <b/>
        <sz val="8"/>
        <color theme="1"/>
        <rFont val="Tahoma"/>
        <family val="2"/>
      </rPr>
      <t xml:space="preserve">"Sin Iniciar". </t>
    </r>
  </si>
  <si>
    <r>
      <rPr>
        <b/>
        <sz val="8"/>
        <color theme="1"/>
        <rFont val="Tahoma"/>
        <family val="2"/>
      </rPr>
      <t xml:space="preserve">Reporte Sistemas: </t>
    </r>
    <r>
      <rPr>
        <sz val="8"/>
        <color theme="1"/>
        <rFont val="Tahoma"/>
        <family val="2"/>
      </rPr>
      <t>b. Durante el periodo del reporte, no se realizaron actividades para la ejecución de la acción, sin embargo, se programo capacitación para el día 12 de junio de 2024 sobre USO DE GOOGLE DRIVE y COPIAS DE SEGURIDAD.</t>
    </r>
    <r>
      <rPr>
        <b/>
        <sz val="8"/>
        <color theme="1"/>
        <rFont val="Tahoma"/>
        <family val="2"/>
      </rPr>
      <t xml:space="preserve">
Análisis OCI: </t>
    </r>
    <r>
      <rPr>
        <sz val="8"/>
        <color theme="1"/>
        <rFont val="Tahoma"/>
        <family val="2"/>
      </rPr>
      <t xml:space="preserve">Teniendo en cuenta el reporte efectuado por el área, y dado que el soporte no da cuenta de la ejecución de la actividad </t>
    </r>
    <r>
      <rPr>
        <i/>
        <sz val="8"/>
        <color theme="1"/>
        <rFont val="Tahoma"/>
        <family val="2"/>
      </rPr>
      <t>"mesas de trabajo con las áreas productoras de la información"</t>
    </r>
    <r>
      <rPr>
        <sz val="8"/>
        <color theme="1"/>
        <rFont val="Tahoma"/>
        <family val="2"/>
      </rPr>
      <t xml:space="preserve">, así como la fecha de terminación programada (1/09/2023) se califica la acción con alerta </t>
    </r>
    <r>
      <rPr>
        <b/>
        <sz val="8"/>
        <color theme="1"/>
        <rFont val="Tahoma"/>
        <family val="2"/>
      </rPr>
      <t>"Incumplida"</t>
    </r>
    <r>
      <rPr>
        <sz val="8"/>
        <color theme="1"/>
        <rFont val="Tahoma"/>
        <family val="2"/>
      </rPr>
      <t xml:space="preserve"> y se recomienda al área efectuar las actividades formuladas. Adicionalmente, se advierte que se debe adelantar el reporte de los avances y soportes de lo formulado en las herramientas habilitadas para tal fin (matrices en Drive), dado, que se adelantó la entrega de información de manera incompleta mediante correo electrónico. </t>
    </r>
  </si>
  <si>
    <r>
      <rPr>
        <b/>
        <sz val="8"/>
        <color theme="1"/>
        <rFont val="Tahoma"/>
        <family val="2"/>
      </rPr>
      <t xml:space="preserve">Reporte Sistemas: </t>
    </r>
    <r>
      <rPr>
        <sz val="8"/>
        <color theme="1"/>
        <rFont val="Tahoma"/>
        <family val="2"/>
      </rPr>
      <t xml:space="preserve">Lo reporta Planeación.
</t>
    </r>
    <r>
      <rPr>
        <b/>
        <sz val="8"/>
        <color theme="1"/>
        <rFont val="Tahoma"/>
        <family val="2"/>
      </rPr>
      <t xml:space="preserve">Análisis OCI: </t>
    </r>
    <r>
      <rPr>
        <sz val="8"/>
        <color theme="1"/>
        <rFont val="Tahoma"/>
        <family val="2"/>
      </rPr>
      <t xml:space="preserve">Es importante anotar las responsabilidades en la ejecución de las acciones, dado que la acción esta en cabeza del área de Sistemas. Teniendo en cuenta la fecha de terminación de la actividad se califica </t>
    </r>
    <r>
      <rPr>
        <b/>
        <sz val="8"/>
        <color theme="1"/>
        <rFont val="Tahoma"/>
        <family val="2"/>
      </rPr>
      <t xml:space="preserve">"Sin Iniciar" </t>
    </r>
    <r>
      <rPr>
        <sz val="8"/>
        <color theme="1"/>
        <rFont val="Tahoma"/>
        <family val="2"/>
      </rPr>
      <t xml:space="preserve">y se advierte que se debe adelantar el reporte de los avances y soportes de lo formulado en las herramientas habilitadas para tal fin (matrices en Drive), dado, que se adelantó la entrega de información de manera incompleta mediante correo electrónico. </t>
    </r>
  </si>
  <si>
    <r>
      <rPr>
        <b/>
        <sz val="8"/>
        <color theme="1"/>
        <rFont val="Tahoma"/>
        <family val="2"/>
      </rPr>
      <t xml:space="preserve">Reporte Jurídica: </t>
    </r>
    <r>
      <rPr>
        <sz val="8"/>
        <color theme="1"/>
        <rFont val="Tahoma"/>
        <family val="2"/>
      </rPr>
      <t xml:space="preserve">Durante el cuatrimestre no se recibió por parte del área de sistemas ningún requerimiento para realizar el espacio de trabajo establecido en el ítem 6 del plan de mejoramiento "6. Realizar mesas de trabajo con Jurídica para la definición de la responsabilidad de la entidad en materia de seguridad de la información en las minutas contractuales".
</t>
    </r>
    <r>
      <rPr>
        <b/>
        <sz val="8"/>
        <color theme="1"/>
        <rFont val="Tahoma"/>
        <family val="2"/>
      </rPr>
      <t xml:space="preserve">Reporte Sistemas: </t>
    </r>
    <r>
      <rPr>
        <sz val="8"/>
        <color theme="1"/>
        <rFont val="Tahoma"/>
        <family val="2"/>
      </rPr>
      <t>Durante el periodo del reporte se realizaron las siguientes actividades: 1. Se realizó mesa de trabajo en conjunto con Planeación, con el fin de revisar e iniciar con la ejecución de las acciones formuladas en el plan de mejoramiento del MSPI, así mismo, se realizó solicitud por correo electrónico de los documentos política y manual a planeación, los cuales serán actualizados en conjunto, cuando se inicie con la definición de la planeación estratégica de la entidad y una vez esté listo se actualiza la política y el manual de la política institucional para incluir los aspectos del MSPI. 2.  Se realizó mesa de trabajo en conjunto con Planeación, con el fin de revisar e iniciar con la ejecución de las acciones formuladas en el plan de mejoramiento del MSPI, así mismo, se realizó solicitud por correo electrónico de los documentos política y manual a planeación, los cuales serán actualizados en conjunto, cuando se inicie con la definición de la planeación estratégica de la entidad y una vez esté listo se actualiza la política y el manual de la política institucional para incluir los aspectos del MSPI. 3. Durante el periodo del reporte, no se ha iniciado con la formulación de la resolución que adopte la Política de Seguridad y Privacidad de la Información, debido a que esta se encuentra planeada en el plan de trabajo del área de sistemas 2024, para iniciar en el mes de julio de 2024, sin embargo, se programó reunión para el 20 de mayo de 2024 con Jurídica para iniciar con el proceso de revisión y formulación de la Resolución. 4. El documento se encuentra mapeado en las actividades del plan de trabajo del área de sistemas 2024, para iniciar en junio de 2024. 5. El plan de tratamiento de riesgos de seguridad y privacidad de la información fue actualizado en el mes de enero de 2024. 6. Esta actividad se encuentra en proceso de agendamiento para el mes de mayo, se solicitó el espacio a través de correo electrónico a Jurídica. 7. En el plan de trabajo del área de sistemas 2024, se incluyeron las actividades a realizar del plan de sensibilización del SGSI, siendo este plan de trabajo la herramienta de formulación y seguimiento a la minucia de lo planeado en todas las herramientas de gestión. 8. El plan de seguridad y privacidad de la información fue revisado y actualizado en el mes de enero de 2024. 9. La actividad de elaborar informe con la evaluación y medición de la efectividad de la implementación de los controles definidos en el plan de tratamiento de riesgos de seguridad de la información, se encuentra mapeada en el plan de trabajo del área de sistemas 2024, para ser iniciada a partir del mes de septiembre, debido a que se debe tener un avance del 70% en la implementación del plan de tratamiento de riesgos de seguridad de la información para así elaborar el informe. 10.La actividad se solicitar a control interno la inclusión de la auditoria al MSPI de manera periódica, se encuentra mapeada en el plan de trabajo del área de sistemas 2024, para ser iniciada a partir del mes de septiembre. 11. Esta actividad será solicitada para el mes de diciembre, debido a que se encuentra en implementación las actividades del Plan de seguridad de la información con el MSPI. 12. En el plan de trabajo del área de sistemas del 2024, se incluyeron las actividades y programación de ejecución y seguimiento del plan de mejoramiento del MSPI de la ISO27001.</t>
    </r>
    <r>
      <rPr>
        <b/>
        <sz val="8"/>
        <color theme="1"/>
        <rFont val="Tahoma"/>
        <family val="2"/>
      </rPr>
      <t xml:space="preserve">
Análisis OCI: </t>
    </r>
    <r>
      <rPr>
        <sz val="8"/>
        <color theme="1"/>
        <rFont val="Tahoma"/>
        <family val="2"/>
      </rPr>
      <t xml:space="preserve">Teniendo en cuenta el reporte adelantado por parte de las áreas responsables dado que frente al avance de las actividades y a que no se remite la totalidad de los soportes indicados (se entregan pantallazos y citaciones)en los que no es posible determinar el cumplimiento de lo formulado. Por lo anterior, se califica la acción </t>
    </r>
    <r>
      <rPr>
        <b/>
        <sz val="8"/>
        <color theme="1"/>
        <rFont val="Tahoma"/>
        <family val="2"/>
      </rPr>
      <t>"En Proceso"</t>
    </r>
    <r>
      <rPr>
        <sz val="8"/>
        <color theme="1"/>
        <rFont val="Tahoma"/>
        <family val="2"/>
      </rPr>
      <t xml:space="preserve">. Se advierte que se debe adelantar el reporte de los avances y soportes de lo formulado en las herramientas habilitadas para tal fin (matrices en Drive), dado, que se adelantó la entrega de información de manera incompleta mediante correo electrónico. Adicionalmente, se reitera la importancia de que el reporte adelantado sea corto y concreto (Máx. 600 caracteres), con el fin de darle celeridad a los análisis que realiza el equipo de la oficina de Control Interno. </t>
    </r>
  </si>
  <si>
    <r>
      <t xml:space="preserve">Reporte Producción: </t>
    </r>
    <r>
      <rPr>
        <sz val="8"/>
        <color theme="1"/>
        <rFont val="Tahoma"/>
        <family val="2"/>
      </rPr>
      <t xml:space="preserve">Durante el periodo de reporte se realizó la mesa de trabajo preliminar para el análisis del documento Manual de entregables y posteriormente se realizó revisión por parte del líder del proceso conforme los lineamientos comunicados por el Director Operativo.
</t>
    </r>
    <r>
      <rPr>
        <b/>
        <sz val="8"/>
        <color theme="1"/>
        <rFont val="Tahoma"/>
        <family val="2"/>
      </rPr>
      <t xml:space="preserve">Análisis OCI: </t>
    </r>
    <r>
      <rPr>
        <sz val="8"/>
        <color theme="1"/>
        <rFont val="Tahoma"/>
        <family val="2"/>
      </rPr>
      <t xml:space="preserve">Se remite por parte del área responsable el acta de revisión del Manual de entregables con fecha del 20 de marzo de 2024; de igual manera, se evidencia la citación de reunión para implementación; sin embargo, no se observa soporte (acta) de consolidación de decisiones u otro a que haya lugar. Teniendo en cuenta lo anterior, así como la fecha de terminación programada, se califica la acción </t>
    </r>
    <r>
      <rPr>
        <b/>
        <sz val="8"/>
        <color theme="1"/>
        <rFont val="Tahoma"/>
        <family val="2"/>
      </rPr>
      <t>"En Proceso"</t>
    </r>
    <r>
      <rPr>
        <sz val="8"/>
        <color theme="1"/>
        <rFont val="Tahoma"/>
        <family val="2"/>
      </rPr>
      <t>.</t>
    </r>
  </si>
  <si>
    <r>
      <rPr>
        <b/>
        <sz val="8"/>
        <color theme="1"/>
        <rFont val="Tahoma"/>
        <family val="2"/>
      </rPr>
      <t xml:space="preserve">Reporte Jurídica: </t>
    </r>
    <r>
      <rPr>
        <sz val="8"/>
        <color theme="1"/>
        <rFont val="Tahoma"/>
        <family val="2"/>
      </rPr>
      <t xml:space="preserve">Para dar respuesta al plan de mejoramiento se realizaron las siguientes actividades: 1. Conforme el equipo de Planeación y estableció tiempos para el reporte de la gestión de riesgos se remitió información a través de correo electrónico 2. Se solicitó el 26 de marzo, un espacio de asesoría al equipo de Planeación, el cual fue realizado el 23 de abril de 2024.
</t>
    </r>
    <r>
      <rPr>
        <b/>
        <sz val="8"/>
        <color theme="1"/>
        <rFont val="Tahoma"/>
        <family val="2"/>
      </rPr>
      <t xml:space="preserve">Análisis OCI: </t>
    </r>
    <r>
      <rPr>
        <sz val="8"/>
        <color theme="1"/>
        <rFont val="Tahoma"/>
        <family val="2"/>
      </rPr>
      <t xml:space="preserve">Se adelantó el reporte correspondiente al primer trimestre de la vigencia 2024 sobre el requerimiento de riesgos, así mismo, se entrega el soporte de citación de la reunión con el área de Planeación; sin embargo, no se hace remisión del acta de reunión, una vez verificado el enlace remitido, se observa que esta se enfoca en el ajuste de los indicadores que permiten la medición de actividades del proceso de conformidad con las observaciones de la auditoría adelantada al proceso en la vigencia 2023. 
Teniendo en cuenta lo anterior, se recomienda al área ejecutar la acción No.2 </t>
    </r>
    <r>
      <rPr>
        <i/>
        <sz val="8"/>
        <color theme="1"/>
        <rFont val="Tahoma"/>
        <family val="2"/>
      </rPr>
      <t xml:space="preserve">"Solicitar al equipo de Planeación la asesoría y/o capacitación respecto las buenas prácticas o recomendaciones para el reporte trimestral sobre la gestión de riesgos y la generación de soportes" </t>
    </r>
    <r>
      <rPr>
        <sz val="8"/>
        <color theme="1"/>
        <rFont val="Tahoma"/>
        <family val="2"/>
      </rPr>
      <t xml:space="preserve">y dar continuidad al reporte trimestral respecto a la gestión del riesgo requerido por el área de Planeación [de conformidad con la acción No. 1 del presente plan]. Por lo que, la acción se califica </t>
    </r>
    <r>
      <rPr>
        <b/>
        <sz val="8"/>
        <color theme="1"/>
        <rFont val="Tahoma"/>
        <family val="2"/>
      </rPr>
      <t>"En Proceso"</t>
    </r>
    <r>
      <rPr>
        <sz val="8"/>
        <color theme="1"/>
        <rFont val="Tahoma"/>
        <family val="2"/>
      </rPr>
      <t xml:space="preserve">. </t>
    </r>
  </si>
  <si>
    <r>
      <rPr>
        <b/>
        <sz val="8"/>
        <color theme="1"/>
        <rFont val="Tahoma"/>
        <family val="2"/>
      </rPr>
      <t xml:space="preserve">Reporte Jurídica: </t>
    </r>
    <r>
      <rPr>
        <sz val="8"/>
        <color theme="1"/>
        <rFont val="Tahoma"/>
        <family val="2"/>
      </rPr>
      <t xml:space="preserve">Para dar respuesta al plan de mejoramiento se solicitó espacio de reunión al equipo de Planeación, el cual fue realizado el 15 de enero de 2024.
</t>
    </r>
    <r>
      <rPr>
        <b/>
        <sz val="8"/>
        <color theme="1"/>
        <rFont val="Tahoma"/>
        <family val="2"/>
      </rPr>
      <t xml:space="preserve">Análisis OCI: </t>
    </r>
    <r>
      <rPr>
        <sz val="8"/>
        <color theme="1"/>
        <rFont val="Tahoma"/>
        <family val="2"/>
      </rPr>
      <t xml:space="preserve">Se procede a la verificación de los soportes entregados, observando que no se cuenta con documentación del acta de reunión adelantada; sin embargo, se remite la grabación de la reunión sostenida entre las áreas en la cual se trató la temática de indicadores. 
No obstante, el área de Planeación indicó vía correo electrónico sobre la solicitud de reporte de indicadores del 22 de abril de 2024 que se encuentra en el proceso de rediseño del sistema de indicadores mediante la comunicación </t>
    </r>
    <r>
      <rPr>
        <i/>
        <sz val="8"/>
        <color theme="1"/>
        <rFont val="Tahoma"/>
        <family val="2"/>
      </rPr>
      <t>"... una vez revisada la versión actual de nuestro Plan de Acción, la Gerencia, a través del equipo de Planeación implementará un rediseño de los indicadores del Plan de Acción, PAI, procurando una mayor eficiencia y efectividad de los mismos, en relación a los cambios que propone el PDD y a la estrategia del canal para 2024-2027"</t>
    </r>
    <r>
      <rPr>
        <sz val="8"/>
        <color theme="1"/>
        <rFont val="Tahoma"/>
        <family val="2"/>
      </rPr>
      <t xml:space="preserve">. Dado que se adelantarán ajustes a lo formulado en el inicio de la vigencia, se califica la acción </t>
    </r>
    <r>
      <rPr>
        <b/>
        <sz val="8"/>
        <color theme="1"/>
        <rFont val="Tahoma"/>
        <family val="2"/>
      </rPr>
      <t>"En Proceso"</t>
    </r>
    <r>
      <rPr>
        <sz val="8"/>
        <color theme="1"/>
        <rFont val="Tahoma"/>
        <family val="2"/>
      </rPr>
      <t xml:space="preserve"> de manera que se registren las modificaciones que sean indicadas por parte del equipo de Planeación. </t>
    </r>
  </si>
  <si>
    <r>
      <t xml:space="preserve">Reporte Sistemas: </t>
    </r>
    <r>
      <rPr>
        <sz val="8"/>
        <color theme="1"/>
        <rFont val="Tahoma"/>
        <family val="2"/>
      </rPr>
      <t xml:space="preserve">1. Durante el mes de enero de 2024, se realizó la revisión y actualización del plan de seguridad y privacidad de la información, donde se incluyan actividades de implementación de controles administrativos y técnicos del MSPI. 2. La implementación de los controles se evalúa a través de la aplicación del autodiagnóstico del MSPI y este está programado para iniciar en el mes de junio de 2024. 3. Esta actividad será realizada a partir del mes de junio de 2024, ya que es semestralmente la aplicación del autodiagnóstico del MSPI.
</t>
    </r>
    <r>
      <rPr>
        <b/>
        <sz val="8"/>
        <color theme="1"/>
        <rFont val="Tahoma"/>
        <family val="2"/>
      </rPr>
      <t>Análisis OCI:</t>
    </r>
    <r>
      <rPr>
        <sz val="8"/>
        <color theme="1"/>
        <rFont val="Tahoma"/>
        <family val="2"/>
      </rPr>
      <t xml:space="preserve"> Teniendo en cuenta el reporte de los avances sobre las acciones formuladas, así como de los soportes remitidos por el área, se observa la presentación y aprobación del AGRI-SI-PL-003 PLAN DE SEGURIDAD Y PRIVACIDAD DE LA INFORMACIÓN con fecha del 31 de enero de 2024 como avance de lo formulado; por lo anterior queda pendiente la ejecución de las actividades</t>
    </r>
    <r>
      <rPr>
        <i/>
        <sz val="8"/>
        <color theme="1"/>
        <rFont val="Tahoma"/>
        <family val="2"/>
      </rPr>
      <t xml:space="preserve"> "2. Implementar el 20% del plan de controles administrativos y técnicos al cierre del cumplimiento del plan de mejoramiento, (porcentaje de cumplimiento al finalizar el año del plan de mejoramiento). 3. Realizar seguimiento semestralmente del avance de implementación de los controles administrativos y técnicos a través de la herramienta del MSPI."</t>
    </r>
    <r>
      <rPr>
        <sz val="8"/>
        <color theme="1"/>
        <rFont val="Tahoma"/>
        <family val="2"/>
      </rPr>
      <t xml:space="preserve">, de conformidad con lo formulado en el presente plan. 
Teniendo en cuenta lo anterior, se califica la acción </t>
    </r>
    <r>
      <rPr>
        <b/>
        <sz val="8"/>
        <color theme="1"/>
        <rFont val="Tahoma"/>
        <family val="2"/>
      </rPr>
      <t>"En Proceso"</t>
    </r>
    <r>
      <rPr>
        <sz val="8"/>
        <color theme="1"/>
        <rFont val="Tahoma"/>
        <family val="2"/>
      </rPr>
      <t xml:space="preserve"> y se recomienda al área dar continuidad a la ejecución de las actividades programadas. Así como adelantar el reporte de los avances y soportes de lo formulado en las herramientas habilitadas para tal fin, dado, que se adelantó la entrega de información de manera incompleta. </t>
    </r>
  </si>
  <si>
    <r>
      <t xml:space="preserve">Reporte Sistemas: </t>
    </r>
    <r>
      <rPr>
        <sz val="8"/>
        <color theme="1"/>
        <rFont val="Tahoma"/>
        <family val="2"/>
      </rPr>
      <t xml:space="preserve">1. Durante el mes de enero de 2024, se realizó la revisión y actualización del plan de seguridad y privacidad de la información, donde se incluyan actividades de implementación de controles administrativos y técnicos del MSPI. 2. La implementación de los controles se evalúa a través de la aplicación del autodiagnóstico del MSPI y este está programado para iniciar en el mes de junio de 2024. 3. Esta actividad será realizada a partir del mes de junio de 2024, ya que es semestralmente la aplicación del autodiagnóstico del MSPI.
</t>
    </r>
    <r>
      <rPr>
        <b/>
        <sz val="8"/>
        <color theme="1"/>
        <rFont val="Tahoma"/>
        <family val="2"/>
      </rPr>
      <t>Análisis OCI:</t>
    </r>
    <r>
      <rPr>
        <sz val="8"/>
        <color theme="1"/>
        <rFont val="Tahoma"/>
        <family val="2"/>
      </rPr>
      <t xml:space="preserve"> Teniendo en cuenta el reporte de los avances sobre las acciones formuladas, así como de los soportes remitidos por el área, se observa la presentación y aprobación del AGRI-SI-PL-003 PLAN DE SEGURIDAD Y PRIVACIDAD DE LA INFORMACIÓN con fecha del 31 de enero de 2024 como avance de lo formulado; por lo anterior queda pendiente la ejecución de la actividad</t>
    </r>
    <r>
      <rPr>
        <i/>
        <sz val="8"/>
        <color theme="1"/>
        <rFont val="Tahoma"/>
        <family val="2"/>
      </rPr>
      <t xml:space="preserve"> "2. Implementar el 20% del plan de controles administrativos y técnicos al cierre del cumplimiento del plan de mejoramiento, (porcentaje de cumplimiento al finalizar el año del plan de mejoramiento)"</t>
    </r>
    <r>
      <rPr>
        <sz val="8"/>
        <color theme="1"/>
        <rFont val="Tahoma"/>
        <family val="2"/>
      </rPr>
      <t xml:space="preserve">, de conformidad con lo formulado en el presente plan. 
Teniendo en cuenta lo anterior, se califica la acción </t>
    </r>
    <r>
      <rPr>
        <b/>
        <sz val="8"/>
        <color theme="1"/>
        <rFont val="Tahoma"/>
        <family val="2"/>
      </rPr>
      <t>"En Proceso"</t>
    </r>
    <r>
      <rPr>
        <sz val="8"/>
        <color theme="1"/>
        <rFont val="Tahoma"/>
        <family val="2"/>
      </rPr>
      <t xml:space="preserve"> y se recomienda al área dar continuidad a la ejecución de las actividades programadas. Así como adelantar el reporte de los avances y soportes de lo formulado en las herramientas habilitadas para tal fin, dado, que se adelantó la entrega de información de manera incompleta. </t>
    </r>
  </si>
  <si>
    <r>
      <t xml:space="preserve">Análisis OCI: </t>
    </r>
    <r>
      <rPr>
        <sz val="8"/>
        <color theme="1"/>
        <rFont val="Tahoma"/>
        <family val="2"/>
      </rPr>
      <t>No se presentó avance ni soportes de ejecución de las acciones formuladas y dada la fecha de terminación, se mantiene la calificación en</t>
    </r>
    <r>
      <rPr>
        <b/>
        <sz val="8"/>
        <color theme="1"/>
        <rFont val="Tahoma"/>
        <family val="2"/>
      </rPr>
      <t xml:space="preserve"> "Incumplida"</t>
    </r>
    <r>
      <rPr>
        <sz val="8"/>
        <color theme="1"/>
        <rFont val="Tahoma"/>
        <family val="2"/>
      </rPr>
      <t xml:space="preserve">. En el marco de la auditoría que se viene adelantando al proceso de gestión documental se identificó la debilidad ya mencionada, por lo que se deberá requerir la modificación a las fechas de ejecución de manera que se construya el procedimiento formulado asignando los recursos necesarios para ello. Lo requerido se debe adelantar siguiendo los lineamientos de la Circular Interna 024 del 15 de septiembre de 2020. </t>
    </r>
  </si>
  <si>
    <t>a. Realizar la revisión y actualización de la caracterización del proceso, en cuanto al formato vigente, el nombre del proceso y los elementos que se encuentran sin incluir.
B. Revisar y actualizar durante el primer semestre del año 2023 el procedimiento MECN-PD-001 MANTENIMIENTO DE INFRAESTRUCTURA TECNICA y MECN-PD-002 MONITOREO DE CALIDAD, con el acompañamiento de planeación y gestionar la actualización en la Intranet [si hay lugar a ello], así mismo realizar la socialización de los mismos al equipo de ingenieros y técnicos del área técnica una vez al año o en caso de contrato nuevo debe hacer parte de la inducción de entrada, con el fin de que su diligenciamiento permita el seguimiento, análisis y toma de decisiones sobre los mismos.
C. Revisar y actualizar el instructivo MECN-IN-003 INSTRUCTIVO REVISION FORMATOS HOJAS DE VIDA y MECN-GU-001 GUIA PARA LA CREACION DE CONTENIDOS Y GESTION DE ALMACENAMIENTO, con el acompañamiento de planeación y gestionar la actualización en la Intranet [si hay lugar a ello], así mismo realizar la socialización de los mismos al equipo de ingenieros y técnicos del área técnica una vez al año o en caso de contrato nuevo debe hacer parte de la inducción de entrada.
D. Revisar y actualizar durante el primer semestre del año 2023 el documento MECN-PL-001 PLAN DE CONTINUIDAD DE NEGOCIO con el objetivo de replantear las actividades que componen este documento, gestionar la actualización del documento en la intranet y socializar el plan de continuidad de negocio con el fin de que el mismo sea ejecutable; así mismo, establecer y documentar planes de contingencias que permitan a Capital atender y mantener su operación a pesar de los fallos dentro de la operación tanto de la producción de contenidos como la emisión de los dos Canales que hacen parte de Canal Capital. 
E. Mantener actualizado el directorio de proveedores del área en la Intranet, con una periodicidad de actualización de cada 6 meses. 
F. Revisar y analizar en el primer semestre del año 2023 las actividades ejecutadas dentro del proceso para determinar los responsables y los puntos de control necesarios, así mismo, establecer las mejores practicas para la documentación de las actividades dentro del proceso, lo cual requiere solicitar la creación de la documentación en la intranet. Lo anterior se debe realizar con el acompañamiento de planeación.</t>
  </si>
  <si>
    <r>
      <t xml:space="preserve">Reporte Técnica: </t>
    </r>
    <r>
      <rPr>
        <sz val="8"/>
        <color theme="1"/>
        <rFont val="Tahoma"/>
        <family val="2"/>
      </rPr>
      <t xml:space="preserve">Se vinculo al equipo del área Técnica una contratista para acelerar la planeación y ejecución de un plan para determinar las actividades del proceso, responsables, puntos de control y las mejores practicas para el fortalecimiento del mismo, como resultado de esta vinculación se cuenta con soportes de avances en la planeación de la estrategia diseñada.
</t>
    </r>
    <r>
      <rPr>
        <b/>
        <sz val="8"/>
        <color theme="1"/>
        <rFont val="Tahoma"/>
        <family val="2"/>
      </rPr>
      <t xml:space="preserve">Análisis OCI: </t>
    </r>
    <r>
      <rPr>
        <sz val="8"/>
        <color theme="1"/>
        <rFont val="Tahoma"/>
        <family val="2"/>
      </rPr>
      <t xml:space="preserve">Se remiten las citaciones y pantallazos sobre las mesas de trabajo de revisión de los documentos del área; sin embargo, no se documentan los compromisos establecidos y decisiones tomadas. Lo anterior, teniendo en cuenta que en el Sistema de Gestión (intranet) se refleja la eliminación de instructivos y directorio (lo cual no se soporta durante los reportes). Así mismo, teniendo en cuenta el reporte que se adelantó por parte del área, así como de la revisión de las acciones formuladas, se observa que a la fecha no se ha ejecutado la revisión y actualización de los documentos indicados en las actividades a., b., c. y d. respectivamente.
Teniendo en cuenta lo anterior, así como el requerimiento de ampliación de las fechas de terminación de las actividades formuladas, se recomienda al área documentar lo correspondiente y remitir los soportes de la ejecución de la actualización de lo formulado en el Sistema de Gestión. Teniendo en cuenta lo mencionado, se califica la acción </t>
    </r>
    <r>
      <rPr>
        <b/>
        <sz val="8"/>
        <color theme="1"/>
        <rFont val="Tahoma"/>
        <family val="2"/>
      </rPr>
      <t>"En Proceso"</t>
    </r>
    <r>
      <rPr>
        <sz val="8"/>
        <color theme="1"/>
        <rFont val="Tahoma"/>
        <family val="2"/>
      </rPr>
      <t xml:space="preserve">. </t>
    </r>
  </si>
  <si>
    <t>A y B- Revisar por parte del profesional especializado grado 3  técnica junto a contratistas, o temporales o servidores públicos asignados al laboratorio, los controles actuales definidos para la salida e ingreso del préstamo de los elementos realizada por laboratorio, teniendo en cuenta la falta de soportes de asignación de equipos móviles y los controles sobre la devolución de los equipos al término de los contratos por prestación de servicios, así como la asignación actualizada al ingreso de estos.
C- Asignar obligaciones contractuales a los contratistas que hacen parte del Laboratorio, en las cuales se estipule que uno será el Técnico de Laboratorio que se encargara de hacer la revisión, mantenimiento y reparación de los equipos de Canal Capital, el otro será técnico de almacén e Inventarios, quien con obligaciones de almacenista permitirá organizar y tener control sobre el inventario de los elementos o equipos de canal capital. 
D. El área técnica de la entidad convocará una (1) mesa de trabajo con los colaboradores de las áreas de Laboratorio y Servicios Administrativos para identificar los elementos que por su tamaño no fue posible instalar la placa tradicional con el fin de establecer e instalar un nuevo mecanismo de plaquetización a dichos elementos, el cual estará acompañado de registros fotográficos.
E- Realizar las compras identificadas por el profesional especializado grado 3 de técnica de acuerdo con el presupuesto asignado en el plan anual de adquisiciones, justificar estas compras en los estudios previos, conforme a lo establecido en el manual de contratación de la entidad. 
F. Informar al área administrativa sobre los elementos que presenten daños, averías o perdida de los mismos, con forme se presenten están eventualidades de acuerdo a los procedimientos establecidos por el área administrativa.
G. Revisar y actualizar el formato para levantamiento y control del inventario del laboratorio y realizar la actualización correspondiente por parte del personal asignado.
H Realizar cuatro (4) mesas de trabajo en el año dentro de las tomas físicas que realiza el área de Servicios Administrativos con el fin de cotejar la información del inventario y realizar los traslados a que haya lugar.</t>
  </si>
  <si>
    <r>
      <t xml:space="preserve">Reporte Técnica: </t>
    </r>
    <r>
      <rPr>
        <sz val="8"/>
        <color theme="1"/>
        <rFont val="Tahoma"/>
        <family val="2"/>
      </rPr>
      <t xml:space="preserve">c. Se realizó la contratación de  Álvaro Cuello (Contrato #016) y de Omar Forero (Contrato #174) conforme se había definido en el 4to cuatrimestre de 2023. G. Se realizó el levantamiento del inventarios del área Técnica y se organizó de acuerdo a su ubicación, a continuación enlace https://drive.google.com/drive/folders/1k5vCnelNxbCdAAOqCQNsILEoh0DFlnXS?usp=drive_link. 
</t>
    </r>
    <r>
      <rPr>
        <b/>
        <sz val="8"/>
        <color theme="1"/>
        <rFont val="Tahoma"/>
        <family val="2"/>
      </rPr>
      <t xml:space="preserve">Análisis OCI: </t>
    </r>
    <r>
      <rPr>
        <sz val="8"/>
        <color theme="1"/>
        <rFont val="Tahoma"/>
        <family val="2"/>
      </rPr>
      <t xml:space="preserve">Se adelanta la verificación de los soportes remitidos observando que a la fecha de seguimiento el enlace de inventarios del área se encuentra en blanco; los formularios de entrada y salida de equipos, traslado de equipos se encuentran funcionando y con respuestas ya asociadas. De igual manera, se adelantó la solicitud de ajuste de las fechas de terminación por parte del área, por lo que debe remitirse la información faltante con el fin de proceder a la terminación de las acciones formuladas en el plan como son las actividades F. (cuando aplique), H. las cuatro (4) en materia de cotejar la información del inventario [dado que no se han efectuado entre el área Técnica y Servicios Administrativos], debido a la remisión de soportes que no reflejan su cumplimiento, y, dar continuidad a la ejecución de la actividad E. (dependiendo de las necesidades del área) con el fin de ejecutar la totalidad de acciones programadas en el presente plan, dentro de los plazos determinados. Teniendo en cuenta lo mencionado, se califica la acción </t>
    </r>
    <r>
      <rPr>
        <b/>
        <sz val="8"/>
        <color theme="1"/>
        <rFont val="Tahoma"/>
        <family val="2"/>
      </rPr>
      <t>"En Proceso"</t>
    </r>
    <r>
      <rPr>
        <sz val="8"/>
        <color theme="1"/>
        <rFont val="Tahoma"/>
        <family val="2"/>
      </rPr>
      <t xml:space="preserve">. </t>
    </r>
  </si>
  <si>
    <r>
      <t xml:space="preserve">Reporte S. Ciudadano: </t>
    </r>
    <r>
      <rPr>
        <sz val="8"/>
        <color theme="1"/>
        <rFont val="Tahoma"/>
        <family val="2"/>
      </rPr>
      <t xml:space="preserve">1. Se realizó mesa de trabajo con el área de Gestión Documental para definir la conformación de expedientes. 2. Se organizó la documentación de acuerdo a lo establecido en la mesa de trabajo. 3. Se solicitó revisión de la conformación de los expedientes de los archivos de gestión al área de Gestión Documental. 4. Se recibió comunicación por parte de Gestión Documental solicitando ajustes.
</t>
    </r>
    <r>
      <rPr>
        <b/>
        <sz val="8"/>
        <color theme="1"/>
        <rFont val="Tahoma"/>
        <family val="2"/>
      </rPr>
      <t xml:space="preserve">Análisis OCI: </t>
    </r>
    <r>
      <rPr>
        <sz val="8"/>
        <color theme="1"/>
        <rFont val="Tahoma"/>
        <family val="2"/>
      </rPr>
      <t xml:space="preserve">Se observa el correo de solicitud de revisión de los expedientes y el FUID del área, así como la respuesta con ajustes requeridos durante abril de 2024. De igual manera, se observa la grabación de la mesa de trabajo del 11 de marzo de 2024 en la que se verificaron los parámetros de la guía de uso y almacenamiento de documentos de Capital. Por lo anterior, así como la fecha de terminación queda pendiente la revisión del segundo semestre de la vigencia 2024, según lo formulado en la actividad </t>
    </r>
    <r>
      <rPr>
        <i/>
        <sz val="8"/>
        <color theme="1"/>
        <rFont val="Tahoma"/>
        <family val="2"/>
      </rPr>
      <t>"3. Solicitar revisión semestral de la conformación de los expedientes de los archivos de gestión de conformidad con las TRD vigentes y el diligenciamiento formato único de inventario documental FUID por parte del área de Gestión Documental"</t>
    </r>
    <r>
      <rPr>
        <sz val="8"/>
        <color theme="1"/>
        <rFont val="Tahoma"/>
        <family val="2"/>
      </rPr>
      <t xml:space="preserve">. Dado lo evaluado, así como lo indicado previamente, se califica la acción </t>
    </r>
    <r>
      <rPr>
        <b/>
        <sz val="8"/>
        <color theme="1"/>
        <rFont val="Tahoma"/>
        <family val="2"/>
      </rPr>
      <t>"En Proceso"</t>
    </r>
    <r>
      <rPr>
        <sz val="8"/>
        <color theme="1"/>
        <rFont val="Tahoma"/>
        <family val="2"/>
      </rPr>
      <t xml:space="preserve">. </t>
    </r>
  </si>
  <si>
    <r>
      <t xml:space="preserve">Reportes Sistemas: </t>
    </r>
    <r>
      <rPr>
        <sz val="8"/>
        <color theme="1"/>
        <rFont val="Tahoma"/>
        <family val="2"/>
      </rPr>
      <t xml:space="preserve">1. Se realizó la actualización de la hoja de ruta PETI 2024, sin embargo, se debe actualizar nuevamente acorde al nuevo plan de desarrollo y plataforma estratégica de la nueva administración. 2. El documento PETI, fue socializado y aprobado por el CIGD en el mes de enero de 2024. 3. En el plan de trabajo del área de sistemas del 2024, se encuentra programada la actividad para ser iniciada en el mes de agosto de 2024.
</t>
    </r>
    <r>
      <rPr>
        <b/>
        <sz val="8"/>
        <color theme="1"/>
        <rFont val="Tahoma"/>
        <family val="2"/>
      </rPr>
      <t xml:space="preserve">Análisis OCI: </t>
    </r>
    <r>
      <rPr>
        <sz val="8"/>
        <color theme="1"/>
        <rFont val="Tahoma"/>
        <family val="2"/>
      </rPr>
      <t xml:space="preserve">Se procede a la verificación de los soportes entregados por el área, dentro de los cuales se observa el acta de reunión del 08 de noviembre de 2023, 22 de enero de 2024, así como la cadena de correos remitidos durante enero y abril de 2024. Por último, se observa la consolidación y publicación del PETI el 31 de enero de 2024 y la hoja de ruta el 11 de abril de 2024 en la intranet del Canal. Teniendo en cuenta que se adelantaron las mesas formuladas, así como la actualización del documento relacionado; de igual manera, de conformidad con lo formulado y la fecha de terminación, se califica la acción </t>
    </r>
    <r>
      <rPr>
        <b/>
        <sz val="8"/>
        <color theme="1"/>
        <rFont val="Tahoma"/>
        <family val="2"/>
      </rPr>
      <t>"En Proceso"</t>
    </r>
    <r>
      <rPr>
        <sz val="8"/>
        <color theme="1"/>
        <rFont val="Tahoma"/>
        <family val="2"/>
      </rPr>
      <t xml:space="preserve">. 
Dado lo anterior, así como el reporte, queda pendiente la ejecución de la actividad </t>
    </r>
    <r>
      <rPr>
        <i/>
        <sz val="8"/>
        <color theme="1"/>
        <rFont val="Tahoma"/>
        <family val="2"/>
      </rPr>
      <t>"3. Presentar ante el  CIGD la necesidad de definir el rol y responsable de ejercer la segunda línea de defensa para llevar a cabo el seguimiento del PETI"</t>
    </r>
    <r>
      <rPr>
        <sz val="8"/>
        <color theme="1"/>
        <rFont val="Tahoma"/>
        <family val="2"/>
      </rPr>
      <t xml:space="preserve"> con el fin de ejecutar en su totalidad lo formulado. Adicionalmente, se recomienda al área adelantar el reporte de los avances y soportes de lo formulado en las herramientas habilitadas para tal fin, dado, que se adelantó la entrega de información de manera incompleta mediante correo electrónico. </t>
    </r>
  </si>
  <si>
    <r>
      <t xml:space="preserve">Análisis OCI: </t>
    </r>
    <r>
      <rPr>
        <sz val="8"/>
        <color theme="1"/>
        <rFont val="Tahoma"/>
        <family val="2"/>
      </rPr>
      <t xml:space="preserve">Se viene adelantando la revisión del contenido alojado en el botón de transparencia, numeral 1.13, para lo cual  se adelantó la solicitud de información a la Secretaría General y área Jurídica para revisión de la constitución de Comités al interior del Canal. Teniendo en cuenta lo indicado, así como de la fecha de terminación formulada, se califica la acción </t>
    </r>
    <r>
      <rPr>
        <b/>
        <sz val="8"/>
        <color theme="1"/>
        <rFont val="Tahoma"/>
        <family val="2"/>
      </rPr>
      <t>"En Proceso"</t>
    </r>
    <r>
      <rPr>
        <sz val="8"/>
        <color theme="1"/>
        <rFont val="Tahoma"/>
        <family val="2"/>
      </rPr>
      <t xml:space="preserve">. </t>
    </r>
  </si>
  <si>
    <t>RESUMEN PRIMER SEGUIMIENTO 2024</t>
  </si>
  <si>
    <t>SEGUNDO SEGUIMIENTO DE 2024</t>
  </si>
  <si>
    <t>CIERRE ACCIÓN / OBSERVACIÓN Y/O HALLAZGO</t>
  </si>
  <si>
    <t>Auditoría al Proceso de Comunicación Estratégica</t>
  </si>
  <si>
    <t>05-jun.-24</t>
  </si>
  <si>
    <r>
      <rPr>
        <sz val="8"/>
        <rFont val="Tahoma"/>
        <family val="2"/>
      </rPr>
      <t>Se evidenciaron documentos que no se utilizan por el área de Marca y Comunicaciones, así como documentos desactualizados, incompletos, no formalizados en el Sistema de Gestión de Capital y/o con políticas de operación y puntos de control que no se ejecutan de conformidad a como están documentados:
1. Instructivo de redacción y estilo para la intranet v3 de 2018
2. Manual de uso digital V1 de 2019
3. Caracterización del proceso Marca y Comunicaciones.
4. Procedimiento administración de medios y canales internos.
5. Procedimiento gestión de comunicación externa.
6. Estrategia de Marca y Comunicaciones territorio Capital.
7. Manual de uso de marcas y submarcas
8. Documentos No Formalizados en el Sistema de Gestión de Capital relacionados con las alianzas que suscribe Capital. Nota: Esta acción de mejora estará a cargo del área que asigne la Gerencia General como responsable de hacer seguimiento a las alianzas que suscriba Capital.</t>
    </r>
  </si>
  <si>
    <r>
      <rPr>
        <sz val="8"/>
        <rFont val="Tahoma"/>
        <family val="2"/>
      </rPr>
      <t>1al 7.Gestión de Marca y Comunicaciones.
8. Gerencia</t>
    </r>
  </si>
  <si>
    <t>La rápida evolución del mercado televisivo ha obligado a Canal Capital a adaptarse rápidamente, generando presión en la administración del sistema de gestión. Procedimientos como el análisis de audiencias y las alianzas se han vuelto más complejos, mientras que las prácticas digitales y de comunicación requieren revisión. Aspectos de la marca, identidad y reconocimiento también necesitan ajustes. Estos cambios acelerados no siempre se reflejan oportunamente en los documentos misionales y procesos transversales como la planeación y la contratación.</t>
  </si>
  <si>
    <t>1. Documentos gestionados /  Documentos programados en procesos de gestión (4 documentos)</t>
  </si>
  <si>
    <r>
      <rPr>
        <sz val="8"/>
        <rFont val="Tahoma"/>
        <family val="2"/>
      </rPr>
      <t>Gerente
Profesional de Comunicaciones</t>
    </r>
  </si>
  <si>
    <r>
      <rPr>
        <sz val="8"/>
        <rFont val="Tahoma"/>
        <family val="2"/>
      </rPr>
      <t>Gerencia
- Comunicaciones
- Alianzas
Dirección Operativa:
-Digital
-Marca</t>
    </r>
  </si>
  <si>
    <t>Gerente General Director Operativo</t>
  </si>
  <si>
    <r>
      <rPr>
        <sz val="8"/>
        <rFont val="Tahoma"/>
        <family val="2"/>
      </rPr>
      <t>Fallas en las verificaciones realizadas por la segunda línea de defensa (Planeación) respecto a:
a. Debilidades en la verificación y aprobación de documentos por parte de la segunda línea de defensa (Planeación) al aprobar documentos que no cumplen con lo establecido en los lineamientos internos de Capital.
- Procedimiento administración de medios y canales internos.
- Estrategia de Marca y Comunicaciones territorio capital.
b. Debilidades en la verificación de soportes y retroalimentación al proceso de Gestión de Marca y Comunicaciones respecto a la coherencia de los reportes de los realizados en los indicadores formulados en plan de acción institucional de la vigencia 2023 por parte del proceso de Gestión de Marca y Comunicaciones</t>
    </r>
  </si>
  <si>
    <r>
      <rPr>
        <sz val="8"/>
        <rFont val="Tahoma"/>
        <family val="2"/>
      </rPr>
      <t>1. Revisar, actualizar (si es el caso) y socializar el documento EPLE-MN-002 MANUAL PARA EL CONTROL DE DOCUMENTOS
INSTITUCIONALES a través de los canales de comunicación interna de la entidad.
2. Revisar y actualizar los indicadores institucionales asociados a los temas de comunicaciones a la luz de la visión estratégica de la gerencia.</t>
    </r>
  </si>
  <si>
    <r>
      <rPr>
        <sz val="8"/>
        <rFont val="Tahoma"/>
        <family val="2"/>
      </rPr>
      <t>1. Documentos gestionados /  Documentos programados en procesos de gestión
2. Indicadores revisados y actualizados asociados a comunicaciones / total de indicadores institucionales</t>
    </r>
  </si>
  <si>
    <r>
      <rPr>
        <sz val="8"/>
        <rFont val="Tahoma"/>
        <family val="2"/>
      </rPr>
      <t>Gerencia General
-Planeación</t>
    </r>
  </si>
  <si>
    <r>
      <rPr>
        <sz val="8"/>
        <rFont val="Tahoma"/>
        <family val="2"/>
      </rPr>
      <t>Debilidades en el Manual de Comunicación para la Crisis, Manual de Uso de Marcas y Submarcas y Manual de uso de Marca de la Alcaldía de Bogotá, respecto a:
a.         Falta de consulta a las áreas de Capital en la actualización del Manual de Comunicación para la Crisis, debido al conocimiento técnico requerido para identificar las posibles situaciones de Crisis.
b.         Falta de capacitación a los colaboradores de Capital sobre el uso del Manual de Comunicación para la Crisis y del Manual de uso de Marcas y Submarcas.
c.         Falta de remisión a los Aliados de Capital del Manual de Uso de Marcas y Submarcas.
d.         Falta de lineamientos internos sobre la manera en que los colaboradores deben hacer uso y aplicación del Manual de Marca de la Alcaldía de Bogotá.</t>
    </r>
  </si>
  <si>
    <t>Gestión de Marca y Comunicaciones.</t>
  </si>
  <si>
    <r>
      <rPr>
        <sz val="8"/>
        <rFont val="Tahoma"/>
        <family val="2"/>
      </rPr>
      <t>Director Operativo
Profesional de Comunicaciones</t>
    </r>
  </si>
  <si>
    <r>
      <rPr>
        <sz val="8"/>
        <rFont val="Tahoma"/>
        <family val="2"/>
      </rPr>
      <t>Gerencia
- Comunicaciones
Dirección Operativa:
-Marca</t>
    </r>
  </si>
  <si>
    <r>
      <rPr>
        <sz val="8"/>
        <rFont val="Tahoma"/>
        <family val="2"/>
      </rPr>
      <t>Debilidades en los riesgos e indicadores del proceso de Gestión de Marca y Comunicaciones respecto a:
a. Debilidades en la identificación del riesgo de gestión del proceso, así como en el control formulado para la vigencia 2024 al no cumplir con los lineamientos de la Guía para la administración del riesgo V6
b. Debilidades en la redacción del riesgo de corrupción del proceso, incoherencia entre el control y el plan de tratamiento formulado para la vigencia 2024.
c. Debilidades en la gestión, medición, seguimiento y reporte de los indicadores por parte del área de Marca y Comunicaciones.</t>
    </r>
  </si>
  <si>
    <r>
      <rPr>
        <sz val="8"/>
        <rFont val="Tahoma"/>
        <family val="2"/>
      </rPr>
      <t>1. Revisar los posibles riesgos de gestión y de corrupción del nuevo proceso con el fin de formularlos acorde con la nueva línea estratégica de las comunicaciones del Canal.
2. Formular nuevos indicadores que sean acorde con las metas y objetivos estratégicos del área.</t>
    </r>
  </si>
  <si>
    <r>
      <rPr>
        <sz val="8"/>
        <rFont val="Calibri"/>
        <family val="1"/>
      </rPr>
      <t>NO</t>
    </r>
  </si>
  <si>
    <r>
      <rPr>
        <sz val="8"/>
        <rFont val="Tahoma"/>
        <family val="2"/>
      </rPr>
      <t>Ausencia de documentación en el sistema de gestión del Canal, al eliminarse y no trasladarse oportunamente al proceso de Marca y Comunicaciones los documentos relacionados con Autopromociones.
Se debe tener en cuenta que de conformidad con la reasignación de actividades para la vigencia 2024, el área de Producción debe revisar, ajustar e incluir nuevamente la información y documentación relacionada con Autopromociones en su documentación.</t>
    </r>
  </si>
  <si>
    <t>Producción de Contenidos.</t>
  </si>
  <si>
    <t>1. Revisión y actualización del procedimiento de Promociones y autopromociones</t>
  </si>
  <si>
    <r>
      <rPr>
        <sz val="8"/>
        <rFont val="Tahoma"/>
        <family val="2"/>
      </rPr>
      <t>Documentos gestionados
/ Documentos programados en procesos de gestión (1 documento)</t>
    </r>
  </si>
  <si>
    <r>
      <rPr>
        <sz val="8"/>
        <rFont val="Tahoma"/>
        <family val="2"/>
      </rPr>
      <t>Oportunidades de mejora respecto a las Alianzas suscritas por Capital a través de las cartas de intención:
a. Se evidencia una oportunidad de mejora frente a sensibilizar a los encargados de suscribir alianzas bien sea a través de la modalidad de: Alianza, Carta de intención, Acuerdo de Colaboración o Convenio Interadministrativo de los controles establecidos para estas modalidades en el Manual de contratación, así como socializar los alcances permitidos por Capital para hacer una alianza a través de una carta de intención.
b. Necesidad de definir un formato estandarizado que defina unos lineamientos mínimos que debe tener la respuesta de Capital a una carta de intención.</t>
    </r>
  </si>
  <si>
    <r>
      <rPr>
        <sz val="8"/>
        <rFont val="Tahoma"/>
        <family val="2"/>
      </rPr>
      <t>Gestión Jurídica y Contractual
Gerencia - Alianzas</t>
    </r>
  </si>
  <si>
    <t>El mercado televisivo ha cambiado rápidamente, desplazando a los canales públicos de su posición privilegiada frente a audiencias y el mercado de comunicaciones y publicidad. La gerencia ha identificado la necesidad de retomar la supervisión directa de la gestión y crear un documento estratégico global que contribuya a mantenga una posición negociadora favorable para Capital, al tiempo que establece lineamientos para los colaboradores internos.</t>
  </si>
  <si>
    <t>1.  Documentos gestionados /  Documentos programados en procesos de gestión (1 documento)</t>
  </si>
  <si>
    <r>
      <rPr>
        <sz val="8"/>
        <rFont val="Tahoma"/>
        <family val="2"/>
      </rPr>
      <t>Gerente
-Alianzas</t>
    </r>
  </si>
  <si>
    <t>Gerencia</t>
  </si>
  <si>
    <t>Gerente</t>
  </si>
  <si>
    <r>
      <rPr>
        <sz val="8"/>
        <rFont val="Tahoma"/>
        <family val="2"/>
      </rPr>
      <t>Gestión Jurídica y Contractual
Gerencia.</t>
    </r>
  </si>
  <si>
    <r>
      <rPr>
        <sz val="8"/>
        <rFont val="Tahoma"/>
        <family val="2"/>
      </rPr>
      <t>1. Realizar dos (2) espacios de transferencia de conocimiento, sobre las diferentes tipologías de contratación directa, enfatizando en las alianzas, acuerdos de colaboración, invitación a emitir y convenios interadministrativos.
2. Realizar una mesa de trabajo entre el áreas que reciban y tengan a  su cargo  las invitaciones a transmitir eventos, a fin de concertar el formato a través del cual se debe dar respuesta a dichas solicitudes.</t>
    </r>
  </si>
  <si>
    <t>Jefe Oficina Jurídica Asesor de Contratación</t>
  </si>
  <si>
    <t>Gestión del Talento Humano.</t>
  </si>
  <si>
    <r>
      <rPr>
        <sz val="8"/>
        <rFont val="Tahoma"/>
        <family val="2"/>
      </rPr>
      <t>Modificar el manual de funciones es un proceso que parte de necesidades del servicio  y esta regulado según la naturaleza jurídica de los cargos. En este marco el Canal, documenta los soportes del proceso de construcción de una propuesta de modificación de manual. Se identifica una oportunidad de mejora en la documentación de los controles que se producen durante el proceso; estos elementos deben estar acordes con los pasos a seguir en la elaboración del acto administrativo que adopta la modificación.
La Resolución 142 de 2023 recoge en los considerandos los aspectos normativos y las motivaciones que dan origen a la modificación del Manual de Funciones, no obstante, este acto administrativo puede incluir un considerando relacionado con el proceso seguido para llegar a las funciones que adopta</t>
    </r>
  </si>
  <si>
    <t>Actividades realizadas / actividades propuestas</t>
  </si>
  <si>
    <t>Profesional Recursos Humanos</t>
  </si>
  <si>
    <r>
      <rPr>
        <sz val="8"/>
        <rFont val="Tahoma"/>
        <family val="2"/>
      </rPr>
      <t>Debilidad en la actividad administrativa y gestión contractual del área evaluada debido a que se encontraron oportunidades de mejora en los siguientes ítems:
a. Determinación de la supervisión contractual al tener objetos y obligaciones contractuales por fuera de las funciones esenciales del cargo del supervisor.
b. Conformación de los expedientes contractuales y de la gestión documental de las carpetas contractuales de las alianzas.
c. En la falta de publicación de los pagos contractuales en SECOP.</t>
    </r>
  </si>
  <si>
    <r>
      <rPr>
        <sz val="8"/>
        <rFont val="Tahoma"/>
        <family val="2"/>
      </rPr>
      <t>a. Gestión Jurídica y Contractual.
b. Gestión de Marca y Comunicaciones.
C. Gestión Financiera y Facturación.</t>
    </r>
  </si>
  <si>
    <r>
      <rPr>
        <sz val="8"/>
        <rFont val="Tahoma"/>
        <family val="2"/>
      </rPr>
      <t>Número de transferencias de conocimiento/número de  transferencias programadas
Ordenes de pago cargadas/ Ordenes de pago emitidas del sistema
Mesa de trabajo/1</t>
    </r>
  </si>
  <si>
    <t>Oficina Jurídica Subdirección Financiera</t>
  </si>
  <si>
    <t>Secretaria General Subdirector Financiero</t>
  </si>
  <si>
    <t>Debilidad en gestión documental de las cartas de intención para la transmisión de eventos toda vez que no se evidenciaron los documentos soporte de los requisitos exigidos por el manual de contratación. (En los expedientes compartidos por el área de Comunicaciones)</t>
  </si>
  <si>
    <t>1. Establecer en el nuevo procedimiento de Alianzas y Proyectos Especiales el manejo de la documentación de las alianzas y proyectos</t>
  </si>
  <si>
    <t>Los continuos cambios en la comunicación, especialmente tras la pandemia, han requerido la constante revisión de instrumentos de planeación y gestión. La auditoría ha evidenciado estas debilidades, por lo que la nueva área de Comunicaciones presentará un plan estratégico y operativo alineado con las actuales líneas editoriales y misionales de Canal Capital.</t>
  </si>
  <si>
    <t>Los cambios en los hábitos de consumo y acceso a la información han creado nuevos competidores, requiriendo innovación constante en la promoción para mantener audiencias. El Canal se ha adaptado y ajustado la organización de sus equipos de apoyo en este tema, sin embargo, la incertidumbre sobre los procedimientos adecuados persiste debido a las condiciones cambiantes del mercado. Por ello, la Gerencia actual necesita articular este proceso con la planeación estratégica en curso de elaboración, para asegurar una respuesta efectiva y que Capital mantenga la competitividad.</t>
  </si>
  <si>
    <t>Modificar el manual de funciones es un proceso que parte de necesidades del servicio  y esta regulado según la naturaleza jurídica de los cargos. En este marco el Canal, documenta los soportes del proceso de construcción de una propuesta de modificación de manual. Se identifica una oportunidad de mejora en la documentación de los controles que se producen durante el proceso; estos elementos deben estar acordes con los pasos a seguir en la elaboración del acto administrativo que adopta la modificación.
La Resolución 142 de 2023 recoge en los considerandos los aspectos normativos y las motivaciones que dan origen a la modificación del Manual de Funciones, no obstante, este acto administrativo puede incluir un considerando relacionado con el proceso seguido para llegar a las funciones que adopta</t>
  </si>
  <si>
    <t>1.Debilidad en la revisión del Manual Específico de Funciones y Competencias Laborales para determinar el funcionario que  debe ejercer la supervisión del contrato, conforme al objeto y obligaciones del mismo.
2.Falta de equipo humano para la revisión de la conformidad de la información cargada en el SECOP con relación a los soportes de pago. Los contratos auditados se encuentran con la orden de pago en el SECOP II.
3.El aprendizaje en la marcha para dar forma a una nueva área: su procedimiento, instancias jurídicas, logísticas y documentación necesaria, a la vez que fortalecía lazos estratégicos con significativos aliados misionales.</t>
  </si>
  <si>
    <t>1. Se incorporará en la parte considerativa de los actos administrativos que modifiquen el manual de funciones, el proceso adelantado y los controles que se lleven acabo.</t>
  </si>
  <si>
    <t>No se remiten soportes para el presente seguimiento.</t>
  </si>
  <si>
    <t>1. Correo electrónico e informe reporte de mes de mayo de 2024. 
2. Correo electrónico e informe reporte de mes de junio de 2024. 
3. Correo electrónico e informe reporte de mes de julio de 2024. 
4. Correo electrónico e informe reporte de mes de agosto de 2024.</t>
  </si>
  <si>
    <t>Profesional especializado grado 3 del área Técnica</t>
  </si>
  <si>
    <t>1. Agendamiento reunión 18 de junio 2024- Revisión Hallazgo GD.
2. Acta de reunión mesa de trabajo 18 de junio 2024- Gestión Documental. 
3. Presentación de Power Point Capacitación mesa de trabajo 18 de junio 2024. 
4. Agendamiento reunión 30 de agosto 2024-Revisión cierre actividad GD.
5. Acta de reunión mesa de trabajo 30 de agosto 2024- Gestión Documental. 
6. Pantallazos  evidencia mesas de trabajo virtuales -Gestión Documental. 
7.Se adjunta vinculo de acceso repositorio de gestión documental 310. DIRECCIÓN OPERATIVA- área técnica. https://drive.google.com/drive/u/1/folders/1d6QSvaFEuJdf12vCGe2XAQL2RhsdmOtV</t>
  </si>
  <si>
    <t xml:space="preserve">1. Agendamiento del 18 de junio de la reunión mesa de trabajo-Servicios Administrativos. 
2. Acta de reunión mesa de trabajo-Servicios Administrativos. 
3. Base Licencias al 30 de agosto de 2024 - Área Técnica remitida por Servicios Administrativos
4. Soportes vigencia 2023 anexos acta reunión 18-06-2024 </t>
  </si>
  <si>
    <t>Punto E. 1.  A continuación, se relacionan los procesos de contratación suscritos durante el segundo cuatrimestre 2024: - CTO_248_2024_CONECTIVIDAD - CTO_301_2024_SLA_ADTEL
2. Vinculo de acceso carpeta de Google Drive contratación 2024 Área Técnica:  https://drive.google.com/drive/folders/1_DZqYsj4Fr50QskME6tB0ijZyX1bxK2g?usp=drive_link
Punto F. 1. Agendamiento y acta de reunión del 18 de junio de la reunión mesa de trabajo-Servicios Administrativos.
Soportes anexos al acta reunión 18 de junio: 
2. Memorandos y correos con trazabilidad siniestros. 
3. Base de Excel consolidado reporte de reposición de equipos - Siniestros - Aseguradora realizados por parte del área técnica 2023 y 2024. 
4. Entradas de ingreso a almacén. 
5. Se adjunta vinculo de acceso con carpeta de gestión por parte del área técnica. https://drive.google.com/drive/folders/1jupvx-UxGxSE4gwNizgAS3aNXe9e_KgI?usp=sharing
Punto H. 1. Agendamiento y acta de reunión del 18 de junio de la reunión mesa de trabajo-Servicios Administrativos.
Soportes anexos al acta de reunión 18 de junio: 
2. Mesas de trabajo y acta de reunión 2023- Servicios Administrativos.
3. Mesas de trabajo y acta de reunión 2024- Servicios Administrativos.
4. Base de Excel consolidado Punto H_ Relación de mesas de trabajo tomas físicas servicios administrativos 2023-2024.
Gestión Almacén Técnico: https://drive.google.com/drive/folders/1EFRXTeZWmblgwxMqXVWUy5_xZzMTRXo_?usp=drive_link
Gestión Laboratorio Técnico: https://drive.google.com/drive/folders/1mBEi0Unl11AMdMPpdB_Oz2zvhVFubK5x?usp=drive_link</t>
  </si>
  <si>
    <t>1.Agendamientos mesas de trabajo.
2. Pantallazos ejecución de reuniones. 
3. Asimismo, se crea carpeta individual con los soportes de actas de reunión, documentos en edición, y correos electrónicos de la gestión desarrollada.
A. CARACTERIZACIÓN 
B. PROCEDIMIENTOS
C. INSTRUCTIVOS Y GUIAS
D. PLAN DE CONTINUIDAD DE NEGOCIO Y PLAN DE CONTINGENCIA 
    Acceso carpetas Técnica: https://drive.google.com/drive/folders/1OObloVK8ZgUSgdepp58Hw6hE_EfcN4Lp?usp=sharing 
E. DIRECTORIO PROVEEDORES 
F. ACTIVIDADES EJECUTADAS</t>
  </si>
  <si>
    <r>
      <t xml:space="preserve">Reporte Técnica: </t>
    </r>
    <r>
      <rPr>
        <sz val="8"/>
        <color theme="1"/>
        <rFont val="Tahoma"/>
        <family val="2"/>
      </rPr>
      <t xml:space="preserve">Teniendo en cuenta los cambios administrativos en la Dirección Operativa y de acuerdo a lo validado en el área técnica esta actividad se llevará a cabo durante el mes de septiembre y/o octubre de 2024.
</t>
    </r>
    <r>
      <rPr>
        <b/>
        <sz val="8"/>
        <color theme="1"/>
        <rFont val="Tahoma"/>
        <family val="2"/>
      </rPr>
      <t xml:space="preserve">Análisis OCI: </t>
    </r>
    <r>
      <rPr>
        <sz val="8"/>
        <color theme="1"/>
        <rFont val="Tahoma"/>
        <family val="2"/>
      </rPr>
      <t xml:space="preserve">Teniendo en cuenta lo mencionado por el área, así como la fecha de terminación de las acciones formuladas, se califica </t>
    </r>
    <r>
      <rPr>
        <b/>
        <sz val="8"/>
        <color theme="1"/>
        <rFont val="Tahoma"/>
        <family val="2"/>
      </rPr>
      <t>"Sin Iniciar"</t>
    </r>
    <r>
      <rPr>
        <sz val="8"/>
        <color theme="1"/>
        <rFont val="Tahoma"/>
        <family val="2"/>
      </rPr>
      <t>, y, se recomienda al área adelantar lo formulado dentro de los plazos determinados para mitigar el incumplimiento de lo programado, teniendo en cuenta los compromisos adquiridos durante la reunión de revisión de Planes de Mejoramiento del 27 de agosto de 2024, entre el área Técnica y la Oficina de Control Interno.</t>
    </r>
  </si>
  <si>
    <r>
      <rPr>
        <b/>
        <sz val="8"/>
        <color theme="1"/>
        <rFont val="Tahoma"/>
        <family val="2"/>
      </rPr>
      <t xml:space="preserve">Reporte OCI: </t>
    </r>
    <r>
      <rPr>
        <sz val="8"/>
        <color theme="1"/>
        <rFont val="Tahoma"/>
        <family val="2"/>
      </rPr>
      <t xml:space="preserve">Para el corte de reporte del Plan de Mejoramiento no se ha adelantado la segunda revisión de los datos consignados en el numeral 1.13 del botón de transparencia de Capital. Por lo anterior, se mantiene la calificación </t>
    </r>
    <r>
      <rPr>
        <b/>
        <sz val="8"/>
        <color theme="1"/>
        <rFont val="Tahoma"/>
        <family val="2"/>
      </rPr>
      <t>"En Proceso"</t>
    </r>
    <r>
      <rPr>
        <sz val="8"/>
        <color theme="1"/>
        <rFont val="Tahoma"/>
        <family val="2"/>
      </rPr>
      <t xml:space="preserve"> sin avance de ejecución. </t>
    </r>
  </si>
  <si>
    <t>1. Correo de aprobación y plan de mejoramiento</t>
  </si>
  <si>
    <t>1. Plan de trabajo Gestión documental</t>
  </si>
  <si>
    <t>1. informes y sesiones en el CIGD y Correo de entrega de temas para presentar ante el CIGD del mes de agosto</t>
  </si>
  <si>
    <t>1. 2024: https://drive.google.com/drive/folders/1_Ar2-31aBUpz2WovuV3nzwsdrDz_DUa7?usp=drive_link</t>
  </si>
  <si>
    <r>
      <t xml:space="preserve">Reporte G. Documental: </t>
    </r>
    <r>
      <rPr>
        <sz val="8"/>
        <color theme="1"/>
        <rFont val="Tahoma"/>
        <family val="2"/>
      </rPr>
      <t xml:space="preserve">Se realizó el seguimiento para la revisión semestral de la conformación de los expedientes de los archivos de gestión de conformidad con las TRD vigentes y el diligenciamiento formato único de inventario documental FUID por parte del área de Gestión Documental el 06 de sep. de 2024.
</t>
    </r>
    <r>
      <rPr>
        <b/>
        <sz val="8"/>
        <color theme="1"/>
        <rFont val="Tahoma"/>
        <family val="2"/>
      </rPr>
      <t xml:space="preserve">Reporte S. Ciudadano: </t>
    </r>
    <r>
      <rPr>
        <sz val="8"/>
        <color theme="1"/>
        <rFont val="Tahoma"/>
        <family val="2"/>
      </rPr>
      <t xml:space="preserve">Se viene almacenando la documentación de conformidad con lo establecido en la mesa de trabajo con el área de Gestión Documental.
</t>
    </r>
    <r>
      <rPr>
        <b/>
        <sz val="8"/>
        <color theme="1"/>
        <rFont val="Tahoma"/>
        <family val="2"/>
      </rPr>
      <t xml:space="preserve">Análisis OCI: </t>
    </r>
    <r>
      <rPr>
        <sz val="8"/>
        <color theme="1"/>
        <rFont val="Tahoma"/>
        <family val="2"/>
      </rPr>
      <t xml:space="preserve">Se adelanta la verificación de las carpetas asignadas para cargue de soportes; sin embargo no fueron suministradas las actas, correos u otros de solicitud de revisión semestral de la gestión documental del proceso, por lo que no es posible adelantar la evaluación adecuada de los compromisos adquiridos en el marco de las revisiones y si estos se subsanan en medio de las verificaciones adelantadas por el área de Gestión Documental. Teniendo en cuenta lo anterior, así como la fecha de terminación se mantiene la calificación </t>
    </r>
    <r>
      <rPr>
        <b/>
        <sz val="8"/>
        <color theme="1"/>
        <rFont val="Tahoma"/>
        <family val="2"/>
      </rPr>
      <t>"En Proceso"</t>
    </r>
    <r>
      <rPr>
        <sz val="8"/>
        <color theme="1"/>
        <rFont val="Tahoma"/>
        <family val="2"/>
      </rPr>
      <t xml:space="preserve"> sin avance de ejecución. Así mismo, se recomienda adelantar la documentación correspondiente de ejecución de las acciones. </t>
    </r>
  </si>
  <si>
    <t>1. Plan Institucional de Capacitaciones, se deja en la carpeta dispuesta para la recolección de evidencias, así como, el link de la intranet en donde igualmente se puede consultar https://intranet.canalcapital.gov.co/intranet/docdowncc/index.php?pg=508&amp;cardep=64</t>
  </si>
  <si>
    <t>1. Plan de trabajo de Gestión Documental</t>
  </si>
  <si>
    <t>1. Correo electrónico</t>
  </si>
  <si>
    <r>
      <t xml:space="preserve">Reporte G. Documental: </t>
    </r>
    <r>
      <rPr>
        <sz val="8"/>
        <color theme="1"/>
        <rFont val="Tahoma"/>
        <family val="2"/>
      </rPr>
      <t xml:space="preserve">La actividad esta incluida en el plan de trabajo de Gestión Documental.
</t>
    </r>
    <r>
      <rPr>
        <b/>
        <sz val="8"/>
        <color theme="1"/>
        <rFont val="Tahoma"/>
        <family val="2"/>
      </rPr>
      <t xml:space="preserve">Análisis OCI: </t>
    </r>
    <r>
      <rPr>
        <sz val="8"/>
        <color theme="1"/>
        <rFont val="Tahoma"/>
        <family val="2"/>
      </rPr>
      <t>Revisado el soporte remitido por parte del área, se observa el plan de trabajo de la vigencia; sin embargo, en el marco de los lineamientos determinados de la Circular 04 de 2024</t>
    </r>
    <r>
      <rPr>
        <i/>
        <sz val="8"/>
        <color theme="1"/>
        <rFont val="Tahoma"/>
        <family val="2"/>
      </rPr>
      <t xml:space="preserve"> "Lineamientos para la formulación, modificación y seguimiento a los Planes de Mejoramiento (Institucional y por Procesos), Mapas de Riesgos (tipologías identificadas) y al Programa de Transparencia y Ética Pública - PTEP" </t>
    </r>
    <r>
      <rPr>
        <sz val="8"/>
        <color theme="1"/>
        <rFont val="Tahoma"/>
        <family val="2"/>
      </rPr>
      <t xml:space="preserve">no se tendrá en cuenta para evaluación del presente seguimiento. Teniendo en cuenta lo anterior, así como la fecha de terminación se califica la acción como </t>
    </r>
    <r>
      <rPr>
        <b/>
        <sz val="8"/>
        <color theme="1"/>
        <rFont val="Tahoma"/>
        <family val="2"/>
      </rPr>
      <t>"Sin Iniciar"</t>
    </r>
    <r>
      <rPr>
        <sz val="8"/>
        <color theme="1"/>
        <rFont val="Tahoma"/>
        <family val="2"/>
      </rPr>
      <t xml:space="preserve">, y, se recomienda al área dar cumplimiento a lo formulado. </t>
    </r>
  </si>
  <si>
    <t xml:space="preserve">Se adelanta la ejecución de las acciones formuladas en el plan de Mejoramiento por Procesos. </t>
  </si>
  <si>
    <t>De conformidad con las actividades adelantadas por el área Digital, la mesa de trabajo realizada el 05/09/2024 y en el marco de la auditoría de participación ciudadana de la vigencia 2024 se determina el cierre de la acción.</t>
  </si>
  <si>
    <r>
      <rPr>
        <b/>
        <sz val="8"/>
        <color theme="1"/>
        <rFont val="Tahoma"/>
        <family val="2"/>
      </rPr>
      <t xml:space="preserve">Reporte Sistemas: </t>
    </r>
    <r>
      <rPr>
        <sz val="8"/>
        <color theme="1"/>
        <rFont val="Tahoma"/>
        <family val="2"/>
      </rPr>
      <t>El 12 de junio del año en curso, se realizó capacitación sobre los REPOSITORIOS EN DRIVE Y COPIAS DE INFORMACIÓN, dirigida a todos los colaboradores y contratistas del Canal</t>
    </r>
    <r>
      <rPr>
        <b/>
        <sz val="8"/>
        <color theme="1"/>
        <rFont val="Tahoma"/>
        <family val="2"/>
      </rPr>
      <t xml:space="preserve">
Análisis OCI:</t>
    </r>
    <r>
      <rPr>
        <sz val="8"/>
        <color theme="1"/>
        <rFont val="Tahoma"/>
        <family val="2"/>
      </rPr>
      <t xml:space="preserve"> De conformidad con el reporte realizado  se realizó la tercera capacitación/mesa de trabajo que estaba pendiente para cumplir la acción por lo tanto se califica como </t>
    </r>
    <r>
      <rPr>
        <b/>
        <sz val="8"/>
        <color theme="1"/>
        <rFont val="Tahoma"/>
        <family val="2"/>
      </rPr>
      <t>"Terminada Extemporánea".</t>
    </r>
    <r>
      <rPr>
        <sz val="8"/>
        <color theme="1"/>
        <rFont val="Tahoma"/>
        <family val="2"/>
      </rPr>
      <t xml:space="preserve"> En los seguimientos anteriores ya se había cumplido la actividad 1. y se habían realizado 2 mesas de trabajo.
Es importante mencionar que a nivel institucional se siguen presentando debilidades sobre la gestión documental de las cintas LTO y la consulta de copias de seguridad, sin embargo, se requieren acciones institucionales con la intervención de diferentes áreas para lograr una solución efectiva, teniendo en cuenta lo anterior, se califica como </t>
    </r>
    <r>
      <rPr>
        <b/>
        <sz val="8"/>
        <color theme="1"/>
        <rFont val="Tahoma"/>
        <family val="2"/>
      </rPr>
      <t>"Terminada Extemporánea"</t>
    </r>
    <r>
      <rPr>
        <sz val="8"/>
        <color theme="1"/>
        <rFont val="Tahoma"/>
        <family val="2"/>
      </rPr>
      <t xml:space="preserve"> con estado</t>
    </r>
    <r>
      <rPr>
        <b/>
        <sz val="8"/>
        <color theme="1"/>
        <rFont val="Tahoma"/>
        <family val="2"/>
      </rPr>
      <t xml:space="preserve"> "cerrada"</t>
    </r>
  </si>
  <si>
    <t>Se cumplieron las acciones propuestas por el área, y se requieren establecer mejoras a nivel de toda la entidad.</t>
  </si>
  <si>
    <t>Actas de reunión.</t>
  </si>
  <si>
    <t>1. EPLE-PO-004 POLÍTICA DE PLANEACIÓN INSTITUCIONAL SISTEMAS
2. EPLE-MN-004 MANUAL DEL MIPG SISTEMAS
3. - Resolución que ADOPTA POLITICA SEGURIDAD Y PRIVACIDAD DE LA INFORMACIÓN_en firmas.
- Correo de Bogotá es TIC - Fwd_ Solicitud de revisión proyecto de Resolución que adoptará la Política de Seguridad y Privacidad de la Información.
4. AGRF-GU-001 GUÍA METODOLÓGICA PARA EL INVENTARIO Y LA CLASIFICACIÓN DE ACTIVOS DE INFORMACIÓN.
6. Correo de Bogotá es TIC - Re_ CLAUSULA MINUTAS.pdf
6. Acta de Reunión Plan de Mejoramiento ISO27001-OJ-SIS (1).xlsx
7. PlanTrabajoSistemas2024V4.xlsx
9. CONTROLES DE SEGURIDAD DE LA INFORMACIÓN IMPLEMENTADOS ENERO A JUNIO 2024
12. PlanTrabajoSistemas2024V4</t>
  </si>
  <si>
    <t>1. N/A
2. CONTROLES DE SEGURIDAD DE LA INFORMACIÓN IMPLEMENTADOS ENERO A JUNIO 2024
2. MSPI_Ene_Jun2024</t>
  </si>
  <si>
    <t>1. N/A
2. CONTROLES DE SEGURIDAD DE LA INFORMACIÓN IMPLEMENTADOS ENERO A JUNIO 2024
3. MSPI_Ene_Jun2024</t>
  </si>
  <si>
    <t>1. Reunión PETI.pdf
1. Anexo 1. Herramientas_para_la_construccion_del_PETI CC 22082024.xlsx
2. N/A
3. N/A</t>
  </si>
  <si>
    <t>1 y 3.MATRIZ DE RIESGOS DE SEGURIDAD DIGITAL E INFORMACIÓN 2024</t>
  </si>
  <si>
    <t>* AGRI-SI-PO-005 POLÍTICA DE TRATAMIENTO DE DATOS PERSONALES
* Metodología Inventario y clasificación
* GRI-SI-FT-049 INDICE DE INFORMACION CLASIFICADA Y RESERVADA (4)</t>
  </si>
  <si>
    <t>1 y 2. Correo de Bogotá es TIC - Re_ Propuesta indicadores 2024.pdf
3. 20240208_EPLE-FT-14_Acta reunión Indicadores planes sistemas (3).xlsx
4. PAI2024_V2 T1 -T2 Subdirección Administrativa</t>
  </si>
  <si>
    <t>De conformidad con  la mesa de trabajo realizada el 05/09/2024 y en el marco de la auditoría de participación ciudadana de la vigencia 2024 se determina el cierre de la acción.</t>
  </si>
  <si>
    <t xml:space="preserve"> Se tiene como soporte:
1. Pantallazo de los formularios de la Página web.
3. Como soporte se entrega el correo enviado por Néstor Avella con los acuerdos de la reunión.</t>
  </si>
  <si>
    <r>
      <rPr>
        <b/>
        <sz val="8"/>
        <color theme="1"/>
        <rFont val="Tahoma"/>
        <family val="2"/>
      </rPr>
      <t>Reporte Sistemas:</t>
    </r>
    <r>
      <rPr>
        <sz val="8"/>
        <color theme="1"/>
        <rFont val="Tahoma"/>
        <family val="2"/>
      </rPr>
      <t xml:space="preserve"> Desde Gestión Documental no se han recibido requerimientos de los temas.</t>
    </r>
    <r>
      <rPr>
        <b/>
        <sz val="8"/>
        <color theme="1"/>
        <rFont val="Tahoma"/>
        <family val="2"/>
      </rPr>
      <t xml:space="preserve">
Reporte G. Documental: </t>
    </r>
    <r>
      <rPr>
        <sz val="8"/>
        <color theme="1"/>
        <rFont val="Tahoma"/>
        <family val="2"/>
      </rPr>
      <t xml:space="preserve">En el momento se cuenta con un equipo para la digitalización de documentos y se adelanta la actualización el diagnóstico integral de archivo para proyectar el procesos y recursos para el proyecto de Digitalización de documentos en canal capital. 
</t>
    </r>
    <r>
      <rPr>
        <b/>
        <sz val="8"/>
        <color theme="1"/>
        <rFont val="Tahoma"/>
        <family val="2"/>
      </rPr>
      <t xml:space="preserve">Análisis OCI: </t>
    </r>
    <r>
      <rPr>
        <sz val="8"/>
        <color theme="1"/>
        <rFont val="Tahoma"/>
        <family val="2"/>
      </rPr>
      <t xml:space="preserve">Teniendo en cuenta lo indicado por el área, así como que a la fecha no se han efectuado las acciones formuladas, se mantiene la calificación como </t>
    </r>
    <r>
      <rPr>
        <b/>
        <sz val="8"/>
        <color theme="1"/>
        <rFont val="Tahoma"/>
        <family val="2"/>
      </rPr>
      <t>"Incumplida"</t>
    </r>
    <r>
      <rPr>
        <sz val="8"/>
        <color theme="1"/>
        <rFont val="Tahoma"/>
        <family val="2"/>
      </rPr>
      <t xml:space="preserve">, y, se reitera al área que deben efectuarse ejercicios de autoevaluación que permitan dar a conocer las necesidades para ejecución de las actividades, así como el ajuste de fechas u otro que se requiera como se ha dado a conocer al líder del proceso y en el análisis de seguimientos previos. Lo anterior, en el marco de la Circular 004 de 2024 </t>
    </r>
    <r>
      <rPr>
        <i/>
        <sz val="8"/>
        <color theme="1"/>
        <rFont val="Tahoma"/>
        <family val="2"/>
      </rPr>
      <t>"Lineamientos para la formulación, modificación y seguimiento a los Planes de Mejoramiento (Institucional y por Procesos), Mapas de Riesgos (tipologías identificadas) y al Programa de Transparencia y Ética Pública - PTEP</t>
    </r>
    <r>
      <rPr>
        <sz val="8"/>
        <color theme="1"/>
        <rFont val="Tahoma"/>
        <family val="2"/>
      </rPr>
      <t xml:space="preserve">". </t>
    </r>
  </si>
  <si>
    <r>
      <t xml:space="preserve">Reporte Técnica: </t>
    </r>
    <r>
      <rPr>
        <sz val="8"/>
        <color theme="1"/>
        <rFont val="Tahoma"/>
        <family val="2"/>
      </rPr>
      <t xml:space="preserve">Durante el segundo cuatrimestre de 2024 el Equipo del Área Técnica sostuvo diferentes mesas de trabajo para llevar a cabo la actualización de los documentos mencionados en las actividades a.,b.,c.,d., y e., asimismo, se deja como soporte de ejecución los agendamientos de las reuniones, pantallazos reuniones, las actas de reunión, los documentos en edición, y correos electrónicos de la gestión desarrollada. 
</t>
    </r>
    <r>
      <rPr>
        <b/>
        <sz val="8"/>
        <color theme="1"/>
        <rFont val="Tahoma"/>
        <family val="2"/>
      </rPr>
      <t xml:space="preserve">Análisis OCI: </t>
    </r>
    <r>
      <rPr>
        <sz val="8"/>
        <color theme="1"/>
        <rFont val="Tahoma"/>
        <family val="2"/>
      </rPr>
      <t xml:space="preserve">Se adelanta la revisión de los documentos del proceso, se observan los correos en los que se observa la cadena de revisión y remisión de ajustes de documentos existentes; sin embargo, no se cuenta con actas de las reuniones citadas (soportes de la carpeta remitida), por lo que no es posible evaluar si se adelanta seguimiento a compromisos que puedan establecerse a lo largo de la revisión de los documentos. De igual manera, se adelanta la verificación de la carpeta del proceso en la intranet observando que a la fecha no se ha adelantado la actualización y publicación de lo validado por el área. Teniendo en cuenta lo anterior, así como la fecha de terminación, y, dado lo programado, con base en los compromisos adquiridos durante la reunión de revisión de Planes de Mejoramiento del 27 de agosto de 2024, entre el área Técnica y la Oficina de Control Interno, se califica la acción </t>
    </r>
    <r>
      <rPr>
        <b/>
        <sz val="8"/>
        <color theme="1"/>
        <rFont val="Tahoma"/>
        <family val="2"/>
      </rPr>
      <t>"Incumplida"</t>
    </r>
    <r>
      <rPr>
        <sz val="8"/>
        <color theme="1"/>
        <rFont val="Tahoma"/>
        <family val="2"/>
      </rPr>
      <t xml:space="preserve">. </t>
    </r>
  </si>
  <si>
    <r>
      <t xml:space="preserve">Reporte Técnica: </t>
    </r>
    <r>
      <rPr>
        <sz val="8"/>
        <color theme="1"/>
        <rFont val="Tahoma"/>
        <family val="2"/>
      </rPr>
      <t>El 18 de junio de 2024, se realizó una mesa de trabajo entre el equipo del Área Técnica y Servicios Administrativos donde se llevó a cabo la revisión y socialización de los mecanismos de reporte para depurar el inventario de licencias de Canal Capital.</t>
    </r>
    <r>
      <rPr>
        <b/>
        <sz val="8"/>
        <color theme="1"/>
        <rFont val="Tahoma"/>
        <family val="2"/>
      </rPr>
      <t xml:space="preserve">
Análisis OCI: </t>
    </r>
    <r>
      <rPr>
        <sz val="8"/>
        <color theme="1"/>
        <rFont val="Tahoma"/>
        <family val="2"/>
      </rPr>
      <t>Se adelanta la revisión de los soportes remitidos observando la mesa de trabajo efectuada el 18 de junio de 2024, al igual que los soportes entregados (anexo) como inventario de licencias, mesa de trabajo de mayo de 2023 y seguimiento de los compromisos registrados en cada reunión adelantada. Así mismo, se reitera al proceso adelantar el reporte de avances y soportes de manera corta y concisa, atendiendo la Circular 04 de 2024 "Lineamientos para la formulación, modificación y seguimiento a los Planes de Mejoramiento (Institucional y por Procesos), Mapas de Riesgos (tipologías identificadas) y al Programa de Transparencia y Ética Pública - PTEP", por lo que para el presente reporte se consigna el reporte resumido para efectuar la evaluación requerida. Teniendo en cuenta lo anterior, así como la acción programada y fecha de finalización. Se recomienda al área dar continuidad a lo programado, con base en los compromisos adquiridos durante la reunión de revisión de Planes de Mejoramiento del 27 de agosto de 2024, entre el área Técnica y la Oficina de Control Interno. se califica la acción como</t>
    </r>
    <r>
      <rPr>
        <b/>
        <sz val="8"/>
        <color theme="1"/>
        <rFont val="Tahoma"/>
        <family val="2"/>
      </rPr>
      <t xml:space="preserve"> "Terminada Extemporánea".</t>
    </r>
  </si>
  <si>
    <r>
      <t xml:space="preserve">Reporte Técnica: </t>
    </r>
    <r>
      <rPr>
        <sz val="8"/>
        <color theme="1"/>
        <rFont val="Tahoma"/>
        <family val="2"/>
      </rPr>
      <t xml:space="preserve">Durante el último cuatrimestre de 2023 se realizó reunión el 14 de diciembre en conjunto con planeación donde se realizó la socialización y revisión caracterización, procesos y formatos del área técnica. Se realizaron mesas de trabajo con el equipo de Gestión documental en las siguientes fechas: 1.Socialización series y subseries Dirección Operativa del 26 enero 2024. 2.Socialización de series y subseries Área Técnica del 18 de marzo de 2024. 3. Capacitación y Socialización de lineamientos de gestión documental 19 de marzo de 2024. Así mismo, el día 18 de abril 2024 se llevo a cabo mesa de trabajo presencial con el área de planeación con el fin de revisar el estado de avance de la actualización de la caracterización, procesos y formatos del área técnica y verificar el estado actual del listado maestro de documentos a cargo del área. </t>
    </r>
    <r>
      <rPr>
        <b/>
        <sz val="8"/>
        <color theme="1"/>
        <rFont val="Tahoma"/>
        <family val="2"/>
      </rPr>
      <t xml:space="preserve">
Análisis OCI: </t>
    </r>
    <r>
      <rPr>
        <sz val="8"/>
        <color theme="1"/>
        <rFont val="Tahoma"/>
        <family val="2"/>
      </rPr>
      <t xml:space="preserve">Se revisan los soportes remitidos por el área, dentro de los que se encuentran las actas de socialización por parte del área de gestión documental, así mismo, se entrega la citación de la revisión de la caracterización del proceso con el área de Planeación; sin embargo, sobre esta no se remite el acta o documentos correspondiente. Dado lo anterior, se observa que a la fecha queda pendiente la ejecución o la remisión de los soportes de cumplimiento de la actividad </t>
    </r>
    <r>
      <rPr>
        <i/>
        <sz val="8"/>
        <color theme="1"/>
        <rFont val="Tahoma"/>
        <family val="2"/>
      </rPr>
      <t>"E.  Realizar verificaciones  trimestrales respecto a la implementación de las directrices emitidas en materia de gestión documental en el archivo del área Técnica por parte del área de Gestión Documental"</t>
    </r>
    <r>
      <rPr>
        <sz val="8"/>
        <color theme="1"/>
        <rFont val="Tahoma"/>
        <family val="2"/>
      </rPr>
      <t xml:space="preserve">. 
Teniendo en cuenta lo anterior, se recomienda al área documentar los acuerdos y compromisos para la actualización de los documentos formulados (actas de reunión). De igual manera, adelantar lo pendiente, de conformidad con la fecha de terminación (ajustada por solicitud del área). Por lo tanto, se califica la acción </t>
    </r>
    <r>
      <rPr>
        <b/>
        <sz val="8"/>
        <color theme="1"/>
        <rFont val="Tahoma"/>
        <family val="2"/>
      </rPr>
      <t>"En Proceso"</t>
    </r>
    <r>
      <rPr>
        <sz val="8"/>
        <color theme="1"/>
        <rFont val="Tahoma"/>
        <family val="2"/>
      </rPr>
      <t xml:space="preserve">. </t>
    </r>
  </si>
  <si>
    <r>
      <t xml:space="preserve">Reporte Técnica: </t>
    </r>
    <r>
      <rPr>
        <sz val="8"/>
        <color theme="1"/>
        <rFont val="Tahoma"/>
        <family val="2"/>
      </rPr>
      <t xml:space="preserve">Durante el segundo cuatrimestre de 2024 se realizaron dos (2) mesas de trabajo con el equipo de Gestión documental en las fechas en relación (lista de soportes).
</t>
    </r>
    <r>
      <rPr>
        <b/>
        <sz val="8"/>
        <color theme="1"/>
        <rFont val="Tahoma"/>
        <family val="2"/>
      </rPr>
      <t xml:space="preserve">Análisis OCI: </t>
    </r>
    <r>
      <rPr>
        <sz val="8"/>
        <color theme="1"/>
        <rFont val="Tahoma"/>
        <family val="2"/>
      </rPr>
      <t>Se adelanta la revisión de los avances y soportes remitidos por el área, dentro de los cuales se observan las actas de reunión del 18 de junio de 2024 y el 30 de agosto respectivamente, mediante las cuales se adelanta la revisión del repositorio del área Técnica con el apoyo de Gestión Documental, con el compromiso de finalizar las revisiones trimestrales formuladas en el plan de mejoramiento por Procesos; dado, que al momento de evaluación no se cuenta con los permisos de lectura del repositorio o FUID del área, y, que de igual manera, teniendo en cuenta que a la fecha faltan dos (2) revisiones, de conformidad con lo formulado se califica la acción</t>
    </r>
    <r>
      <rPr>
        <b/>
        <sz val="8"/>
        <color theme="1"/>
        <rFont val="Tahoma"/>
        <family val="2"/>
      </rPr>
      <t xml:space="preserve"> "Incumplida"</t>
    </r>
    <r>
      <rPr>
        <sz val="8"/>
        <color theme="1"/>
        <rFont val="Tahoma"/>
        <family val="2"/>
      </rPr>
      <t xml:space="preserve">, y, se recomienda al área dar continuidad a lo programado, con base en los compromisos adquiridos durante la reunión de revisión de Planes de Mejoramiento del 27 de agosto de 2024, entre el área Técnica y la Oficina de Control Interno. Así mismo, se reitera al proceso adelantar el reporte de avances y soportes de manera corta y concisa, atendiendo la Circular 04 de 2024 </t>
    </r>
    <r>
      <rPr>
        <i/>
        <sz val="8"/>
        <color theme="1"/>
        <rFont val="Tahoma"/>
        <family val="2"/>
      </rPr>
      <t>"Lineamientos para la formulación, modificación y seguimiento a los Planes de Mejoramiento (Institucional y por Procesos), Mapas de Riesgos (tipologías identificadas) y al Programa de Transparencia y Ética Pública - PTEP"</t>
    </r>
    <r>
      <rPr>
        <b/>
        <sz val="8"/>
        <color theme="1"/>
        <rFont val="Tahoma"/>
        <family val="2"/>
      </rPr>
      <t xml:space="preserve">, </t>
    </r>
    <r>
      <rPr>
        <sz val="8"/>
        <color theme="1"/>
        <rFont val="Tahoma"/>
        <family val="2"/>
      </rPr>
      <t xml:space="preserve">por lo que para el presente reporte se consigna el reporte resumido para efectuar la evaluación requerida. </t>
    </r>
  </si>
  <si>
    <r>
      <rPr>
        <b/>
        <sz val="8"/>
        <color theme="1"/>
        <rFont val="Tahoma"/>
        <family val="2"/>
      </rPr>
      <t xml:space="preserve">Reporte G. Negocios: </t>
    </r>
    <r>
      <rPr>
        <sz val="8"/>
        <color theme="1"/>
        <rFont val="Tahoma"/>
        <family val="2"/>
      </rPr>
      <t xml:space="preserve">1. Se realizaron mesas de trabajo el 2 y 12 de febrero de 2024 con el equipo de Gestión Documental para la revisión, asesoría y ajuste de las TRD del área de Ventas y Mercadeo. 2. Se recibió reunión de asesoría del 12 de marzo sobre los parámetros y rutas de almacenamiento de la información generada por el área de Ventas y Mercadeo, entre otras recomendaciones. 3. Se recibió asesoría realizada por Gestión documental a través del espacio de reunión denominado "Socialización de la guía de lineamientos para el uso y almacenamiento de documentos digitales y/o electrónicos de Canal Capital" 4.Se recibió asesoría al equipo del área Jurídica sobre ruta de almacenamiento del expediente precontractual de las ventas realizadas por el proceso de Gestión de Negocios y Proyectos Estratégicos. Así mismo se acordó una la lista documentos mínimos, responsables y las acciones que sean requeridas para el almacenamiento en la ruta que se defina.
</t>
    </r>
    <r>
      <rPr>
        <b/>
        <sz val="8"/>
        <color theme="1"/>
        <rFont val="Tahoma"/>
        <family val="2"/>
      </rPr>
      <t xml:space="preserve">Análisis OCI: </t>
    </r>
    <r>
      <rPr>
        <sz val="8"/>
        <color theme="1"/>
        <rFont val="Tahoma"/>
        <family val="2"/>
      </rPr>
      <t xml:space="preserve"> Teniendo en cuenta que </t>
    </r>
    <r>
      <rPr>
        <b/>
        <sz val="8"/>
        <color theme="1"/>
        <rFont val="Tahoma"/>
        <family val="2"/>
      </rPr>
      <t xml:space="preserve"> </t>
    </r>
    <r>
      <rPr>
        <sz val="8"/>
        <color theme="1"/>
        <rFont val="Tahoma"/>
        <family val="2"/>
      </rPr>
      <t>se encontraban pendientes las actividades 01, 03 y 04 y de conformidad con los soportes remitidos se evidencia que:</t>
    </r>
    <r>
      <rPr>
        <b/>
        <sz val="8"/>
        <color theme="1"/>
        <rFont val="Tahoma"/>
        <family val="2"/>
      </rPr>
      <t xml:space="preserve">
Actividad 1. </t>
    </r>
    <r>
      <rPr>
        <sz val="8"/>
        <color theme="1"/>
        <rFont val="Tahoma"/>
        <family val="2"/>
      </rPr>
      <t xml:space="preserve">Se evidencia que se han realizado reuniones con el área de Gestión Documental y se han tratado los temas de actualización de las TRD del proceso; capacitación sobre los lineamientos para al uso y almacenamiento de documentos digitales; se indicó a Ventas y Mercadeo la ruta dónde deben guardar su archivo digital. Teniendo en cuenta que se realizaron las mesas de trabajo propuestas la actividad uno se califica como cumplida. 
</t>
    </r>
    <r>
      <rPr>
        <b/>
        <sz val="8"/>
        <color theme="1"/>
        <rFont val="Tahoma"/>
        <family val="2"/>
      </rPr>
      <t>Actividad 3:</t>
    </r>
    <r>
      <rPr>
        <sz val="8"/>
        <color theme="1"/>
        <rFont val="Tahoma"/>
        <family val="2"/>
      </rPr>
      <t xml:space="preserve"> Se evidencia que se realizó mesa de trabajo entre los equipos de Ventas y Mercadeo y de Gestión Jurídica para recibir lineamientos acerca de cómo almacenar el expediente contractual que se genere de las ventas que realiza Capital. Por lo tanto la actividad dos se califica como cumplida.
</t>
    </r>
    <r>
      <rPr>
        <b/>
        <sz val="8"/>
        <color theme="1"/>
        <rFont val="Tahoma"/>
        <family val="2"/>
      </rPr>
      <t xml:space="preserve">Actividad 4: </t>
    </r>
    <r>
      <rPr>
        <sz val="8"/>
        <color theme="1"/>
        <rFont val="Tahoma"/>
        <family val="2"/>
      </rPr>
      <t>De esta actividad No se remiten soportes, pues se definió como:</t>
    </r>
    <r>
      <rPr>
        <b/>
        <sz val="8"/>
        <color theme="1"/>
        <rFont val="Tahoma"/>
        <family val="2"/>
      </rPr>
      <t xml:space="preserve"> Reuniones de seguimiento y control</t>
    </r>
    <r>
      <rPr>
        <sz val="8"/>
        <color theme="1"/>
        <rFont val="Tahoma"/>
        <family val="2"/>
      </rPr>
      <t xml:space="preserve"> para verificar la conformidad en el cumplimiento de "los parámetros para el almacenamiento y uso de documentos digitales y/o electrónicos de Capital". No se remiten actas que permitan evidenciar que entre las áreas de Ventas y Mercadeo y Gestión Documental  se ha realizado seguimiento al archivo del proceso..
</t>
    </r>
    <r>
      <rPr>
        <b/>
        <sz val="8"/>
        <color theme="1"/>
        <rFont val="Tahoma"/>
        <family val="2"/>
      </rPr>
      <t xml:space="preserve">
</t>
    </r>
    <r>
      <rPr>
        <sz val="8"/>
        <color theme="1"/>
        <rFont val="Tahoma"/>
        <family val="2"/>
      </rPr>
      <t>De los soportes remitidos y de la información reportada se está pendiente por ejecutar la actividad 04. Debido a esto y a la fecha programada de la acción, se deja con calificación</t>
    </r>
    <r>
      <rPr>
        <b/>
        <sz val="8"/>
        <color theme="1"/>
        <rFont val="Tahoma"/>
        <family val="2"/>
      </rPr>
      <t xml:space="preserve"> "En proceso". </t>
    </r>
    <r>
      <rPr>
        <sz val="8"/>
        <color theme="1"/>
        <rFont val="Tahoma"/>
        <family val="2"/>
      </rPr>
      <t xml:space="preserve">Se recomienda al área tomar las medidas pertinentes para dar cumplimiento al plan de mejoramiento. </t>
    </r>
  </si>
  <si>
    <t>Matriz autodiagnóstico MSPI-junio 2024</t>
  </si>
  <si>
    <r>
      <t xml:space="preserve">Reporte Sistemas: </t>
    </r>
    <r>
      <rPr>
        <sz val="8"/>
        <color theme="1"/>
        <rFont val="Tahoma"/>
        <family val="2"/>
      </rPr>
      <t xml:space="preserve">Durante el mes de junio de la actual vigencia, se realizó el seguimiento y evaluación de los controles administrativos y técnicos en el Instrumento de autodiagnóstico Modelo de Seguridad y Privacidad de la Información-MSPI..
</t>
    </r>
    <r>
      <rPr>
        <b/>
        <sz val="8"/>
        <color theme="1"/>
        <rFont val="Tahoma"/>
        <family val="2"/>
      </rPr>
      <t xml:space="preserve">Análisis OCI: </t>
    </r>
    <r>
      <rPr>
        <sz val="8"/>
        <color theme="1"/>
        <rFont val="Tahoma"/>
        <family val="2"/>
      </rPr>
      <t xml:space="preserve">Se evidencia que se realizó en el mes de junio un ejercicio de actualización del reporte de autodiagnósticos del MSPI. Teniendo en cuenta lo anterior, así como la fecha de terminación y que se estableció hacer dos seguimientos semestrales, se califica la calificación </t>
    </r>
    <r>
      <rPr>
        <b/>
        <sz val="8"/>
        <color theme="1"/>
        <rFont val="Tahoma"/>
        <family val="2"/>
      </rPr>
      <t xml:space="preserve">"En Proceso". </t>
    </r>
    <r>
      <rPr>
        <sz val="8"/>
        <color theme="1"/>
        <rFont val="Tahoma"/>
        <family val="2"/>
      </rPr>
      <t>La corrección de los errores evidenciados en la auditoría de la vigencia 2023, serán evaluados en la auditoría del MSPI programada para los meses de octubre y noviembre de 2024.</t>
    </r>
  </si>
  <si>
    <r>
      <t>Reporte Sistemas:</t>
    </r>
    <r>
      <rPr>
        <sz val="8"/>
        <color theme="1"/>
        <rFont val="Tahoma"/>
        <family val="2"/>
      </rPr>
      <t xml:space="preserve"> 1. El plan de seguridad y privacidad de la información fue revisado y actualizado en el mes de enero de 2024, la evidencia fue entregada en el primer seguimiento. 
2. Se elaboro informe con la evaluación y medición de la efectividad de la implementación de los controles definidos en el plan de tratamiento de riesgos de seguridad de la información del primer semestre del 2024.
</t>
    </r>
    <r>
      <rPr>
        <b/>
        <sz val="8"/>
        <color theme="1"/>
        <rFont val="Tahoma"/>
        <family val="2"/>
      </rPr>
      <t xml:space="preserve">
Análisis OCI: </t>
    </r>
    <r>
      <rPr>
        <sz val="8"/>
        <color theme="1"/>
        <rFont val="Tahoma"/>
        <family val="2"/>
      </rPr>
      <t xml:space="preserve">La actividad 1, está cumplida.
Actividad 2. En el informe de controles no se concluye qué porcentaje se han implementado en la entidad a junio 30 de 2024. Se sugiere que en el próximo reporte  se enlisten los controles de la ISO 27001 implementados durante la vigencia 2024 y se cuantifique el cumplimiento para llegar al 20% propuesto, pues de lo contrario no es posible determinan el cumplimiento de la actividad.
Teniendo en cuenta lo anterior se califica como </t>
    </r>
    <r>
      <rPr>
        <b/>
        <sz val="8"/>
        <color theme="1"/>
        <rFont val="Tahoma"/>
        <family val="2"/>
      </rPr>
      <t>"En proceso"</t>
    </r>
    <r>
      <rPr>
        <sz val="8"/>
        <color theme="1"/>
        <rFont val="Tahoma"/>
        <family val="2"/>
      </rPr>
      <t>, se recomienda remitir los soportes adecuados que permitan determinar el cumplimiento de la actividad N° 2.</t>
    </r>
  </si>
  <si>
    <r>
      <t>Reporte Sistemas:</t>
    </r>
    <r>
      <rPr>
        <sz val="8"/>
        <color theme="1"/>
        <rFont val="Tahoma"/>
        <family val="2"/>
      </rPr>
      <t xml:space="preserve"> Durante el periodo del reporte se realizo lo siguiente:
* Se realizó la actualización de la Política de Protección de Datos Personales en su V2.
* Se actualizó y publico la GUÍA METODOLÓGICA PARA EL INVENTARIO Y LA CLASIFICACIÓN DE ACTIVOS DE INFORMACIÓN, de acuerdo con la guía de activos del MINTIC.
* Se realizó la actualización del índice de información clasificada y reservada.
</t>
    </r>
    <r>
      <rPr>
        <b/>
        <sz val="8"/>
        <color theme="1"/>
        <rFont val="Tahoma"/>
        <family val="2"/>
      </rPr>
      <t xml:space="preserve">
Análisis OCI: </t>
    </r>
    <r>
      <rPr>
        <sz val="8"/>
        <color theme="1"/>
        <rFont val="Tahoma"/>
        <family val="2"/>
      </rPr>
      <t xml:space="preserve">Se evidencia la actualización y formulación de documentos en el marco de la implementación del MSPI de Capital, teniendo en cuenta que durante el último cuatrimestre se pueden llegar a actualizar más documentos por el área se califica </t>
    </r>
    <r>
      <rPr>
        <b/>
        <sz val="8"/>
        <color theme="1"/>
        <rFont val="Tahoma"/>
        <family val="2"/>
      </rPr>
      <t>"En proceso"</t>
    </r>
    <r>
      <rPr>
        <sz val="8"/>
        <color theme="1"/>
        <rFont val="Tahoma"/>
        <family val="2"/>
      </rPr>
      <t xml:space="preserve">
</t>
    </r>
  </si>
  <si>
    <r>
      <rPr>
        <b/>
        <sz val="8"/>
        <color theme="1"/>
        <rFont val="Tahoma"/>
        <family val="2"/>
      </rPr>
      <t>Análisis OCI:</t>
    </r>
    <r>
      <rPr>
        <sz val="8"/>
        <color theme="1"/>
        <rFont val="Tahoma"/>
        <family val="2"/>
      </rPr>
      <t xml:space="preserve"> No se remite reporte de avances y soportes de las áreas responsables, por lo que, en el marco de los lineamiento determinados de la Circular 04 de 2024 </t>
    </r>
    <r>
      <rPr>
        <i/>
        <sz val="8"/>
        <color theme="1"/>
        <rFont val="Tahoma"/>
        <family val="2"/>
      </rPr>
      <t xml:space="preserve">"Lineamientos para la formulación, modificación y seguimiento a los Planes de Mejoramiento (Institucional y por Procesos), Mapas de Riesgos (tipologías identificadas) y al Programa de Transparencia y Ética Pública - PTEP" </t>
    </r>
    <r>
      <rPr>
        <sz val="8"/>
        <color theme="1"/>
        <rFont val="Tahoma"/>
        <family val="2"/>
      </rPr>
      <t xml:space="preserve">el área deberá efectuar la evaluación de las actividades formuladas de manera que se efectúen las acciones formuladas dentro de los plazos establecidos. Teniendo en cuenta lo mencionado, así como la fecha programada de la acción se califica </t>
    </r>
    <r>
      <rPr>
        <b/>
        <sz val="8"/>
        <color theme="1"/>
        <rFont val="Tahoma"/>
        <family val="2"/>
      </rPr>
      <t>"En Proceso"</t>
    </r>
    <r>
      <rPr>
        <sz val="8"/>
        <color theme="1"/>
        <rFont val="Tahoma"/>
        <family val="2"/>
      </rPr>
      <t xml:space="preserve"> sin avance de ejecución.</t>
    </r>
  </si>
  <si>
    <r>
      <rPr>
        <b/>
        <sz val="8"/>
        <color theme="1"/>
        <rFont val="Tahoma"/>
        <family val="2"/>
      </rPr>
      <t>Análisis OCI:</t>
    </r>
    <r>
      <rPr>
        <sz val="8"/>
        <color theme="1"/>
        <rFont val="Tahoma"/>
        <family val="2"/>
      </rPr>
      <t xml:space="preserve"> No se remite reporte de avances y soportes de las áreas responsables, por lo que, en el marco de los lineamiento determinados de la Circular 04 de 2024 </t>
    </r>
    <r>
      <rPr>
        <i/>
        <sz val="8"/>
        <color theme="1"/>
        <rFont val="Tahoma"/>
        <family val="2"/>
      </rPr>
      <t xml:space="preserve">"Lineamientos para la formulación, modificación y seguimiento a los Planes de Mejoramiento (Institucional y por Procesos), Mapas de Riesgos (tipologías identificadas) y al Programa de Transparencia y Ética Pública - PTEP" </t>
    </r>
    <r>
      <rPr>
        <sz val="8"/>
        <color theme="1"/>
        <rFont val="Tahoma"/>
        <family val="2"/>
      </rPr>
      <t xml:space="preserve">el área deberá efectuar la evaluación de las actividades formuladas de manera que se efectúen las acciones formuladas dentro de los plazos establecidos. Teniendo en cuenta lo mencionado, así como la fecha programada de la acción se califica </t>
    </r>
    <r>
      <rPr>
        <b/>
        <sz val="8"/>
        <color theme="1"/>
        <rFont val="Tahoma"/>
        <family val="2"/>
      </rPr>
      <t>"Sin Iniciar"</t>
    </r>
    <r>
      <rPr>
        <sz val="8"/>
        <color theme="1"/>
        <rFont val="Tahoma"/>
        <family val="2"/>
      </rPr>
      <t>.</t>
    </r>
  </si>
  <si>
    <t>1. Revisar los indicadores que aplican al proceso de los planes del área de sistemas.
2.Formularlos en el plan de acción institucional y planes complementarios de cada proceso.
3. Adelantar una mesa de trabajo con el área de Planeación para su articulación al plan correspondiente del proceso.
4. Realizar el seguimiento trimestral a los indicadores definidos para cada plan.</t>
  </si>
  <si>
    <r>
      <rPr>
        <b/>
        <sz val="8"/>
        <color theme="1"/>
        <rFont val="Tahoma"/>
        <family val="2"/>
      </rPr>
      <t xml:space="preserve">Reporte planeación: </t>
    </r>
    <r>
      <rPr>
        <sz val="8"/>
        <color theme="1"/>
        <rFont val="Tahoma"/>
        <family val="2"/>
      </rPr>
      <t xml:space="preserve">1. En el seguimiento correspondiente al mes de enero con corte al 31 de diciembre de 2023 se definió un espacio para el cargue de acciones con el fin de facilitar el análisis de la información reportada. 2. En el mes de diciembre se presentó la política integral de transparencia con los ajustes correspondientes en materia de función de cumplimiento, esto teniendo en cuenta la capacidad operativa de la entidad, dicha política fue aprobada en el marco del Comité Institucional de Gestión y Desempeño. 3. Esta actividad se adelantará en el segundo cuatrimestre del año.
</t>
    </r>
    <r>
      <rPr>
        <b/>
        <sz val="8"/>
        <color theme="1"/>
        <rFont val="Tahoma"/>
        <family val="2"/>
      </rPr>
      <t xml:space="preserve">análisis OCI: </t>
    </r>
    <r>
      <rPr>
        <sz val="8"/>
        <color theme="1"/>
        <rFont val="Tahoma"/>
        <family val="2"/>
      </rPr>
      <t xml:space="preserve">De lo reportado por el área se tiene soportes de cumplimiento  de las dos primeras actividades propuestas. Queda pendiente el soporte de la tercera actividad. Por lo anterior se califica </t>
    </r>
    <r>
      <rPr>
        <b/>
        <sz val="8"/>
        <color theme="1"/>
        <rFont val="Tahoma"/>
        <family val="2"/>
      </rPr>
      <t>"En Proceso"</t>
    </r>
    <r>
      <rPr>
        <sz val="8"/>
        <color theme="1"/>
        <rFont val="Tahoma"/>
        <family val="2"/>
      </rPr>
      <t>.</t>
    </r>
  </si>
  <si>
    <r>
      <rPr>
        <b/>
        <sz val="8"/>
        <color theme="1"/>
        <rFont val="Tahoma"/>
        <family val="2"/>
      </rPr>
      <t xml:space="preserve">Reporte planeación: </t>
    </r>
    <r>
      <rPr>
        <sz val="8"/>
        <color theme="1"/>
        <rFont val="Tahoma"/>
        <family val="2"/>
      </rPr>
      <t xml:space="preserve">1. En el mes de diciembre se presentó la política integral de transparencia con los ajustes correspondientes en materia de función de cumplimiento, esto teniendo en cuenta la capacidad operativa de la entidad, dicha política fue aprobada en el marco del Comité Institucional de Gestión y Desempeño. 2. Se avanzó en la actualización de la política de riesgos contemplando aquellos aspectos complementarios relacionados con la gestión de la debida diligencia.
</t>
    </r>
    <r>
      <rPr>
        <b/>
        <sz val="8"/>
        <color theme="1"/>
        <rFont val="Tahoma"/>
        <family val="2"/>
      </rPr>
      <t xml:space="preserve">análisis OCI: </t>
    </r>
    <r>
      <rPr>
        <sz val="8"/>
        <color theme="1"/>
        <rFont val="Tahoma"/>
        <family val="2"/>
      </rPr>
      <t xml:space="preserve">Se cuenta con soporte de la primera actividad. Queda pendiente actualizar la política de administración del riesgo contemplando las responsabilidades desde el rol de función de cumplimiento de la entidad. Así las cosas se califica </t>
    </r>
    <r>
      <rPr>
        <b/>
        <sz val="8"/>
        <color theme="1"/>
        <rFont val="Tahoma"/>
        <family val="2"/>
      </rPr>
      <t>"En Proceso"</t>
    </r>
    <r>
      <rPr>
        <sz val="8"/>
        <color theme="1"/>
        <rFont val="Tahoma"/>
        <family val="2"/>
      </rPr>
      <t>.</t>
    </r>
  </si>
  <si>
    <t>1. Realizar un diagnóstico del avance realizado por la entidad con relación a la gestión antisoborno actual, específicamente con relación al avance en la "implementación de las medidas de mitigación de LA/FT" y "gestión o administración de riesgos de LA/FT"
2. Analizar el estándar que la entidad tendrá como referencia para diseñar e implementar las buenas prácticas en materia de gestión antisoborno para la "implementación de las medidas de mitigación de LA/FT" y "gestión o administración de riesgos de LA/FT" y proponer el responsable de liderar el diseño e implementación, así como las demás áreas involucradas.
3. Diseñar plan de trabajo o cronograma de trabajo, en el que delimiten los componentes que se implementarán en la vigencia 2024, con base en las realidades de la entidad, los recursos disponibles para la puesta en marcha, lo anterior, en coherencia con los compromisos establecidos en la política de transparencia para la "implementación de las medidas de mitigación de LA/FT" y "gestión o administración de riesgos de LA/FT"</t>
  </si>
  <si>
    <r>
      <t xml:space="preserve">Reporte Jurídica: </t>
    </r>
    <r>
      <rPr>
        <sz val="8"/>
        <color theme="1"/>
        <rFont val="Tahoma"/>
        <family val="2"/>
      </rPr>
      <t xml:space="preserve">Durante el cuatrimestre, en el marco de la revisión y diligenciamiento formulario de identificación de responsables y avances en materia de gestión de riesgos LA/FT, se acordó con el área de Planeación, en "primera el equipo de Planeación asumirá el rol teniendo en cuenta la madurez del sistema y el rol para establecer unos lineamientos claros y articulados internamente para la gestión de las temáticas de SARLAFT y LA/FT según corresponda"
</t>
    </r>
    <r>
      <rPr>
        <b/>
        <sz val="8"/>
        <color theme="1"/>
        <rFont val="Tahoma"/>
        <family val="2"/>
      </rPr>
      <t xml:space="preserve">Análisis OCI: </t>
    </r>
    <r>
      <rPr>
        <sz val="8"/>
        <color theme="1"/>
        <rFont val="Tahoma"/>
        <family val="2"/>
      </rPr>
      <t xml:space="preserve">De acuerdo a lo reportado y al contenido de la acta de reunión del día 18 de abril. esta actividad quedara a cargo del área de planeación. Respecto a la segunda actividad programada, no se cuenta con reporte o soportes que permitan evidenciar avance en la ejecución. De acuerdo a lo informado, la acción quedara reasignada a dicha área y saldrá de la responsabilidad del área jurídica. Por lo anterior, se califica para el presente seguimiento la actividad como </t>
    </r>
    <r>
      <rPr>
        <b/>
        <sz val="8"/>
        <color theme="1"/>
        <rFont val="Tahoma"/>
        <family val="2"/>
      </rPr>
      <t>"En proceso"</t>
    </r>
    <r>
      <rPr>
        <sz val="8"/>
        <color theme="1"/>
        <rFont val="Tahoma"/>
        <family val="2"/>
      </rPr>
      <t xml:space="preserve"> para el área responsable.</t>
    </r>
  </si>
  <si>
    <r>
      <rPr>
        <b/>
        <sz val="8"/>
        <color theme="1"/>
        <rFont val="Tahoma"/>
        <family val="2"/>
      </rPr>
      <t xml:space="preserve">Reporte Jurídica: </t>
    </r>
    <r>
      <rPr>
        <sz val="8"/>
        <color theme="1"/>
        <rFont val="Tahoma"/>
        <family val="2"/>
      </rPr>
      <t xml:space="preserve">Durante el cuatrimestre, y de acuerdo con el plan de trabajo establecido por el equipo de Gestión Documental, se solicitó orientación al equipo de Gestión Documental con relación a la conformación de expedientes contractuales. Así mismo, conforme el equipo de Gestión Documental agendó los espacios para la revisión de las TRD del área Jurídica, se recibió dicha orientación y atendieron observaciones.
</t>
    </r>
    <r>
      <rPr>
        <b/>
        <sz val="8"/>
        <color theme="1"/>
        <rFont val="Tahoma"/>
        <family val="2"/>
      </rPr>
      <t xml:space="preserve">Análisis OCI: </t>
    </r>
    <r>
      <rPr>
        <sz val="8"/>
        <color theme="1"/>
        <rFont val="Tahoma"/>
        <family val="2"/>
      </rPr>
      <t xml:space="preserve">Teniendo en cuenta los soportes remitidos, se observan las actas de las reuniones sostenidas con el área de gestión documental con fechas del 5 de febrero y 9 de abril, </t>
    </r>
    <r>
      <rPr>
        <u/>
        <sz val="8"/>
        <color theme="1"/>
        <rFont val="Tahoma"/>
        <family val="2"/>
      </rPr>
      <t>se reitera al área que debe realizar la entrega de los soportes respectivos que se encuentren dentro del corte a evaluar por parte de la Oficina de Control Interno</t>
    </r>
    <r>
      <rPr>
        <sz val="8"/>
        <color theme="1"/>
        <rFont val="Tahoma"/>
        <family val="2"/>
      </rPr>
      <t xml:space="preserve">, al igual que deben considerarse las fechas de inicio de ejecución. 
Teniendo en cuenta lo formulado, se encuentra pendiente la ejecución de </t>
    </r>
    <r>
      <rPr>
        <i/>
        <sz val="8"/>
        <color theme="1"/>
        <rFont val="Tahoma"/>
        <family val="2"/>
      </rPr>
      <t>"Solicitar seguimiento semestral por parte del equipo de Gestión documental, sobre los avances que se tengan en la  implementación de los parámetros para el almacenamiento y uso de documentos digitales y/o electrónicos en materia judicial"</t>
    </r>
    <r>
      <rPr>
        <sz val="8"/>
        <color theme="1"/>
        <rFont val="Tahoma"/>
        <family val="2"/>
      </rPr>
      <t xml:space="preserve">, esto, con el fin de tener en cuenta que deben entregarse los soportes de dos (2) seguimientos a la constitución de los expedientes. Por lo mencionado, se recomienda al área documentar los compromisos y responsables de lo tratado en las jornadas programadas. De conformidad con lo indicado se califica la acción </t>
    </r>
    <r>
      <rPr>
        <b/>
        <sz val="8"/>
        <color theme="1"/>
        <rFont val="Tahoma"/>
        <family val="2"/>
      </rPr>
      <t>"En Proceso"</t>
    </r>
    <r>
      <rPr>
        <sz val="8"/>
        <color theme="1"/>
        <rFont val="Tahoma"/>
        <family val="2"/>
      </rPr>
      <t xml:space="preserve"> con el fin de dar continuidad a las acciones relacionadas en el presente plan. </t>
    </r>
  </si>
  <si>
    <r>
      <t xml:space="preserve">Reporte Jurídica: </t>
    </r>
    <r>
      <rPr>
        <sz val="8"/>
        <color theme="1"/>
        <rFont val="Tahoma"/>
        <family val="2"/>
      </rPr>
      <t xml:space="preserve">Durante el periodo de reporte no se ha recibido por parte del equipo de Gestión Documental la solicitud de acompañamiento para la contratación de personal requerido para realizar la revisión y monitoreo de expedientes de supervisión de contratos
</t>
    </r>
    <r>
      <rPr>
        <b/>
        <sz val="8"/>
        <color theme="1"/>
        <rFont val="Tahoma"/>
        <family val="2"/>
      </rPr>
      <t xml:space="preserve">Análisis OCI: </t>
    </r>
    <r>
      <rPr>
        <sz val="8"/>
        <color theme="1"/>
        <rFont val="Tahoma"/>
        <family val="2"/>
      </rPr>
      <t xml:space="preserve">Se recuerda al área que las acciones compartidas implican una colaboración y coordinación entre las áreas con el fin de llevar a cabo el cumplimiento de la acción propuesta. en este caso se califica la acción con alerta de </t>
    </r>
    <r>
      <rPr>
        <b/>
        <sz val="8"/>
        <color theme="1"/>
        <rFont val="Tahoma"/>
        <family val="2"/>
      </rPr>
      <t xml:space="preserve">"Sin Iniciar" </t>
    </r>
    <r>
      <rPr>
        <sz val="8"/>
        <color theme="1"/>
        <rFont val="Tahoma"/>
        <family val="2"/>
      </rPr>
      <t>y se insta a las área a establecer una metodología de trabajo para cumplir lo formulado.</t>
    </r>
  </si>
  <si>
    <r>
      <t xml:space="preserve">Reporte G. Documental: </t>
    </r>
    <r>
      <rPr>
        <sz val="8"/>
        <color theme="1"/>
        <rFont val="Tahoma"/>
        <family val="2"/>
      </rPr>
      <t xml:space="preserve">Dentro del PIC de incluye capacitaciones en materia de Gestión Documental, así mismo, se incluye la socialización de los instrumentos archivístico dentro del plan de trabajo del Grupo de Gestión Documental. 
</t>
    </r>
    <r>
      <rPr>
        <b/>
        <sz val="8"/>
        <color theme="1"/>
        <rFont val="Tahoma"/>
        <family val="2"/>
      </rPr>
      <t xml:space="preserve">Análisis OCI: </t>
    </r>
    <r>
      <rPr>
        <sz val="8"/>
        <color theme="1"/>
        <rFont val="Tahoma"/>
        <family val="2"/>
      </rPr>
      <t xml:space="preserve">Adelantada la verificación del PIC se observa la programación de socialización de los instrumentos archivísticos en junio de 2024; sin embargo, no se cuenta con los soportes de ejecución de la actividad; de igual manera se observa en el plan de trabajo de gestión documental la actividad "socialización", sin dar mayor información sobre lo que se va a ejecutar. Teniendo en cuenta lo anterior, se recomienda al área remitir los soportes pendientes de ejecución de lo formulado. Por lo anterior, se califica la acción </t>
    </r>
    <r>
      <rPr>
        <b/>
        <sz val="8"/>
        <color theme="1"/>
        <rFont val="Tahoma"/>
        <family val="2"/>
      </rPr>
      <t>"En Proceso"</t>
    </r>
    <r>
      <rPr>
        <sz val="8"/>
        <color theme="1"/>
        <rFont val="Tahoma"/>
        <family val="2"/>
      </rPr>
      <t xml:space="preserve">. </t>
    </r>
  </si>
  <si>
    <r>
      <t xml:space="preserve">Reporte G. Documental: </t>
    </r>
    <r>
      <rPr>
        <sz val="8"/>
        <color theme="1"/>
        <rFont val="Tahoma"/>
        <family val="2"/>
      </rPr>
      <t xml:space="preserve">Dentro del plan de trabajo de Gestión Documental se proyectó la elaboración del plan de transferencias secundarias; Sin embargo esta acción esta recogida dentro del plan de mejoramiento aprobado 16 de agosto del 2024 por lo anterior solicitamos el cierre de esta acción en este reporte PMP; dado que se puede continuar con el seguimiento dentro del plan de mejoramiento anteriormente mencionado.
</t>
    </r>
    <r>
      <rPr>
        <b/>
        <sz val="8"/>
        <color theme="1"/>
        <rFont val="Tahoma"/>
        <family val="2"/>
      </rPr>
      <t>Análisis OCI:</t>
    </r>
    <r>
      <rPr>
        <sz val="8"/>
        <color theme="1"/>
        <rFont val="Tahoma"/>
        <family val="2"/>
      </rPr>
      <t xml:space="preserve"> Se remite por parte del área el Plan de trabajo del área, en el cual se observa que se dará inicio en octubre de 2024, por lo que el avance se registra en el 0%. Así mismo, se recuerda al área que durante el seguimiento efectuado para el primer seguimiento, se adelantó la terminación y el cierre de las acciones que fueron recogidas en la modificación en el marco de la auditoría de gestión documental adelantada en el primer semestre de la vigencia. De igual manera, se reitera al área que deberá evaluar si se requiere ajuste de fechas de terminación, previo al término de ejecución del plan de mejoramiento, en el marco de la Circular 04 de 2024 </t>
    </r>
    <r>
      <rPr>
        <i/>
        <sz val="8"/>
        <color theme="1"/>
        <rFont val="Tahoma"/>
        <family val="2"/>
      </rPr>
      <t>"Lineamientos para la formulación, modificación y seguimiento a los Planes de Mejoramiento (Institucional y por Procesos), Mapas de Riesgos (tipologías identificadas) y al Programa de Transparencia y Ética Pública - PTEP"</t>
    </r>
    <r>
      <rPr>
        <sz val="8"/>
        <color theme="1"/>
        <rFont val="Tahoma"/>
        <family val="2"/>
      </rPr>
      <t>. Teniendo en cuenta lo anterior, así como la fecha de terminación y las recomendaciones establecidas en el informe de auditoría se califica la acción como</t>
    </r>
    <r>
      <rPr>
        <b/>
        <sz val="8"/>
        <color theme="1"/>
        <rFont val="Tahoma"/>
        <family val="2"/>
      </rPr>
      <t xml:space="preserve"> "Incumplida"</t>
    </r>
    <r>
      <rPr>
        <sz val="8"/>
        <color theme="1"/>
        <rFont val="Tahoma"/>
        <family val="2"/>
      </rPr>
      <t xml:space="preserve">, y, se recomienda al área dar cumplimiento a lo formulado. </t>
    </r>
  </si>
  <si>
    <r>
      <t xml:space="preserve">Reporte Sistemas: </t>
    </r>
    <r>
      <rPr>
        <sz val="8"/>
        <color theme="1"/>
        <rFont val="Tahoma"/>
        <family val="2"/>
      </rPr>
      <t>No se han recibido solicitudes por parte de gestión documental sobre los temas.</t>
    </r>
    <r>
      <rPr>
        <b/>
        <sz val="8"/>
        <color theme="1"/>
        <rFont val="Tahoma"/>
        <family val="2"/>
      </rPr>
      <t xml:space="preserve">
Reporte G. Documental: </t>
    </r>
    <r>
      <rPr>
        <sz val="8"/>
        <color theme="1"/>
        <rFont val="Tahoma"/>
        <family val="2"/>
      </rPr>
      <t xml:space="preserve">Se solicitó al área de sistemas el cargue de las TRD aprobadas al sistemas para iniciar la prueba Piloto. 
</t>
    </r>
    <r>
      <rPr>
        <b/>
        <sz val="8"/>
        <color theme="1"/>
        <rFont val="Tahoma"/>
        <family val="2"/>
      </rPr>
      <t xml:space="preserve">Análisis OCI: </t>
    </r>
    <r>
      <rPr>
        <sz val="8"/>
        <color theme="1"/>
        <rFont val="Tahoma"/>
        <family val="2"/>
      </rPr>
      <t xml:space="preserve">Se verifica el correo electrónico en el cual se indica por Sistemas que la reunión se realizaría el 30 de agosto de 2024; sin embargo, a la fecha de seguimiento no se cuenta con acta de reunión que permita verificar lo tratado y los compromisos adquiridos. Teniendo en cuanta lo anterior, se recomienda al área adelantar la revisión de las acciones formuladas con el fin de dar cabal cumplimiento. De conformidad con lo anterior, así como la fecha de ejecución establecida se califica la acción </t>
    </r>
    <r>
      <rPr>
        <b/>
        <sz val="8"/>
        <color theme="1"/>
        <rFont val="Tahoma"/>
        <family val="2"/>
      </rPr>
      <t>"En Proceso"</t>
    </r>
    <r>
      <rPr>
        <sz val="8"/>
        <color theme="1"/>
        <rFont val="Tahoma"/>
        <family val="2"/>
      </rPr>
      <t xml:space="preserve">. </t>
    </r>
  </si>
  <si>
    <t>Incumplimiento en la implementación integral de los estándares de accesibilidad web con calificación AA de la Guía de Accesibilidad de Contenidos Web (Web Content Accesibillity Guidelines - WCAG) en la versión 2.1, expedida por el Word Web Consortium (W3C)
1. Once (11) criterios de accesibilidad web no se implementan en la página web de Capital o se implementan parcialmente: Criterios 1.1.1, 1.2.1, 1.2.2, 1.2.3, 1.2.4, 1.2.5, 1.4.3, 1.4.5, 2.4.1, 2.4.7 y 3.1.2
2. Cinco (5) criterios de accesibilidad web se indican por los responsables como que sí se cumplen, sin embargo, en el “informe de accesibilidad y usabilidad en la nueva página web de capital” se indica que los criterios no están implementados en un 100%.</t>
  </si>
  <si>
    <t>La entidad no cuenta con los recursos financieros para la implementación del 100% de las acciones requeridas para la adopción integral de los estándares de accesibilidad web con calificación AA de la Guía de Accesibilidad de Contenidos Web (Web Content Accesibillity Guidelines - WCAG) en la versión 2.1, expedida por el Word Web Consortium (W3C)</t>
  </si>
  <si>
    <t>1. Gestionar los recursos requeridos para avanzar en la adopción integral de los estándares de accesibilidad web con calificación AA de la Guía de Accesibilidad de Contenidos Web (Web Content Accesibillity Guidelines - WCAG) en la versión 2.1. Esta actividad será realizada por el equipo de Marca y Comunicaciones. 
2. Gestionar, desde el equipo de Marca y Comunicaciones, las guías de conocimiento asociado a la adopción integral de los estándares de accesibilidad web con calificación AA de la Guía de Accesibilidad de Contenidos Web (Web Content Accesibillity Guidelines - WCAG) en la versión 2.1, expedida por el Word Web Consortium (W3C), a través de asesorías con organismos competentes y gestores del conocimiento experto (por ejemplo alianzas, convenios o el mecanismo de asociación disponibles).
3. Establecer un plan de trabajo para la vigencia 2024 que permita avanzar en la adopción integral de los estándares de accesibilidad web con calificación AA de la Guía de Accesibilidad de Contenidos Web (Web Content Accesibillity Guidelines - WCAG) en la versión 2.1, expedida por el Word Web Consortium (W3C). En el diseño de este plan participarán los equipos de Marca y Comunicaciones, Desarrollo Digital y Sistemas.
4. Realizar la entrega del informe de avances obtenidos en el rediseño de la página web durante el 2023 por parte del equipo Digital a la instancia que la Gerencia General asigne. Así mismo, de acuerdo con el plan de trabajo que se defina para dar cumplimiento en la implementación integral de los "estándares de accesibilidad web con calificación AA de la Guía de Accesibilidad de Contenidos Web (Web Content Accesibillity Guidelines - WCAG) en la versión 2.1, expedida por el Word Web Consortium (W3C)", desde el equipo digital se realizará el aporte que le sea asignado conforme los recursos (humanos) del que disponga.</t>
  </si>
  <si>
    <t>No se remiten avances ni soportes para el presente seguimiento.</t>
  </si>
  <si>
    <r>
      <t xml:space="preserve">Reporte Servicios Administrativos: </t>
    </r>
    <r>
      <rPr>
        <sz val="8"/>
        <color theme="1"/>
        <rFont val="Tahoma"/>
        <family val="2"/>
      </rPr>
      <t>La elaboración del nuevo acto administrativo como la suscripción del contrato y la disposición final del vehículo se pretende realizar en el III Cuatrimestre del año</t>
    </r>
    <r>
      <rPr>
        <b/>
        <sz val="8"/>
        <color theme="1"/>
        <rFont val="Tahoma"/>
        <family val="2"/>
      </rPr>
      <t xml:space="preserve">
Análisis OCI: </t>
    </r>
    <r>
      <rPr>
        <sz val="8"/>
        <color theme="1"/>
        <rFont val="Tahoma"/>
        <family val="2"/>
      </rPr>
      <t xml:space="preserve">De conformidad con lo reportado por el área y teniendo en cuenta que se eliminará la causa raíz una vez se suscriba un contrato con empresas gestoras que no tengan convenio con la entidad  (acción que no se realizaba anteriormente)la acción se mantiene con estado </t>
    </r>
    <r>
      <rPr>
        <b/>
        <sz val="8"/>
        <color theme="1"/>
        <rFont val="Tahoma"/>
        <family val="2"/>
      </rPr>
      <t xml:space="preserve">"abierta" </t>
    </r>
    <r>
      <rPr>
        <sz val="8"/>
        <color theme="1"/>
        <rFont val="Tahoma"/>
        <family val="2"/>
      </rPr>
      <t>con el objetivo de verificar la suscripción del contrato enunciado</t>
    </r>
    <r>
      <rPr>
        <b/>
        <sz val="8"/>
        <color theme="1"/>
        <rFont val="Tahoma"/>
        <family val="2"/>
      </rPr>
      <t xml:space="preserve">.
</t>
    </r>
    <r>
      <rPr>
        <sz val="8"/>
        <color theme="1"/>
        <rFont val="Tahoma"/>
        <family val="2"/>
      </rPr>
      <t xml:space="preserve">Teniendo en cuenta lo anterior, se califica la acción como </t>
    </r>
    <r>
      <rPr>
        <b/>
        <sz val="8"/>
        <color theme="1"/>
        <rFont val="Tahoma"/>
        <family val="2"/>
      </rPr>
      <t>"Terminada"</t>
    </r>
    <r>
      <rPr>
        <sz val="8"/>
        <color theme="1"/>
        <rFont val="Tahoma"/>
        <family val="2"/>
      </rPr>
      <t xml:space="preserve"> con estado </t>
    </r>
    <r>
      <rPr>
        <b/>
        <sz val="8"/>
        <color theme="1"/>
        <rFont val="Tahoma"/>
        <family val="2"/>
      </rPr>
      <t xml:space="preserve">"Abierta" </t>
    </r>
  </si>
  <si>
    <t xml:space="preserve">Pendiente el análisis del trámite para la destrucción ambientalmente adecuada, es importante tener en cuenta lo observado por la OCI. </t>
  </si>
  <si>
    <r>
      <t xml:space="preserve">Reporte Servicios Administrativos: </t>
    </r>
    <r>
      <rPr>
        <sz val="8"/>
        <color theme="1"/>
        <rFont val="Tahoma"/>
        <family val="2"/>
      </rPr>
      <t>La elaboración del nuevo acto administrativo como la suscripción del contrato y la disposición final del vehículo se pretende realizar en el III Cuatrimestre del año</t>
    </r>
    <r>
      <rPr>
        <b/>
        <sz val="8"/>
        <color theme="1"/>
        <rFont val="Tahoma"/>
        <family val="2"/>
      </rPr>
      <t xml:space="preserve">
Análisis OCI: </t>
    </r>
    <r>
      <rPr>
        <sz val="8"/>
        <color theme="1"/>
        <rFont val="Tahoma"/>
        <family val="2"/>
      </rPr>
      <t xml:space="preserve">De conformidad con lo reportado por el área ya se cuenta con la Resolución que autoriza la entrega a título gratuito del camión, sin embargo, este aún se encuentra en las instalaciones de Capital dado que no se ha realizado la disposición final del mismo, por lo anterior se mantiene con estado </t>
    </r>
    <r>
      <rPr>
        <b/>
        <sz val="8"/>
        <color theme="1"/>
        <rFont val="Tahoma"/>
        <family val="2"/>
      </rPr>
      <t xml:space="preserve">"abierta" </t>
    </r>
    <r>
      <rPr>
        <sz val="8"/>
        <color theme="1"/>
        <rFont val="Tahoma"/>
        <family val="2"/>
      </rPr>
      <t>con el objetivo de verificar la disposición final del Camión.</t>
    </r>
    <r>
      <rPr>
        <b/>
        <sz val="8"/>
        <color theme="1"/>
        <rFont val="Tahoma"/>
        <family val="2"/>
      </rPr>
      <t xml:space="preserve">
</t>
    </r>
    <r>
      <rPr>
        <sz val="8"/>
        <color theme="1"/>
        <rFont val="Tahoma"/>
        <family val="2"/>
      </rPr>
      <t xml:space="preserve">Teniendo en cuenta lo anterior,   se califica la acción como </t>
    </r>
    <r>
      <rPr>
        <b/>
        <sz val="8"/>
        <color theme="1"/>
        <rFont val="Tahoma"/>
        <family val="2"/>
      </rPr>
      <t>"Terminada"</t>
    </r>
    <r>
      <rPr>
        <sz val="8"/>
        <color theme="1"/>
        <rFont val="Tahoma"/>
        <family val="2"/>
      </rPr>
      <t xml:space="preserve"> con estado </t>
    </r>
    <r>
      <rPr>
        <b/>
        <sz val="8"/>
        <color theme="1"/>
        <rFont val="Tahoma"/>
        <family val="2"/>
      </rPr>
      <t xml:space="preserve">"Abierta" </t>
    </r>
  </si>
  <si>
    <t>1. Calendarios reuniones 
Se adjunta el calendario de la reunión adelantada con el área de Planeación, así como una reunión adicional posterior con el equipo de Recursos Humanos, en la cual se abordaron los temas tratados previamente, enlace de la reunión: https://drive.google.com/file/d/1c0zSQQ23eLzIe6RXvtyziAMKCRy5OEfF/view?usp=sharing</t>
  </si>
  <si>
    <r>
      <rPr>
        <b/>
        <sz val="8"/>
        <color theme="1"/>
        <rFont val="Tahoma"/>
        <family val="2"/>
      </rPr>
      <t>Reporte Rec. Humanos:</t>
    </r>
    <r>
      <rPr>
        <sz val="8"/>
        <color theme="1"/>
        <rFont val="Tahoma"/>
        <family val="2"/>
      </rPr>
      <t xml:space="preserve"> El área de Planeación se encuentra en la elaboración e implementación del Plan de Acción Institucional (PAI). En conjunto con el área de Recursos Humanos, se ha llevado a cabo una reunión y/o mesa de trabajo con el objetivo de abordar los indicadores de gestión y la medición de las actividades del PAI, las cuales están alineadas con el Plan Estratégico de Recursos Humanos.
</t>
    </r>
    <r>
      <rPr>
        <b/>
        <sz val="8"/>
        <color theme="1"/>
        <rFont val="Tahoma"/>
        <family val="2"/>
      </rPr>
      <t>Análisis OCI:</t>
    </r>
    <r>
      <rPr>
        <sz val="8"/>
        <color theme="1"/>
        <rFont val="Tahoma"/>
        <family val="2"/>
      </rPr>
      <t xml:space="preserve"> De acuerdo con el reporte de avance se califica como </t>
    </r>
    <r>
      <rPr>
        <b/>
        <sz val="8"/>
        <color theme="1"/>
        <rFont val="Tahoma"/>
        <family val="2"/>
      </rPr>
      <t xml:space="preserve">"En Proceso". </t>
    </r>
    <r>
      <rPr>
        <sz val="8"/>
        <color theme="1"/>
        <rFont val="Tahoma"/>
        <family val="2"/>
      </rPr>
      <t>Se recomienda reportar los documentos finales en el próximo seguimiento.</t>
    </r>
  </si>
  <si>
    <t>01_Soportes de Capacitación</t>
  </si>
  <si>
    <t xml:space="preserve">Actividad No. 1: Registro fotográfico
https://drive.google.com/drive/u/0/folders/15_CFdnMKzsiXK8ORgZxlOIKf0pVBM03v 
Actividad No. 2: Acta de reunión del 27/08/2024.
https://drive.google.com/drive/u/0/folders/1wbwfdZ9ZR2_r6l26_sfek71sicwrREkR </t>
  </si>
  <si>
    <r>
      <t xml:space="preserve">Reporte S. Administrativos: </t>
    </r>
    <r>
      <rPr>
        <sz val="8"/>
        <color theme="1"/>
        <rFont val="Tahoma"/>
        <family val="2"/>
      </rPr>
      <t xml:space="preserve">Actividad No.1: Se remite registro fotográfico de las placas 1002015 y 1002016 faltantes del seguimiento anterior.
Actividad No. 2: Se remite acta de reunión realizada con las dos áreas comprometidas en la actividad (técnica y sistemas) para plantear la posibilidad de incluir el reporte de movimiento de equipos a Servicios Administrativos como una obligación contractual para el personal que mueve los bienes de la entidad. Como resultado de la reunión, se informa que ambas áreas aceptaron la sugerencia y realizarán los respectivos ajustes en los próximos contratos que se suscriban con el personal en mención
</t>
    </r>
    <r>
      <rPr>
        <b/>
        <sz val="8"/>
        <color theme="1"/>
        <rFont val="Tahoma"/>
        <family val="2"/>
      </rPr>
      <t xml:space="preserve">Análisis OCI: </t>
    </r>
    <r>
      <rPr>
        <sz val="8"/>
        <color theme="1"/>
        <rFont val="Tahoma"/>
        <family val="2"/>
      </rPr>
      <t xml:space="preserve">De acuerdo con los soportes y avance reportados, se califica la acción como </t>
    </r>
    <r>
      <rPr>
        <b/>
        <sz val="8"/>
        <color theme="1"/>
        <rFont val="Tahoma"/>
        <family val="2"/>
      </rPr>
      <t xml:space="preserve">"Terminada".
</t>
    </r>
    <r>
      <rPr>
        <sz val="8"/>
        <color theme="1"/>
        <rFont val="Tahoma"/>
        <family val="2"/>
      </rPr>
      <t/>
    </r>
  </si>
  <si>
    <r>
      <rPr>
        <b/>
        <sz val="8"/>
        <color theme="1"/>
        <rFont val="Tahoma"/>
        <family val="2"/>
      </rPr>
      <t>Reporte Rec. Humanos:</t>
    </r>
    <r>
      <rPr>
        <sz val="8"/>
        <color theme="1"/>
        <rFont val="Tahoma"/>
        <family val="2"/>
      </rPr>
      <t xml:space="preserve"> Desde el área de Recursos Humanos se llevó a cabo una mesa de trabajo para avanzar en el proyecto o propuesta de la matriz antisoborno, la cual se encuentra actualmente en el área de Planeación. Adicionalmente, se elaboró el formato de compromiso antisoborno y SARLAFT de Canal Capital, que fue socializado con el área Jurídica y se implementó como requisito obligatorio contractual en la nueva versión del listado de documentos para la adjudicación de contratos por prestación de servicios. Además, se realizó una capacitación interna sobre Gestión Antisoborno y SARLAFT.
</t>
    </r>
    <r>
      <rPr>
        <b/>
        <sz val="8"/>
        <color theme="1"/>
        <rFont val="Tahoma"/>
        <family val="2"/>
      </rPr>
      <t>Análisis OCI:</t>
    </r>
    <r>
      <rPr>
        <sz val="8"/>
        <color theme="1"/>
        <rFont val="Tahoma"/>
        <family val="2"/>
      </rPr>
      <t xml:space="preserve"> De acuerdo con el reporte de avance se califica como </t>
    </r>
    <r>
      <rPr>
        <b/>
        <sz val="8"/>
        <color theme="1"/>
        <rFont val="Tahoma"/>
        <family val="2"/>
      </rPr>
      <t xml:space="preserve">"En Proceso". </t>
    </r>
    <r>
      <rPr>
        <sz val="8"/>
        <color theme="1"/>
        <rFont val="Tahoma"/>
        <family val="2"/>
      </rPr>
      <t xml:space="preserve">Se recomienda realizar seguimiento a la gestión del documento en Planeación para culminar la acción propuesta e implementar los resultados. </t>
    </r>
  </si>
  <si>
    <t>No se reportan avances ni soportes para el presente seguimiento.</t>
  </si>
  <si>
    <r>
      <t xml:space="preserve">Reporte producción: </t>
    </r>
    <r>
      <rPr>
        <sz val="8"/>
        <color theme="1"/>
        <rFont val="Tahoma"/>
        <family val="2"/>
      </rPr>
      <t xml:space="preserve">a. Se realizó la revisión y actualización del procedimiento MPTV-PD-008 Producción de Contenidos Audiovisuales en las actividades 2 y 8 del procedimiento, posteriormente se realizó ajuste, formalización y socialización de la actualización respectiva.
b. Se realizó mesa de trabajo el 27 de mayo, en la que participaron las dos profesionales de producción, el equipo de producción de entregables y el acompañamiento del equipo de dirección operativa, en dicha reunión se realizó el seguimiento a los planes de mejoramiento 11.10 y 11.11
</t>
    </r>
    <r>
      <rPr>
        <b/>
        <sz val="8"/>
        <color theme="1"/>
        <rFont val="Tahoma"/>
        <family val="2"/>
      </rPr>
      <t xml:space="preserve">Análisis OCI: </t>
    </r>
    <r>
      <rPr>
        <sz val="8"/>
        <color theme="1"/>
        <rFont val="Tahoma"/>
        <family val="2"/>
      </rPr>
      <t xml:space="preserve">Se adelanta la verificación de los soportes remitidos por el área, en los cuales se observa el análisis del contenido del manual de entregables y la trazabilidad de su actualización, la cual quedó documentada al cierre de este informe. Socializada a través del comunicado interno 43 de Canal Capital. Teniendo en cuenta a lo anterior, así como la fecha de terminación se califica la acción </t>
    </r>
    <r>
      <rPr>
        <b/>
        <sz val="8"/>
        <color theme="1"/>
        <rFont val="Tahoma"/>
        <family val="2"/>
      </rPr>
      <t>"Terminada"</t>
    </r>
    <r>
      <rPr>
        <sz val="8"/>
        <color theme="1"/>
        <rFont val="Tahoma"/>
        <family val="2"/>
      </rPr>
      <t xml:space="preserve">. </t>
    </r>
  </si>
  <si>
    <t>Evidencias numeral a: 
- Correo solicitud de actualización dirigido a planeación
- Correo de socialización de la actualización del procedimiento.
Evidencia numeral b: 
- Acta de reunión de revisión de planes de mejoramiento 11.10 y 11.11</t>
  </si>
  <si>
    <r>
      <t>Reporte Producción:</t>
    </r>
    <r>
      <rPr>
        <sz val="8"/>
        <color theme="1"/>
        <rFont val="Tahoma"/>
        <family val="2"/>
      </rPr>
      <t xml:space="preserve"> 1 y 2: Se realizaron mesas de trabajo en las que se revisó, con los equipos de la dirección operativa, profesionales de producción y producción de entregables, propuestas de mejora, ajustes y versión final de la formalización del Manual de entregables.</t>
    </r>
    <r>
      <rPr>
        <b/>
        <sz val="8"/>
        <color theme="1"/>
        <rFont val="Tahoma"/>
        <family val="2"/>
      </rPr>
      <t xml:space="preserve">
</t>
    </r>
    <r>
      <rPr>
        <sz val="8"/>
        <color theme="1"/>
        <rFont val="Tahoma"/>
        <family val="2"/>
      </rPr>
      <t xml:space="preserve">
</t>
    </r>
    <r>
      <rPr>
        <b/>
        <sz val="8"/>
        <color theme="1"/>
        <rFont val="Tahoma"/>
        <family val="2"/>
      </rPr>
      <t xml:space="preserve">Análisis OCI: </t>
    </r>
    <r>
      <rPr>
        <sz val="8"/>
        <color theme="1"/>
        <rFont val="Tahoma"/>
        <family val="2"/>
      </rPr>
      <t xml:space="preserve">Se adelanta la verificación de los soportes remitidos por el área, en los cuales se observa el análisis del contenido del manual de entregables y la trazabilidad de su actualización, la cual quedó documentada al cierre de este informe. Socializada a través del comunicado interno 43 de Canal Capital. Teniendo en cuenta a lo anterior, así como la fecha de terminación se califica la acción </t>
    </r>
    <r>
      <rPr>
        <b/>
        <sz val="8"/>
        <color theme="1"/>
        <rFont val="Tahoma"/>
        <family val="2"/>
      </rPr>
      <t>"Terminada"</t>
    </r>
    <r>
      <rPr>
        <sz val="8"/>
        <color theme="1"/>
        <rFont val="Tahoma"/>
        <family val="2"/>
      </rPr>
      <t xml:space="preserve">. </t>
    </r>
  </si>
  <si>
    <t>Agenda de calendario mesas de trabajo 
1 de junio de 2024
5 de agosto de 2024</t>
  </si>
  <si>
    <t>Correos:
- Correo 15 de febrero 2024
- Correo 5 de marzo 2024
Solicitud ampliación fecha 
- Memorando 717 hallazgos 11.15 y 11.16</t>
  </si>
  <si>
    <r>
      <t xml:space="preserve">Reporte G. Documental: </t>
    </r>
    <r>
      <rPr>
        <sz val="8"/>
        <color theme="1"/>
        <rFont val="Tahoma"/>
        <family val="2"/>
      </rPr>
      <t xml:space="preserve">Se programó la reunión de seguimiento para el 13 de Septiembre de 2024.
</t>
    </r>
    <r>
      <rPr>
        <b/>
        <sz val="8"/>
        <color theme="1"/>
        <rFont val="Tahoma"/>
        <family val="2"/>
      </rPr>
      <t xml:space="preserve">Reporte Producción: </t>
    </r>
    <r>
      <rPr>
        <sz val="8"/>
        <color theme="1"/>
        <rFont val="Tahoma"/>
        <family val="2"/>
      </rPr>
      <t xml:space="preserve"> Se enviaron correos al área de gestión documental para adelantar acciones, pero a la fecha no se han logrado avances toda vez que a 30 de agosto de 2024 la entidad no ha realizado la contratación del personal suficiente en el equipo de gestión documental.
</t>
    </r>
    <r>
      <rPr>
        <b/>
        <sz val="8"/>
        <color theme="1"/>
        <rFont val="Tahoma"/>
        <family val="2"/>
      </rPr>
      <t xml:space="preserve">Análisis OCI: </t>
    </r>
    <r>
      <rPr>
        <sz val="8"/>
        <color theme="1"/>
        <rFont val="Tahoma"/>
        <family val="2"/>
      </rPr>
      <t xml:space="preserve">Se revisan los soportes remitidos por parte del área, observando que corresponden al primer cuatrimestre de 2024. Se evidencia memorando 717 del 30/08/2024 con solicitud de ampliación de plazo justificado en la falta de personal del área de gestión documental. Teniendo en cuenta lo anterior, se mantiene la calificación de la acción </t>
    </r>
    <r>
      <rPr>
        <b/>
        <sz val="8"/>
        <color theme="1"/>
        <rFont val="Tahoma"/>
        <family val="2"/>
      </rPr>
      <t>"En proceso"</t>
    </r>
    <r>
      <rPr>
        <sz val="8"/>
        <color theme="1"/>
        <rFont val="Tahoma"/>
        <family val="2"/>
      </rPr>
      <t xml:space="preserve">, y, se recomienda articular las acciones correspondientes entre las áreas, de manera que se dé cabal cumplimiento a lo formulado. </t>
    </r>
  </si>
  <si>
    <t>Jizeth González
Mónica Virgüéz</t>
  </si>
  <si>
    <t>- Histórico de correos con área de jurídica sobre hallazgo 
- Acta de la reunión 17 de Junio 2024
- Acta reunión 3 de julio 2024
Solicitud ampliación fecha 
- Memorando 717 hallazgos 11.15 y 11.16</t>
  </si>
  <si>
    <t>No se reportan avances y soportes para el presente seguimiento.</t>
  </si>
  <si>
    <t>1. Informe por parte de Radicación.</t>
  </si>
  <si>
    <r>
      <t xml:space="preserve">Reporte Sub. Financiera: </t>
    </r>
    <r>
      <rPr>
        <sz val="8"/>
        <color theme="1"/>
        <rFont val="Tahoma"/>
        <family val="2"/>
      </rPr>
      <t xml:space="preserve">La información correspondiente al cargue de ordenes de pago con corte a 30 de junio se encuentra al día.
</t>
    </r>
    <r>
      <rPr>
        <b/>
        <sz val="8"/>
        <color theme="1"/>
        <rFont val="Tahoma"/>
        <family val="2"/>
      </rPr>
      <t xml:space="preserve">Análisis OCI: </t>
    </r>
    <r>
      <rPr>
        <sz val="8"/>
        <color theme="1"/>
        <rFont val="Tahoma"/>
        <family val="2"/>
      </rPr>
      <t>Se verifica el reporte soportado, evidenciando que se encuentra cargada a julio de 2024. Sin embargo, se recomienda soportar con todo el informe de radicación en el que se evidencia quién suscribe y quién revisa y aprueba el mismo.</t>
    </r>
    <r>
      <rPr>
        <b/>
        <sz val="8"/>
        <color theme="1"/>
        <rFont val="Tahoma"/>
        <family val="2"/>
      </rPr>
      <t xml:space="preserve"> </t>
    </r>
    <r>
      <rPr>
        <sz val="8"/>
        <color theme="1"/>
        <rFont val="Tahoma"/>
        <family val="2"/>
      </rPr>
      <t xml:space="preserve">Teniendo en cuenta el reporte efectuado por el área, así como las fechas de ejecución, se califica la acción </t>
    </r>
    <r>
      <rPr>
        <b/>
        <sz val="8"/>
        <color theme="1"/>
        <rFont val="Tahoma"/>
        <family val="2"/>
      </rPr>
      <t>"En Proceso".</t>
    </r>
  </si>
  <si>
    <t>Diana Romero
Henry Beltrán</t>
  </si>
  <si>
    <t>Se adjunta soporte de calendario de la sesión del 9 de septiembre.
Soporte de reporte de anteproyecto financiero para canal capital.</t>
  </si>
  <si>
    <t>1: Matriz donde se evidencia el reporte de riesgos a planeación.
2: Agenda de calendario primera mesa de trabajo 15 de agosto 2024</t>
  </si>
  <si>
    <t>1. Convocatoria Comité de Conciliación 
2. Extracto acta del comité de conciliación 20240901
3. Memorando 1194 - Informe de avance de la implementación de la Política del Daño Antijurídico
4. Agenda reunión Revisión y seguimiento indicadores PPDA
5. Correo Revisión y seguimiento indicadores PPDA</t>
  </si>
  <si>
    <r>
      <t xml:space="preserve">Reporte G. Documental: </t>
    </r>
    <r>
      <rPr>
        <sz val="8"/>
        <color rgb="FF1F1F1F"/>
        <rFont val="Tahoma"/>
        <family val="2"/>
      </rPr>
      <t xml:space="preserve">Teniendo en cuenta la falta de recursos por parte del canal, esta en proceso de formulación el proyecto 48 de regalías “Protección y preservación del patrimonio audiovisual colombiano almacenado en Canal Capital, como canal público de Bogotá” contenido en el artículo 298 del PDD Bogotá Camina Segura (Acuerdo 927-2024). para la consecución de recursos de regalías.
</t>
    </r>
    <r>
      <rPr>
        <b/>
        <sz val="8"/>
        <color rgb="FF1F1F1F"/>
        <rFont val="Tahoma"/>
        <family val="2"/>
      </rPr>
      <t xml:space="preserve">Análisis OCI: </t>
    </r>
    <r>
      <rPr>
        <sz val="8"/>
        <color rgb="FF1F1F1F"/>
        <rFont val="Tahoma"/>
        <family val="2"/>
      </rPr>
      <t xml:space="preserve">Teniendo en cuenta el reporte del área, se califica la acción </t>
    </r>
    <r>
      <rPr>
        <b/>
        <sz val="8"/>
        <color rgb="FF1F1F1F"/>
        <rFont val="Tahoma"/>
        <family val="2"/>
      </rPr>
      <t>"Sin Iniciar"</t>
    </r>
    <r>
      <rPr>
        <sz val="8"/>
        <color rgb="FF1F1F1F"/>
        <rFont val="Tahoma"/>
        <family val="2"/>
      </rPr>
      <t>,  el área deberá efectuar la reiteración de solicitud de las revisiones pendientes, al igual que deberá evaluar si se requiere ajuste de fechas de terminación, previo al término de ejecución del plan de mejoramiento, en el marco de la Circular 04 de 2024</t>
    </r>
    <r>
      <rPr>
        <i/>
        <sz val="8"/>
        <color rgb="FF1F1F1F"/>
        <rFont val="Tahoma"/>
        <family val="2"/>
      </rPr>
      <t xml:space="preserve"> "Lineamientos para la formulación, modificación y seguimiento a los Planes de Mejoramiento (Institucional y por Procesos), Mapas de Riesgos (tipologías identificadas) y al Programa de Transparencia y Ética Pública - PTEP". </t>
    </r>
    <r>
      <rPr>
        <sz val="8"/>
        <color rgb="FF1F1F1F"/>
        <rFont val="Tahoma"/>
        <family val="2"/>
      </rPr>
      <t/>
    </r>
  </si>
  <si>
    <t>Acta de reunión con el equipo de producción 17 de Junio 2024 y correo electrónico de validación del acta y acta de mesa de trabajo del  03 de julio de 2024.</t>
  </si>
  <si>
    <r>
      <rPr>
        <sz val="8"/>
        <rFont val="Tah8"/>
      </rPr>
      <t>Profesional de Comunicaciones</t>
    </r>
  </si>
  <si>
    <r>
      <rPr>
        <sz val="8"/>
        <rFont val="Tah8"/>
      </rPr>
      <t>Comunicaciones</t>
    </r>
  </si>
  <si>
    <r>
      <rPr>
        <sz val="8"/>
        <rFont val="Tah8"/>
      </rPr>
      <t>Gerente</t>
    </r>
  </si>
  <si>
    <t xml:space="preserve">Verificación botón de transparencia Canal Capital. </t>
  </si>
  <si>
    <t>1. correos electrónicos y propuesta</t>
  </si>
  <si>
    <t>Actividad No. 2: Revisión del Tarifario y Resolución de Tarifas
Avance:
a) Se realizó una reunión con el área digital el 5 de abril para la socialización del tarifario en la sesión denominada "Soporte Agenda Revisión Tarifario - Digital". La reunión fue grabada y está disponible en el siguiente enlace: Grabación de la reunión. https://drive.google.com/file/d/1hvycpxhkIxS9X0M6Y9eEVlyAcR7b_S-n/view?usp=sharing
b) Se remitió el acta de la reunión presencial realizada el 24 de mayo, que constituyó la segunda sesión para la revisión del tarifario junto con el equipo de ventas. En esta reunión, se revisaron los ajustes y se discutieron los siguientes pasos a seguir.
Actividad No. 3: Revisión del Expediente Digital de Cotizaciones
Avance:
El área de Ventas no ha podido avanzar en los planes de mejoramiento debido a la falta de personal en el área de Gestión Documental tras el retiro de Luz Edith. Hasta el 30 de agosto, no se ha designado un reemplazo para dicha área.
Actividad 4: El área de Ventas no ha podido avanzar en los planes de mejoramiento debido a la falta de personal en el área de Gestión Documenta</t>
  </si>
  <si>
    <t>2. https://drive.google.com/drive/folders/1VTOdY9-J7lXIMfPwTKW8MOReMU1nP4Bw?usp=drive_link
3 y 4. https://drive.google.com/drive/folders/13wlJY3YYSydIP0K7ZuL46Kt9qcgK17mM?usp=drive_link</t>
  </si>
  <si>
    <t>1. Correo remitido a control interno 2 septiembre 2024</t>
  </si>
  <si>
    <t>1. Actas de reunión
2. Se adjunta soporte calendario de reunión sostenida con control interno el 10 de septiembre 2024.
3. Se adjunta acta de mesa de trabajo realizada el 09 de septiembre con el equipo de jurídica con la finalidad de revisar las actividades establecidas en los numerales 2 y 3, y establecer el plan de trabajo</t>
  </si>
  <si>
    <r>
      <t xml:space="preserve">Reporte Ventas y Mercadeo: </t>
    </r>
    <r>
      <rPr>
        <sz val="8"/>
        <color theme="1"/>
        <rFont val="Tahoma"/>
        <family val="2"/>
      </rPr>
      <t xml:space="preserve">El área de Ventas y Mercadeo gestionó reunión con el área de Gestión Documental para avanzar en la revisión de los parámetros para el almacenamiento y uso de documentos digitales y/o electrónicos de Capital, sin embargo, dicha reunión fuer rechazada. Ahora bien debido a la falta de personal en Gestión Documental, la cual quedó sin equipo , tras el retiro de Luz Edith. Hasta el 30 de agosto, no se ha designado nuevo personal para esta área, lo que ha impedido al área de Ventas avanzar con los planes de mejoramiento propuestos. 
</t>
    </r>
    <r>
      <rPr>
        <b/>
        <sz val="8"/>
        <color theme="1"/>
        <rFont val="Tahoma"/>
        <family val="2"/>
      </rPr>
      <t xml:space="preserve">Análisis OCI: </t>
    </r>
    <r>
      <rPr>
        <sz val="8"/>
        <color theme="1"/>
        <rFont val="Tahoma"/>
        <family val="2"/>
      </rPr>
      <t xml:space="preserve">Revisado el soporte remitido por parte del área, se observa un correo de marzo de 2024; sin embargo, en el marco de los lineamiento determinados de la Circular 04 de 2024 </t>
    </r>
    <r>
      <rPr>
        <i/>
        <sz val="8"/>
        <color theme="1"/>
        <rFont val="Tahoma"/>
        <family val="2"/>
      </rPr>
      <t>"Lineamientos para la formulación, modificación y seguimiento a los Planes de Mejoramiento (Institucional y por Procesos), Mapas de Riesgos (tipologías identificadas) y al Programa de Transparencia y Ética Pública - PTEP"</t>
    </r>
    <r>
      <rPr>
        <b/>
        <sz val="8"/>
        <color theme="1"/>
        <rFont val="Tahoma"/>
        <family val="2"/>
      </rPr>
      <t xml:space="preserve"> </t>
    </r>
    <r>
      <rPr>
        <sz val="8"/>
        <color theme="1"/>
        <rFont val="Tahoma"/>
        <family val="2"/>
      </rPr>
      <t xml:space="preserve">no se tendrá en cuenta para evaluación del presente seguimiento. Adicionalmente, teniendo en cuenta la reunión sostenida el 6 de septiembre de 2024, el área deberá efectuar la reiteración de solicitud de las revisiones pendientes, al igual que deberá evaluar si se requiere ajuste de fechas de terminación, previo al término de ejecución del plan de mejoramiento. Dado lo anterior, así como la fecha programada de la acción se califica </t>
    </r>
    <r>
      <rPr>
        <b/>
        <sz val="8"/>
        <color theme="1"/>
        <rFont val="Tahoma"/>
        <family val="2"/>
      </rPr>
      <t xml:space="preserve">"En Proceso" </t>
    </r>
    <r>
      <rPr>
        <sz val="8"/>
        <color theme="1"/>
        <rFont val="Tahoma"/>
        <family val="2"/>
      </rPr>
      <t>sin avance de ejecución.</t>
    </r>
  </si>
  <si>
    <r>
      <rPr>
        <b/>
        <sz val="8"/>
        <color theme="1"/>
        <rFont val="Tahoma"/>
        <family val="2"/>
      </rPr>
      <t>Reporte ventas y mercadeo:</t>
    </r>
    <r>
      <rPr>
        <sz val="8"/>
        <color theme="1"/>
        <rFont val="Tahoma"/>
        <family val="2"/>
      </rPr>
      <t xml:space="preserve"> Actividad 2: Revisión del Tarifario y Resolución de Tarifas. Avance: El 5 de abril se realizó una reunión con el área digital para socializar el tarifario. La grabación está disponible aquí. El 24 de mayo se llevó a cabo una segunda reunión con el equipo de ventas para revisar ajustes y definir próximos pasos. Actividad 3: Revisión del Expediente Digital de Cotizaciones. Avance: No se han realizado avances debido a la falta de personal en Gestión Documental tras el retiro de Luz Edith. Aún no se ha designado un reemplazo. Actividad 4: Falta de Avances. El área de ventas no ha podido avanzar por la misma falta de personal en Gestión Documental.
</t>
    </r>
    <r>
      <rPr>
        <b/>
        <sz val="8"/>
        <color theme="1"/>
        <rFont val="Tahoma"/>
        <family val="2"/>
      </rPr>
      <t xml:space="preserve">Análisis OCI: </t>
    </r>
    <r>
      <rPr>
        <sz val="8"/>
        <color theme="1"/>
        <rFont val="Tahoma"/>
        <family val="2"/>
      </rPr>
      <t xml:space="preserve">De acuerdo a lo informado por el área y a los soportes remitidos se avisa que se han adelantado actividades para el cumplimiento de la segunda actividad. Sin embargo no es suficiente para determinar el cumplimiento de la misma. 
Frente a las actividades 03 y 04 se avisa que también se encuentran en proceso de cumplimiento. Por lo anterior la acción se califica como </t>
    </r>
    <r>
      <rPr>
        <b/>
        <sz val="8"/>
        <color theme="1"/>
        <rFont val="Tahoma"/>
        <family val="2"/>
      </rPr>
      <t xml:space="preserve">"En Proceso". </t>
    </r>
    <r>
      <rPr>
        <sz val="8"/>
        <color theme="1"/>
        <rFont val="Tahoma"/>
        <family val="2"/>
      </rPr>
      <t>Se exhorta al área para que en el ultimo cuatrimestre de la vigencia adelante las gestiones necesarias para dar cumplimiento al plan de mejoramiento</t>
    </r>
  </si>
  <si>
    <r>
      <t xml:space="preserve">Debilidades en la documentación del proceso de servicio al ciudadano, respecto a:
</t>
    </r>
    <r>
      <rPr>
        <b/>
        <sz val="8"/>
        <color theme="1"/>
        <rFont val="Tahoma"/>
        <family val="2"/>
      </rPr>
      <t>a.</t>
    </r>
    <r>
      <rPr>
        <sz val="8"/>
        <color theme="1"/>
        <rFont val="Tahoma"/>
        <family val="2"/>
      </rPr>
      <t xml:space="preserve"> Falta de referenciación en la caracterización de riesgos de corrupción y de gestión del proceso, actualización de indicadores formulados, relación de documentos externos publicados.
</t>
    </r>
    <r>
      <rPr>
        <b/>
        <sz val="8"/>
        <color theme="1"/>
        <rFont val="Tahoma"/>
        <family val="2"/>
      </rPr>
      <t>fa</t>
    </r>
    <r>
      <rPr>
        <sz val="8"/>
        <color theme="1"/>
        <rFont val="Tahoma"/>
        <family val="2"/>
      </rPr>
      <t xml:space="preserve">lta de construcción y documentación del plan de trabajo de implementación de la política institucional de servicio a la ciudadanía. 
</t>
    </r>
    <r>
      <rPr>
        <b/>
        <sz val="8"/>
        <color theme="1"/>
        <rFont val="Tahoma"/>
        <family val="2"/>
      </rPr>
      <t>de</t>
    </r>
    <r>
      <rPr>
        <sz val="8"/>
        <color theme="1"/>
        <rFont val="Tahoma"/>
        <family val="2"/>
      </rPr>
      <t xml:space="preserve">sactualización de conceptos en el procedimiento de atención y respuesta a requerimientos de la ciudadanía. 
</t>
    </r>
    <r>
      <rPr>
        <b/>
        <sz val="8"/>
        <color theme="1"/>
        <rFont val="Tahoma"/>
        <family val="2"/>
      </rPr>
      <t>d.</t>
    </r>
    <r>
      <rPr>
        <sz val="8"/>
        <color theme="1"/>
        <rFont val="Tahoma"/>
        <family val="2"/>
      </rPr>
      <t xml:space="preserve"> Incumplimiento de la actividad 9 del procedimiento de Servicio al ciudadano respecto a la falta de remisión del informe trimestral requerido. 
</t>
    </r>
    <r>
      <rPr>
        <b/>
        <sz val="8"/>
        <color theme="1"/>
        <rFont val="Tahoma"/>
        <family val="2"/>
      </rPr>
      <t>e.</t>
    </r>
    <r>
      <rPr>
        <sz val="8"/>
        <color theme="1"/>
        <rFont val="Tahoma"/>
        <family val="2"/>
      </rPr>
      <t xml:space="preserve"> Incumplimiento de la totalidad de criterios determinados en la actividad 15 del procedimiento de Servicio al ciudadano al no evidenciarse la remisión de la factura por concepto de venta de copia de material audiovisual.  </t>
    </r>
  </si>
  <si>
    <t>Capacitación 29 de mayo de 2024 Gestión antisoborno
Capacitación 17 de julio de 2024 conflictos de interés y SARLAFT</t>
  </si>
  <si>
    <r>
      <rPr>
        <b/>
        <sz val="8"/>
        <color theme="1"/>
        <rFont val="Tahoma"/>
        <family val="2"/>
      </rPr>
      <t xml:space="preserve">Reporte Control interno disciplinario: </t>
    </r>
    <r>
      <rPr>
        <sz val="8"/>
        <color theme="1"/>
        <rFont val="Tahoma"/>
        <family val="2"/>
      </rPr>
      <t xml:space="preserve">El día 29 de mayo de 2024, la Oficina de Control Disciplinario interno adelanto reunión de, Sensibilización de transparencia Capital " Gestión antisoborno" , se abordaron temas relacionados con el código de integridad, ley 599 del 2000 (delitos contra la administración publica), ley 1474 de 2011  estatuto anticorrupción, ley 1712 de 2014 derecho de acceso a la información pública, ley 1952 de 2019 ( deberes, prohibiciones de los funcionarios de Canal Capital), Gestión de transparencia activa, Manual de convivencia laboral e integridad. Así mismo el día 17 de julio de 2024, se realizo Capacitación interna en conflictos de interés y SARLAFT, se discutió la importancia de la administración del riesgo de lavado de activos y la financiación del terrorismo en el ámbito nacional e internacional. Se destacó la necesidad de abordar el conflicto de intereses en el servicio público y se resaltó la obligación ética y moral de los servidores públicos.
</t>
    </r>
    <r>
      <rPr>
        <b/>
        <sz val="8"/>
        <color theme="1"/>
        <rFont val="Tahoma"/>
        <family val="2"/>
      </rPr>
      <t xml:space="preserve">Análisis OCI: </t>
    </r>
    <r>
      <rPr>
        <sz val="8"/>
        <color theme="1"/>
        <rFont val="Tahoma"/>
        <family val="2"/>
      </rPr>
      <t xml:space="preserve">Los soportes presentados dan cuenta de la segunda actividad planeada. Se realizaron dos jornada donde se abordaron temas relacionados con la gestión antisoborno. Por lo anterior se puede concluir que la segunda actividad se entiende </t>
    </r>
    <r>
      <rPr>
        <b/>
        <sz val="8"/>
        <color theme="1"/>
        <rFont val="Tahoma"/>
        <family val="2"/>
      </rPr>
      <t xml:space="preserve">terminada. </t>
    </r>
    <r>
      <rPr>
        <sz val="8"/>
        <color theme="1"/>
        <rFont val="Tahoma"/>
        <family val="2"/>
      </rPr>
      <t xml:space="preserve">
Respecto a la primera actividad formulada en la acción de mejora, no se entrego reporte ni soportes. Así las cosas la acción se califica como </t>
    </r>
    <r>
      <rPr>
        <b/>
        <sz val="8"/>
        <color theme="1"/>
        <rFont val="Tahoma"/>
        <family val="2"/>
      </rPr>
      <t xml:space="preserve">en proceso. </t>
    </r>
    <r>
      <rPr>
        <sz val="8"/>
        <color theme="1"/>
        <rFont val="Tahoma"/>
        <family val="2"/>
      </rPr>
      <t xml:space="preserve">Se recuerda al área que el plazo de cumplimiento se vence el 29 de noviembre de 2024  </t>
    </r>
  </si>
  <si>
    <t>1. Correo del 24/01/2024 a Planeación con proyecto de matriz antisoborno.</t>
  </si>
  <si>
    <r>
      <t xml:space="preserve">Secretaria General: </t>
    </r>
    <r>
      <rPr>
        <sz val="8"/>
        <color theme="1"/>
        <rFont val="Tahoma"/>
        <family val="2"/>
      </rPr>
      <t xml:space="preserve">No reporta en atención a la reasignación de la acción. </t>
    </r>
    <r>
      <rPr>
        <b/>
        <sz val="8"/>
        <color theme="1"/>
        <rFont val="Tahoma"/>
        <family val="2"/>
      </rPr>
      <t xml:space="preserve">
Área jurídica: </t>
    </r>
    <r>
      <rPr>
        <sz val="8"/>
        <color theme="1"/>
        <rFont val="Tahoma"/>
        <family val="2"/>
      </rPr>
      <t>No se reporta avances del equipo de Jurídica ya que como se indica en comentarios de control interno , la actividad paso a manos de planeación.</t>
    </r>
    <r>
      <rPr>
        <b/>
        <sz val="8"/>
        <color theme="1"/>
        <rFont val="Tahoma"/>
        <family val="2"/>
      </rPr>
      <t xml:space="preserve">
</t>
    </r>
    <r>
      <rPr>
        <b/>
        <i/>
        <sz val="8"/>
        <color theme="1"/>
        <rFont val="Tahoma"/>
        <family val="2"/>
      </rPr>
      <t xml:space="preserve">Análisis OCI: </t>
    </r>
    <r>
      <rPr>
        <sz val="8"/>
        <color theme="1"/>
        <rFont val="Tahoma"/>
        <family val="2"/>
      </rPr>
      <t>De acuerdo a lo reportado y al contenido de la acta de reunión del día 18 de abril. esta actividad quedara a cargo del área de planeación. Respecto a la segunda actividad programada, no se cuenta con reporte o soportes que permitan evidenciar avance en la ejecución. De acuerdo a lo informado, la acción quedara reasignada a dicha área y saldrá de la responsabilidad del área jurídica. Por lo anterior, se califica para el presente seguimiento la actividad como</t>
    </r>
    <r>
      <rPr>
        <b/>
        <sz val="8"/>
        <color theme="1"/>
        <rFont val="Tahoma"/>
        <family val="2"/>
      </rPr>
      <t xml:space="preserve"> "En proceso"</t>
    </r>
    <r>
      <rPr>
        <sz val="8"/>
        <color theme="1"/>
        <rFont val="Tahoma"/>
        <family val="2"/>
      </rPr>
      <t xml:space="preserve"> para el área responsable.</t>
    </r>
  </si>
  <si>
    <r>
      <t xml:space="preserve">Secretaria General: </t>
    </r>
    <r>
      <rPr>
        <sz val="8"/>
        <color theme="1"/>
        <rFont val="Tahoma"/>
        <family val="2"/>
      </rPr>
      <t xml:space="preserve">1. Correo donde se requiere trazabilidad de solicitud a control interno con fin de avanzar con su ejecución
</t>
    </r>
    <r>
      <rPr>
        <b/>
        <sz val="8"/>
        <color theme="1"/>
        <rFont val="Tahoma"/>
        <family val="2"/>
      </rPr>
      <t xml:space="preserve">Análisis OCI: </t>
    </r>
    <r>
      <rPr>
        <sz val="8"/>
        <color theme="1"/>
        <rFont val="Tahoma"/>
        <family val="2"/>
      </rPr>
      <t>Del reporte presentado y el documento soporte no es posible superar lo informado en el anterior seguimiento. Para este seguimiento se requería poder consultar los documentos que habían sido reportados en el ultimo seguimiento. Es decir, soportes de ¨</t>
    </r>
    <r>
      <rPr>
        <i/>
        <sz val="8"/>
        <color theme="1"/>
        <rFont val="Tahoma"/>
        <family val="2"/>
      </rPr>
      <t>1. Reunión interna para iniciar la edición del documento que describirá el paso a paso para la elaboración y aprobación de actos administrativos. 2. Reunión con Planeación para recibir orientación sobre la tipología de documentos y la recomendación de cual sería la opción que esta instancia sugiere para la documentación del paso a paso.¨</t>
    </r>
    <r>
      <rPr>
        <b/>
        <sz val="8"/>
        <color theme="1"/>
        <rFont val="Tahoma"/>
        <family val="2"/>
      </rPr>
      <t xml:space="preserve">
</t>
    </r>
    <r>
      <rPr>
        <sz val="8"/>
        <color theme="1"/>
        <rFont val="Tahoma"/>
        <family val="2"/>
      </rPr>
      <t xml:space="preserve">Sin embargo se avisa que la oficina de control interno conoció esos soportes entre el anterior seguimiento y el que se adelanta a día de hoy. Revisados dichos documento se puede concluir que la acción fue adelantada conforme lo planeado. Se califica entonces como </t>
    </r>
    <r>
      <rPr>
        <b/>
        <sz val="8"/>
        <color theme="1"/>
        <rFont val="Tahoma"/>
        <family val="2"/>
      </rPr>
      <t xml:space="preserve">terminada. 
</t>
    </r>
    <r>
      <rPr>
        <sz val="8"/>
        <color theme="1"/>
        <rFont val="Tahoma"/>
        <family val="2"/>
      </rPr>
      <t xml:space="preserve">No obstante se dejara abierta para que en próximos seguimientos sea compartido el documento final sobre la creación y gestión de los actos administrativos al interior de la entidad. </t>
    </r>
  </si>
  <si>
    <t>Correo de fecha 05 de junio de 2024
Reunión 01 de agosto de 2024 Planeación.</t>
  </si>
  <si>
    <r>
      <rPr>
        <b/>
        <sz val="8"/>
        <color theme="1"/>
        <rFont val="Tahoma"/>
        <family val="2"/>
      </rPr>
      <t xml:space="preserve">Reporte Control interno disciplinario: </t>
    </r>
    <r>
      <rPr>
        <sz val="8"/>
        <color theme="1"/>
        <rFont val="Tahoma"/>
        <family val="2"/>
      </rPr>
      <t xml:space="preserve">el día 05 de junio de 2024, la Oficina de Control Disciplinario Interno, solicito a la Oficina de Planeación mesa de trabajo, para brindar apoyo en la  formulación de los indicadores de gestión. el día 01 de agosto de 2024 se lleva a cabo mesa de trabajo con planeación, en el cual se acuerda la restructuración de los indicadores de la Oficina.
</t>
    </r>
    <r>
      <rPr>
        <b/>
        <sz val="8"/>
        <color theme="1"/>
        <rFont val="Tahoma"/>
        <family val="2"/>
      </rPr>
      <t xml:space="preserve">Análisis OCI: </t>
    </r>
    <r>
      <rPr>
        <sz val="8"/>
        <color theme="1"/>
        <rFont val="Tahoma"/>
        <family val="2"/>
      </rPr>
      <t xml:space="preserve">Revisado los soportes presentados por el área se da cuenta de una cadena de correos entre el área de planeación y el área de control interno disciplinario entre el 05 y 07 de junio de 2024. No se puede observar el acta de reunión correspondiente a la mesa de trabajo del 01 de agosto. Se recuerda al área adelantar los reportes de planes de mejoramiento conforme la circular interna numero 04 de 29 de agosto de 2024. Por lo tanto se califica la acción como </t>
    </r>
    <r>
      <rPr>
        <b/>
        <sz val="8"/>
        <color theme="1"/>
        <rFont val="Tahoma"/>
        <family val="2"/>
      </rPr>
      <t>en proceso.</t>
    </r>
  </si>
  <si>
    <t xml:space="preserve">Agenda de calendario primera mesa de trabajo 15 de agosto 2024 </t>
  </si>
  <si>
    <t>Se adjunta memorando No 751 donde se solicita aplicación de termino.
Se adjunta soporte calendario de reunión sostenida con control interno el 10 de septiembre 2024.
Se adjunta acta de mesa de trabajo realizada el 09 de septiembre con el equipo de jurídica con la finalidad de revisar las actividades establecidas en los numerales 2 y 3, y establecer el plan de trabajo</t>
  </si>
  <si>
    <t xml:space="preserve">1. Agenda de calendario de la capacitación realizada el 27 de Junio, dos carpetas digitales con 16 archivos pdf de evidencia de la capacitación, como archivos relacionados con asistencia, encuesta de satisfacción y demás.
2. Agenda de calendario y acta de reunión con el equipo jurídico del 9 de septiembre 2024 donde se reviso la actividad 2 y se hicieron compromisos para efectuar plan de trabajo. </t>
  </si>
  <si>
    <t>1. Contrato de Diana Sierra persona que tiene obligaciones de revisión y monitoreo de expedientes de supervisión.                                                              2 y 3.  Agenda de reunión del 10 de septiembre de 2024 con control interno y memorando No. 751 donde se solicita ampliación de términos por ser una actividad de archivo&lt;</t>
  </si>
  <si>
    <r>
      <rPr>
        <b/>
        <sz val="8"/>
        <color theme="1"/>
        <rFont val="Tahoma"/>
        <family val="2"/>
      </rPr>
      <t xml:space="preserve">Reporte área jurídica: </t>
    </r>
    <r>
      <rPr>
        <sz val="8"/>
        <color theme="1"/>
        <rFont val="Tahoma"/>
        <family val="2"/>
      </rPr>
      <t xml:space="preserve">1. Se incorporo dentro de las obligaciones de la contratista la revisión y monitoreo de expedientes de supervisión. 2. Se solicitó a Control Interno la ampliación de términos de ejecución en virtud de que es una actividad compartida con el área de archivo y se encuentra en estructuración.
</t>
    </r>
    <r>
      <rPr>
        <b/>
        <sz val="8"/>
        <color theme="1"/>
        <rFont val="Tahoma"/>
        <family val="2"/>
      </rPr>
      <t xml:space="preserve">Análisis OCI: </t>
    </r>
    <r>
      <rPr>
        <sz val="8"/>
        <color theme="1"/>
        <rFont val="Tahoma"/>
        <family val="2"/>
      </rPr>
      <t xml:space="preserve">De conformidad con el memorando 775 de 16 de septiembre de 2024 a esta acción se prorrogara la fecha de terminación hasta el 01 de agosto de 2025. Se evidencia en este reporte el cumplimiento de la primera actividad. Por lo anterior y de acuerdo al reporte presentado por el área se califica la acción como </t>
    </r>
    <r>
      <rPr>
        <b/>
        <sz val="8"/>
        <color theme="1"/>
        <rFont val="Tahoma"/>
        <family val="2"/>
      </rPr>
      <t>en proceso.</t>
    </r>
  </si>
  <si>
    <r>
      <rPr>
        <sz val="8"/>
        <color theme="1"/>
        <rFont val="Tahoma"/>
        <family val="2"/>
      </rPr>
      <t xml:space="preserve">
</t>
    </r>
    <r>
      <rPr>
        <b/>
        <sz val="8"/>
        <color theme="1"/>
        <rFont val="Tahoma"/>
        <family val="2"/>
      </rPr>
      <t xml:space="preserve">Análisis OCI: </t>
    </r>
    <r>
      <rPr>
        <sz val="8"/>
        <color theme="1"/>
        <rFont val="Tahoma"/>
        <family val="2"/>
      </rPr>
      <t xml:space="preserve">La OCI adelanta la revisión en el botón de transparencia, evidenciando que desde enero de 2024 se ha venido incluyendo la fecha de publicación de la información en la página web de Capital, actividad que estaba pendiente para terminar la acción.  Teniendo en cuenta lo anterior, se califica la acción como </t>
    </r>
    <r>
      <rPr>
        <b/>
        <sz val="8"/>
        <color theme="1"/>
        <rFont val="Tahoma"/>
        <family val="2"/>
      </rPr>
      <t xml:space="preserve">"Terminada Extemporánea" </t>
    </r>
    <r>
      <rPr>
        <sz val="8"/>
        <color theme="1"/>
        <rFont val="Tahoma"/>
        <family val="2"/>
      </rPr>
      <t>con estado</t>
    </r>
    <r>
      <rPr>
        <b/>
        <sz val="8"/>
        <color theme="1"/>
        <rFont val="Tahoma"/>
        <family val="2"/>
      </rPr>
      <t xml:space="preserve"> "Cerrada" </t>
    </r>
    <r>
      <rPr>
        <sz val="8"/>
        <color theme="1"/>
        <rFont val="Tahoma"/>
        <family val="2"/>
      </rPr>
      <t>y se recomienda a los responsables tener en cuenta este criterio en la construcción de la nueva página web de Capital para evitar futuros incumplimientos.</t>
    </r>
  </si>
  <si>
    <t>Se evidenció en cumplimiento de las actividad propuestas en el PMP.</t>
  </si>
  <si>
    <r>
      <t xml:space="preserve">Reporte producción: </t>
    </r>
    <r>
      <rPr>
        <sz val="8"/>
        <color theme="1"/>
        <rFont val="Tahoma"/>
        <family val="2"/>
      </rPr>
      <t xml:space="preserve">Durante el periodo de reporte se realizó la revisión del procedimiento de producción y la correspondiente gestión de actualización en la intranet. Así mismo, se realizó mesa de trabajo preliminar para el análisis del documento Manual de entregables y posteriormente se realizó revisión por parte del líder del proceso conforme los lineamientos comunicados por el Director Operativo.
</t>
    </r>
    <r>
      <rPr>
        <b/>
        <sz val="8"/>
        <color theme="1"/>
        <rFont val="Tahoma"/>
        <family val="2"/>
      </rPr>
      <t xml:space="preserve">Análisis OCI: </t>
    </r>
    <r>
      <rPr>
        <sz val="8"/>
        <color theme="1"/>
        <rFont val="Tahoma"/>
        <family val="2"/>
      </rPr>
      <t xml:space="preserve">Se adelanta la verificación de los soportes remitidos por el área, en los cuales se observa la actualización y socialización del procedimiento de Producción de contenidos audiovisuales durante marzo de 2024; así mismo, se remite acta de reunión del 20 de marzo de 2024 en la cual se documenta el análisis del contenido del manual de entregables vigente. Teniendo en cuenta a lo anterior, así como la fecha de terminación se califica la acción </t>
    </r>
    <r>
      <rPr>
        <b/>
        <sz val="8"/>
        <color theme="1"/>
        <rFont val="Tahoma"/>
        <family val="2"/>
      </rPr>
      <t>"En Proceso"</t>
    </r>
    <r>
      <rPr>
        <sz val="8"/>
        <color theme="1"/>
        <rFont val="Tahoma"/>
        <family val="2"/>
      </rPr>
      <t xml:space="preserve">. </t>
    </r>
  </si>
  <si>
    <t>Evidencias numerales 1 y 2: 
- Acta de reunión de revisión de planes de mejoramiento 11.10 y 11.11, mayo 27 de 2024
- Acta mesa de trabajo (Entre el equipo de entregables - Validación Propuestas 11.11) el 29 de mayo de 2024
- Acta mesa de trabajo el 31 de mayo de 2024
- Acta de mesa de trabajo (Revisión propuesta ajustes hallazgo 11.11) el 6 de Junio de 2024
- Acta mesa de trabajo (Propuesta y socialización -Director Operativo) el 13 de Junio de 2024
- Acta mesa de trabajo (Socialización final - ajustes implementados) el 11 de Julio de 2024
- Correo donde se soporta la aprobación del manual de entregables por parte del equipo de producción
- Correo solicitud de actualización en la intranet dirigido a planeación.
- Correos de socialización equipos de producción de contenidos y socialización a través de comunicaciones internas</t>
  </si>
  <si>
    <r>
      <rPr>
        <b/>
        <sz val="8"/>
        <color theme="1"/>
        <rFont val="Tahoma"/>
        <family val="2"/>
      </rPr>
      <t xml:space="preserve">Reporte Producción:  </t>
    </r>
    <r>
      <rPr>
        <sz val="8"/>
        <color theme="1"/>
        <rFont val="Tahoma"/>
        <family val="2"/>
      </rPr>
      <t>Se inician mesas de trabajo con el área de planeación para generar acuerdos frente a la actualización y generación de los indicadores.</t>
    </r>
    <r>
      <rPr>
        <b/>
        <sz val="8"/>
        <color theme="1"/>
        <rFont val="Tahoma"/>
        <family val="2"/>
      </rPr>
      <t xml:space="preserve">
Análisis OCI:</t>
    </r>
    <r>
      <rPr>
        <sz val="8"/>
        <color theme="1"/>
        <rFont val="Tahoma"/>
        <family val="2"/>
      </rPr>
      <t xml:space="preserve"> Se adelanta la verificación de los soportes entregados en los que se verifica el avance reportado; sin embargo, teniendo en cuenta la fecha de terminación, se recomienda tener en cuenta los lineamientos determinados de la Circular 04 de 2024 </t>
    </r>
    <r>
      <rPr>
        <i/>
        <sz val="8"/>
        <color theme="1"/>
        <rFont val="Tahoma"/>
        <family val="2"/>
      </rPr>
      <t xml:space="preserve">"Lineamientos para la formulación, modificación y seguimiento a los Planes de Mejoramiento (Institucional y por Procesos), Mapas de Riesgos (tipologías identificadas) y al Programa de Transparencia y Ética Pública - PTEP" de manera, que las </t>
    </r>
    <r>
      <rPr>
        <sz val="8"/>
        <color theme="1"/>
        <rFont val="Tahoma"/>
        <family val="2"/>
      </rPr>
      <t xml:space="preserve">áreas evalúen las actividades formuladas y soliciten los ajustes a que haya lugar. Teniendo en cuenta lo mencionado, así como la fecha programada de la acción se califica </t>
    </r>
    <r>
      <rPr>
        <b/>
        <sz val="8"/>
        <color theme="1"/>
        <rFont val="Tahoma"/>
        <family val="2"/>
      </rPr>
      <t>"En Proceso"</t>
    </r>
    <r>
      <rPr>
        <sz val="8"/>
        <color theme="1"/>
        <rFont val="Tahoma"/>
        <family val="2"/>
      </rPr>
      <t>.</t>
    </r>
  </si>
  <si>
    <r>
      <t xml:space="preserve">Reporte Producción: </t>
    </r>
    <r>
      <rPr>
        <sz val="8"/>
        <color theme="1"/>
        <rFont val="Tahoma"/>
        <family val="2"/>
      </rPr>
      <t xml:space="preserve">Se realizaron las siguientes actividades en cumplimiento del plan de mejoramiento: 1. Se agentó espacio de reunión para recibir acompañamiento por parte del equipo de Planeación con relación a la revisión y ajuste de la matriz de riesgos del proceso, conforme la disponibilidad de agenda se agentó y ejecutó reunión el 30 de enero de 2024. 2. Se solicitó espacio de reunión al equipo de Control Interno y al equipo de Planeación "para revisar el lenguaje empleado con relación a la gestión de riesgos". 
</t>
    </r>
    <r>
      <rPr>
        <b/>
        <sz val="8"/>
        <color theme="1"/>
        <rFont val="Tahoma"/>
        <family val="2"/>
      </rPr>
      <t xml:space="preserve">Reporte Jurídica: </t>
    </r>
    <r>
      <rPr>
        <sz val="8"/>
        <color theme="1"/>
        <rFont val="Tahoma"/>
        <family val="2"/>
      </rPr>
      <t xml:space="preserve">Durante el cuatrimestre, y de acuerdo con el plan de trabajo establecido por el equipo de Gestión Documental, se solicitó orientación al equipo de Gestión Documental con relación a la conformación de expedientes contractuales. Así mismo, conforme el equipo de Gestión Documental agendó los espacios para la revisión de las TRD del área Jurídica, se recibió dicha orientación y atendieron observaciones.
</t>
    </r>
    <r>
      <rPr>
        <b/>
        <sz val="8"/>
        <color theme="1"/>
        <rFont val="Tahoma"/>
        <family val="2"/>
      </rPr>
      <t xml:space="preserve">Análisis OCI: </t>
    </r>
    <r>
      <rPr>
        <sz val="8"/>
        <color theme="1"/>
        <rFont val="Tahoma"/>
        <family val="2"/>
      </rPr>
      <t xml:space="preserve">Se revisan los soportes remitidos por parte del área, observando el acta de reunión con fecha del 30 de enero de 2024 en la cual se registra la revisión de los riesgos de corrupción del área. De igual manera, se remite la citación de la mesa de trabajo con el equipo de la Oficina de Control Interno, Planeación y Producción; sin embargo, no se observa el acta de dicha reunión. Así mismo, teniendo en cuenta la fecha de inicio de la actividad, se califica la acción </t>
    </r>
    <r>
      <rPr>
        <b/>
        <sz val="8"/>
        <color theme="1"/>
        <rFont val="Tahoma"/>
        <family val="2"/>
      </rPr>
      <t xml:space="preserve">"En Proceso" </t>
    </r>
    <r>
      <rPr>
        <sz val="8"/>
        <color theme="1"/>
        <rFont val="Tahoma"/>
        <family val="2"/>
      </rPr>
      <t xml:space="preserve">y se recomienda al área efectuar la revisión de los riesgos durante el segundo semestre de la vigencia soportando lo correspondiente. </t>
    </r>
  </si>
  <si>
    <r>
      <t xml:space="preserve">Reporte Producción: </t>
    </r>
    <r>
      <rPr>
        <sz val="8"/>
        <color theme="1"/>
        <rFont val="Tahoma"/>
        <family val="2"/>
      </rPr>
      <t xml:space="preserve">Se realizó sesión de trabajo con el equipo del área  jurídica para revisar el hallazgo, sin embargo por falta de acompañamiento del área de gestión documental, no hay progreso. Se realizó reunión del área jurídica y de producción con la control interno para que las áreas pudieran entender el marco  del hallazgo. Se solicita, mediante el memorando 717 dirigido a la oficina de Control interno, ampliación de fecha para gestionar el plan de mejora para los hallazgos 11.15 y 11.16.
</t>
    </r>
    <r>
      <rPr>
        <b/>
        <sz val="8"/>
        <color theme="1"/>
        <rFont val="Tahoma"/>
        <family val="2"/>
      </rPr>
      <t xml:space="preserve">Análisis OCI: </t>
    </r>
    <r>
      <rPr>
        <sz val="8"/>
        <color theme="1"/>
        <rFont val="Tahoma"/>
        <family val="2"/>
      </rPr>
      <t xml:space="preserve">Se remite por parte del área de Producción las actas de reunión referidas; se evidencia memorando 717 del 30/08/2024 con solicitud de ampliación de plazo justificado en la falta de personal del área de gestión documental. Teniendo en cuenta lo anterior, se mantiene la calificación de la acción </t>
    </r>
    <r>
      <rPr>
        <b/>
        <sz val="8"/>
        <color theme="1"/>
        <rFont val="Tahoma"/>
        <family val="2"/>
      </rPr>
      <t xml:space="preserve">"En proceso" </t>
    </r>
    <r>
      <rPr>
        <sz val="8"/>
        <color theme="1"/>
        <rFont val="Tahoma"/>
        <family val="2"/>
      </rPr>
      <t xml:space="preserve">y se modificará el plazo de finalización de la acción, posterior a este seguimiento. </t>
    </r>
  </si>
  <si>
    <r>
      <rPr>
        <b/>
        <sz val="8"/>
        <color theme="1"/>
        <rFont val="Tahoma"/>
        <family val="2"/>
      </rPr>
      <t xml:space="preserve">Reporte planeación: </t>
    </r>
    <r>
      <rPr>
        <sz val="8"/>
        <color theme="1"/>
        <rFont val="Tahoma"/>
        <family val="2"/>
      </rPr>
      <t xml:space="preserve">Se recibió solicitud remitida por el equipo de Producción para adelantar una mesa de trabajo en el cual se aclararan aspectos asociados al almacenamiento de los soportes con relación a la ejecución de los contratos del área en mención. 
Este requerimiento fue respondido el 10 de abril de 2024 al área solicitante por parte de la Jefe de la Oficina Jurídica, el cual para su ejecución requiere de las directrices definidas por el equipo Gestión Documental. Una vez esta última instancia de a conocer los lineamientos se podrá ejecutar el espacio solicitado por el equipo de Producción.
</t>
    </r>
    <r>
      <rPr>
        <b/>
        <sz val="8"/>
        <color theme="1"/>
        <rFont val="Tahoma"/>
        <family val="2"/>
      </rPr>
      <t xml:space="preserve">Análisis OCI: </t>
    </r>
    <r>
      <rPr>
        <sz val="8"/>
        <color theme="1"/>
        <rFont val="Tahoma"/>
        <family val="2"/>
      </rPr>
      <t xml:space="preserve">De conformidad con lo reportado por el área jurídica y a los soportes presentados, se avisa que la acción se encuentra en ejecución y esta pendiente del lineamiento dado por gestión documental. Por lo anterior se califica </t>
    </r>
    <r>
      <rPr>
        <b/>
        <sz val="8"/>
        <color theme="1"/>
        <rFont val="Tahoma"/>
        <family val="2"/>
      </rPr>
      <t xml:space="preserve">"En Proceso". </t>
    </r>
  </si>
  <si>
    <r>
      <t xml:space="preserve">Reporte G. Documental: </t>
    </r>
    <r>
      <rPr>
        <sz val="8"/>
        <color theme="1"/>
        <rFont val="Tahoma"/>
        <family val="2"/>
      </rPr>
      <t xml:space="preserve">Se programó la reunión de seguimiento para el 13 de Septiembre de 2024.
</t>
    </r>
    <r>
      <rPr>
        <b/>
        <sz val="8"/>
        <color theme="1"/>
        <rFont val="Tahoma"/>
        <family val="2"/>
      </rPr>
      <t xml:space="preserve">Análisis OCI: </t>
    </r>
    <r>
      <rPr>
        <sz val="8"/>
        <color theme="1"/>
        <rFont val="Tahoma"/>
        <family val="2"/>
      </rPr>
      <t>Dado que el área no remite soporte sobre lo indicado en el reporte de avances, se recomienda al área tener en cuenta lo determinado en la Circular 04 de 2024</t>
    </r>
    <r>
      <rPr>
        <i/>
        <sz val="8"/>
        <color theme="1"/>
        <rFont val="Tahoma"/>
        <family val="2"/>
      </rPr>
      <t xml:space="preserve"> "Lineamientos para la formulación, modificación y seguimiento a los Planes de Mejoramiento (Institucional y por Procesos), Mapas de Riesgos (tipologías identificadas) y al Programa de Transparencia y Ética Pública - PTEP"</t>
    </r>
    <r>
      <rPr>
        <sz val="8"/>
        <color theme="1"/>
        <rFont val="Tahoma"/>
        <family val="2"/>
      </rPr>
      <t xml:space="preserve">. Teniendo en cuenta lo anterior, así como la fecha de terminación se califica la acción como </t>
    </r>
    <r>
      <rPr>
        <b/>
        <sz val="8"/>
        <color theme="1"/>
        <rFont val="Tahoma"/>
        <family val="2"/>
      </rPr>
      <t>"Sin Iniciar"</t>
    </r>
    <r>
      <rPr>
        <sz val="8"/>
        <color theme="1"/>
        <rFont val="Tahoma"/>
        <family val="2"/>
      </rPr>
      <t xml:space="preserve">, y, se recomienda al área dar cumplimiento a lo formulado. </t>
    </r>
  </si>
  <si>
    <r>
      <t xml:space="preserve">Reporte Técnica: </t>
    </r>
    <r>
      <rPr>
        <sz val="8"/>
        <color theme="1"/>
        <rFont val="Tahoma"/>
        <family val="2"/>
      </rPr>
      <t xml:space="preserve">Durante el segundo cuatrimestre de 2024, el Ing.Jeferson González realizó la revisión mensual de los equipos fuera de dominio pertenecientes al área técnica y entrego el reporte e informe correspondiente a los meses de mayo, junio, julio y agosto al Ing.José Miguel Ayala Coordinador del área técnica.
</t>
    </r>
    <r>
      <rPr>
        <b/>
        <sz val="8"/>
        <color theme="1"/>
        <rFont val="Tahoma"/>
        <family val="2"/>
      </rPr>
      <t xml:space="preserve">Análisis OCI: </t>
    </r>
    <r>
      <rPr>
        <sz val="8"/>
        <color theme="1"/>
        <rFont val="Tahoma"/>
        <family val="2"/>
      </rPr>
      <t xml:space="preserve">Revisados los soportes remitidos, se observan los informes de seguimiento y monitoreo de equipos fuera del dominio del área Técnica los cuales incluyen el inventario de equipos asignados, descripción de las actividades efectuadas en el mes, el estado de los equipos y resultados de la verificación efectuada. Teniendo en cuenta lo anterior, se califica la acción </t>
    </r>
    <r>
      <rPr>
        <b/>
        <sz val="8"/>
        <color theme="1"/>
        <rFont val="Tahoma"/>
        <family val="2"/>
      </rPr>
      <t>"En Proceso"</t>
    </r>
    <r>
      <rPr>
        <sz val="8"/>
        <color theme="1"/>
        <rFont val="Tahoma"/>
        <family val="2"/>
      </rPr>
      <t>, y, se recomienda al área dar continuidad a la ejecución de las actividades formuladas con el fin de dar cabal cumplimiento a lo formulado, teniendo en cuenta los compromisos adquiridos durante la reunión de revisión de Planes de Mejoramiento del 27 de agosto de 2024, entre el área Técnica y la Oficina de Control Interno.</t>
    </r>
  </si>
  <si>
    <t>1. Construir documento ‘Manual de Comunicaciones de Canal Capital’ el cual recogerá, en distintos capítulos, estilo y herramientas de las Comunicaciones Internas, Externas y Digital.
2. Revisar y actualizar los siguientes procedimientos del Sistema de Gestión
-Manual de uso de marcas y submarcas
3. Depurar documentos:
-Manual de uso digital V1 de 2019. Se Reemplaza con una caracterización de estas actividades y se incluirán aspectos específicos en el ‘Manual de Comunicaciones de Canal Capital’.
- Instructivo de redacción y estilo para la intranet v3 de 2018 Esta temática estará contenida en uno de los capítulos del ‘Manual de Comunicaciones de Canal Capital’.
4. Elaborar y formalizar el procedimiento de Alianzas y proyectos especiales</t>
  </si>
  <si>
    <t>Los cambios organizacionales y operativos en el proceso de marca y comunicaciones durante 2022 y 2023 resultaron en limitados avances de gestión de sus documentos, generando incertidumbre en la medición del desempeño por ejemplo el Plan de Acción Institucional. Además, la gestión de documentación se vio afectada por múltiples ajustes y cambios significativos en el alcance del proceso entre la anterior y actual gerencia.</t>
  </si>
  <si>
    <r>
      <t xml:space="preserve">Reporte Técnica: </t>
    </r>
    <r>
      <rPr>
        <sz val="8"/>
        <color theme="1"/>
        <rFont val="Tahoma"/>
        <family val="2"/>
      </rPr>
      <t xml:space="preserve">Punto E. Durante el segundo cuatrimestre de 2024 se realizó la contratación de personas jurídicas siguiendo los lineamientos brindados por el área jurídica y se llevó a cabo el proceso de SIP (Solicitud de Información a Proveedores) a través de la plataforma transaccional Secop, con el fin de dar transparencia y publicidad a los procesos. Punto F. El 18 de junio de 2024, se realizó una mesa de trabajo entre el equipo del área técnica y servicios administrativos donde se socializo el plan de mejoramiento vigente del área técnica y se solicitó los soportes correspondientes y Punto H. El 18 de junio de 2024, en la mesa de trabajo mencionada en el punto anterior, el equipo de Servicios Administrativos informa que para cada vigencia se realizan cuatro (4) mesas de trabajo.
</t>
    </r>
    <r>
      <rPr>
        <b/>
        <sz val="8"/>
        <color theme="1"/>
        <rFont val="Tahoma"/>
        <family val="2"/>
      </rPr>
      <t xml:space="preserve">
Análisis OCI: </t>
    </r>
    <r>
      <rPr>
        <sz val="8"/>
        <color theme="1"/>
        <rFont val="Tahoma"/>
        <family val="2"/>
      </rPr>
      <t xml:space="preserve">Se adelanta la evaluación de los soportes remitidos por el área dentro de lo cual se observa:
</t>
    </r>
    <r>
      <rPr>
        <b/>
        <sz val="8"/>
        <color theme="1"/>
        <rFont val="Tahoma"/>
        <family val="2"/>
      </rPr>
      <t xml:space="preserve">Punto E. </t>
    </r>
    <r>
      <rPr>
        <sz val="8"/>
        <color theme="1"/>
        <rFont val="Tahoma"/>
        <family val="2"/>
      </rPr>
      <t xml:space="preserve">Definición de anexo técnico y estudios previos de los contratos 248 y 301 de 2024, relacionados con conectividad y soporte técnico de servidores de la entidad (Técnica). 
</t>
    </r>
    <r>
      <rPr>
        <b/>
        <sz val="8"/>
        <color theme="1"/>
        <rFont val="Tahoma"/>
        <family val="2"/>
      </rPr>
      <t xml:space="preserve">Punto F. </t>
    </r>
    <r>
      <rPr>
        <sz val="8"/>
        <color theme="1"/>
        <rFont val="Tahoma"/>
        <family val="2"/>
      </rPr>
      <t xml:space="preserve">Soportes que dan cuenta del trámite efectuado de reposición de equipos en respuesta a los faltantes de la toma física, mediante Memorandos 288 (27/04/2023), Memorando 1016 (16/11/2023) y correos anexos de la documentación requerida para la reposición; de igual manera, se remiten las entradas al almacén de los elementos faltantes durante la vigencia 2024. </t>
    </r>
    <r>
      <rPr>
        <b/>
        <sz val="8"/>
        <color theme="1"/>
        <rFont val="Tahoma"/>
        <family val="2"/>
      </rPr>
      <t xml:space="preserve">
Punto H. </t>
    </r>
    <r>
      <rPr>
        <sz val="8"/>
        <color theme="1"/>
        <rFont val="Tahoma"/>
        <family val="2"/>
      </rPr>
      <t xml:space="preserve">Se observa el acta de reunión del 18 de junio de 2024, en la que se adelantó la revisión de los compromisos adquiridos en reuniones de la vigencia 2023 de tomas físicas y participación en los encuentros del grupo de bienes (los cuales no fueron remitidos durante los seguimientos previos). </t>
    </r>
    <r>
      <rPr>
        <b/>
        <sz val="8"/>
        <color theme="1"/>
        <rFont val="Tahoma"/>
        <family val="2"/>
      </rPr>
      <t xml:space="preserve">
</t>
    </r>
    <r>
      <rPr>
        <sz val="8"/>
        <color theme="1"/>
        <rFont val="Tahoma"/>
        <family val="2"/>
      </rPr>
      <t xml:space="preserve">Así mismo, se reitera al proceso adelantar el reporte de avances y soportes de manera corta y concisa, atendiendo la Circular 04 de 2024 </t>
    </r>
    <r>
      <rPr>
        <i/>
        <sz val="8"/>
        <color theme="1"/>
        <rFont val="Tahoma"/>
        <family val="2"/>
      </rPr>
      <t>"Lineamientos para la formulación, modificación y seguimiento a los Planes de Mejoramiento (Institucional y por Procesos), Mapas de Riesgos (tipologías identificadas) y al Programa de Transparencia y Ética Pública - PTEP"</t>
    </r>
    <r>
      <rPr>
        <sz val="8"/>
        <color theme="1"/>
        <rFont val="Tahoma"/>
        <family val="2"/>
      </rPr>
      <t xml:space="preserve">, por lo que para el presente reporte se consigna el reporte resumido para efectuar la evaluación requerida. Teniendo en cuenta lo anterior, así como la fecha de terminación de la acción se califica como </t>
    </r>
    <r>
      <rPr>
        <b/>
        <sz val="8"/>
        <color theme="1"/>
        <rFont val="Tahoma"/>
        <family val="2"/>
      </rPr>
      <t>"Terminada Extemporánea"</t>
    </r>
    <r>
      <rPr>
        <sz val="8"/>
        <color theme="1"/>
        <rFont val="Tahoma"/>
        <family val="2"/>
      </rPr>
      <t xml:space="preserve">. </t>
    </r>
  </si>
  <si>
    <t>Las actividades y procesos institucionales misionales han sido impactados por la rápida evolución de las TICs, transformando las prácticas para responder a un público más participativo en medio de la creciente incertidumbre sobre el futuro del negocio televisivo. El Manual de Comunicación para la Crisis se basó principalmente en lineamientos de la gerencia, mientras que el Manual de Uso de Marcas requiere algunos ajustes para que este comunique aspectos sobre la posición de Capital que resulten en acuerdos satisfactorios. Finalmente, el contexto normativo de marca ciudad aplicable a las EICE presenta algunos vacíos que deben ser aclarados por instancias competentes.</t>
  </si>
  <si>
    <t>1. Actualizar el Manual de Marcas y Submarcas
2. Incorporar el envío del Manual de Marcas y Submarcas en el procedimiento de Alianzas y proyectos especiales.
3. Realizar mesa técnica con todas las áreas del Canal para la revisión y validación del Manual de comunicaciones para la crisis
4. Llevar a cabo una socialización amplia del Manual de Comunicación para la crisis y del Manual de Marcas y Submarcas y realizar una jornada de capacitación con los servidores directamente involucrados en la adopción de cada uno de los manuales
5. Realizar consulta técnica y jurídica a la Oficina de Comunicaciones y a la Oficina Jurídica del Distrito, sobre el alcance de la adopción del Manual de Marca de la Alcaldía de Bogotá por parte de la EICE, y con base en ello adoptar las orientaciones pertinentes dentro del sistema de Gestión de Capital</t>
  </si>
  <si>
    <t>1.  Documento validado y socializado / Documento Validado y socializado (1 documento)
2. Consulta técnica y jurídica realizada</t>
  </si>
  <si>
    <t>Actividades ejecutadas / actividades formuladas</t>
  </si>
  <si>
    <t>1. La Gerencia revisará y emitirá un concepto sobre los documentos que se vienen usando para suscribir alianzas y se determinará su pertinencia
2. Formular un procedimiento para Alianzas y Proyectos Especiales acorde a los lineamientos de la Gerencia, que guarde coherencia con el Manual de Contratación y otros documentos del sistema de gestión</t>
  </si>
  <si>
    <t>1. Falta de conocimiento en la diferenciación de los diferentes conceptos utilizando por el área, tales con alianzas, acuerdos de colaboración, convenios e invitación a emitir eventos; conceptos que se encuentran definidos en el Manual de Contratación de la entidad.
2. Ausencia de un formato que defina las condiciones mínimas, para brindar respuesta a las cartas de invitación a emitir eventos; toda vez que, al no encontrarse dicha unificación, puede generarse confusión y así  recaer en otra tipología contractual.</t>
  </si>
  <si>
    <t>Número de actividades ejecutadas/número de actividades  programadas</t>
  </si>
  <si>
    <t>Debilidades en los soportes de actualización del Manual de funciones del profesional especializado de Marca y Comunicaciones, respecto a:
a. Debilidades en la segunda línea de defensa (Recursos Humanos) al no establecer un lineamiento en Capital sobre los pasos que se deben seguir y los controles que deben ejecutarse al realizar la actualización del Manual   de Funciones. Se evidenció falta de soportes en el cambio de las funciones proyectadas y aprobadas inicialmente por la Gerente y las que finalmente se establecieron en la Res 142 de 2023; así como que el considerando de  la Resolución no incluye todos los antecedentes que soportan el cambio de funciones.</t>
  </si>
  <si>
    <t>1. Se acogerán los mismos lineamientos para la adopción del manual de funciones que el área jurídica determine como documentación estándar que describirá los pasos que deben surtirse para la elaboración de actos administrativos, lo anterior  en el marco del Plan de mejoramiento 2 de 2023 asignado al área Jurídica. Como soporte de ellos se elaborará el procedimiento  para la emisión de actos administrativos.</t>
  </si>
  <si>
    <t>1. Realizar una (1) transferencia de conocimiento, dirigida a todas las personas que intervienen en el proceso contractual, para efectos de precisar los conceptos que se deben tener en cuenta  al momento de la designación de supervisión
2. Incluir en el nuevo proyecto de alianzas y proyectos especiales las indicaciones para la conformación de los expedientes contractuales y de la gestión documental de las carpetas contractuales de las alianzas.
3. Realizar el cargue de las órdenes pago en el Secop II con la marcación de pagado a fecha 30 de junio.
4. Realizar una mesa de trabajo con los ordenadores del gasto y los supervisores de los contratos suscritos con la entidad, con el fin de revisar la posibilidad de dar entrega del proceso de aprobación en SECOP II.</t>
  </si>
  <si>
    <t>Jefe Oficina Jurídica Asesor de Contratación
Subdirector Financiero</t>
  </si>
  <si>
    <t>Se ejecutaron las acciones propuestas por el área</t>
  </si>
  <si>
    <r>
      <t>Reporte Sistemas:</t>
    </r>
    <r>
      <rPr>
        <sz val="8"/>
        <color theme="1"/>
        <rFont val="Tahoma"/>
        <family val="2"/>
      </rPr>
      <t xml:space="preserve"> 1.  El plan de seguridad y privacidad de la información fue revisado y actualizado en el mes de enero de 2024, la evidencia fue entregada en el primer seguimiento. 
2. Se elaboro informe con la evaluación y medición de la efectividad de la implementación de los controles definidos en el plan de tratamiento de riesgos de seguridad de la información del primer semestre del 2024.
3. Durante el mes de junio de la actual vigencia, se realizó el seguimiento y evaluación de los controles administrativos y técnicos en el Instrumento de autodiagnóstico Modelo de Seguridad y Privacidad de la Información-MSPI.
</t>
    </r>
    <r>
      <rPr>
        <b/>
        <sz val="8"/>
        <color theme="1"/>
        <rFont val="Tahoma"/>
        <family val="2"/>
      </rPr>
      <t xml:space="preserve">
Análisis OCI: </t>
    </r>
    <r>
      <rPr>
        <sz val="8"/>
        <color theme="1"/>
        <rFont val="Tahoma"/>
        <family val="2"/>
      </rPr>
      <t xml:space="preserve">La actividad 1 está cumplida.
Actividad 2. En el informe de controles no se concluye qué porcentaje se han implementado en la entidad a junio 30 de 2024. Se sugiere que en el próximo reporte  se enlisten los controles de la ISO 27001 implementados durante la vigencia 2024 y se cuantifique el cumplimiento para llegar al 20% propuesto, pues de lo contrario no es posible determinan el cumplimiento de la actividad.
Actividad 3:  Se evidencia la actualización del autodiagnóstico del MSPI con corte a junio 30 de 2024.
Teniendo en cuenta lo anterior se califica como </t>
    </r>
    <r>
      <rPr>
        <b/>
        <sz val="8"/>
        <color theme="1"/>
        <rFont val="Tahoma"/>
        <family val="2"/>
      </rPr>
      <t>"En proceso"</t>
    </r>
    <r>
      <rPr>
        <sz val="8"/>
        <color theme="1"/>
        <rFont val="Tahoma"/>
        <family val="2"/>
      </rPr>
      <t>, se recomienda remitir los soportes adecuados que permitan determinar el cumplimiento de la actividad N° 2.</t>
    </r>
  </si>
  <si>
    <r>
      <t>Reporte Sistemas:</t>
    </r>
    <r>
      <rPr>
        <sz val="8"/>
        <color theme="1"/>
        <rFont val="Tahoma"/>
        <family val="2"/>
      </rPr>
      <t xml:space="preserve"> 1. Se iniciaron mesas de trabajo para el proceso de actualización del PETI, este incluye la hoja de ruta PETI para el cuatrienio 2024-2027, acorde al plan de desarrollo y plataforma estratégica de la nueva administración. 
2. Esta actividad se realizará cuando se actualice el PETI.
3. Esta actividad se realizará cuando se actualice el PETI.
</t>
    </r>
    <r>
      <rPr>
        <b/>
        <sz val="8"/>
        <color theme="1"/>
        <rFont val="Tahoma"/>
        <family val="2"/>
      </rPr>
      <t xml:space="preserve">
Análisis OCI: </t>
    </r>
    <r>
      <rPr>
        <sz val="8"/>
        <color theme="1"/>
        <rFont val="Tahoma"/>
        <family val="2"/>
      </rPr>
      <t xml:space="preserve">Se evidencia que nuevamente se está realizando una actualización del PETI adicional a la que ya se había reportado en el primer cuatrimestre, teniendo en cuenta lo anterior la acción se califica </t>
    </r>
    <r>
      <rPr>
        <b/>
        <sz val="8"/>
        <color theme="1"/>
        <rFont val="Tahoma"/>
        <family val="2"/>
      </rPr>
      <t>"En proceso"</t>
    </r>
  </si>
  <si>
    <r>
      <t>Reporte Sistemas:</t>
    </r>
    <r>
      <rPr>
        <sz val="8"/>
        <color theme="1"/>
        <rFont val="Tahoma"/>
        <family val="2"/>
      </rPr>
      <t xml:space="preserve"> 1 y 3. Se inició con la actualización de la matriz de riesgos de seguridad digital.  
2. Esta actividad será revisada en el mes de octubre, ya que se cuenta con el recurso de encargado del PIGA.
</t>
    </r>
    <r>
      <rPr>
        <b/>
        <sz val="8"/>
        <color theme="1"/>
        <rFont val="Tahoma"/>
        <family val="2"/>
      </rPr>
      <t xml:space="preserve">
Análisis OCI: </t>
    </r>
    <r>
      <rPr>
        <sz val="8"/>
        <color theme="1"/>
        <rFont val="Tahoma"/>
        <family val="2"/>
      </rPr>
      <t xml:space="preserve">Se remite borrador de la actualización de la matriz de riesgos de seguridad digital e información,  sin embargo, no hay avances respecto a las actividades 2 y 3 formuladas, teniendo en cuenta lo anterior la acción se califica </t>
    </r>
    <r>
      <rPr>
        <b/>
        <sz val="8"/>
        <color theme="1"/>
        <rFont val="Tahoma"/>
        <family val="2"/>
      </rPr>
      <t>"En proceso"</t>
    </r>
  </si>
  <si>
    <r>
      <t xml:space="preserve">Reporte Jurídica: </t>
    </r>
    <r>
      <rPr>
        <sz val="8"/>
        <color theme="1"/>
        <rFont val="Tahoma"/>
        <family val="2"/>
      </rPr>
      <t>Reporte área jurídica: De acuerdo a la reunión sostenida el día 9 de septiembre con el área de sistemas (Maryury Forero) se revisaron las acciones y se confirmo que la única actividad responsabilidad de jurídica es la Nª 6. Realizar mesas de trabajo con Jurídica para la definición de la responsabilidad de la entidad en materia de seguridad de la información en las minutas contractuales, según lo anterior las otras actividades serán reportadas en el área de sistemas. Para el cumplimiento de la actividad Nª 6 se realizo una mesa de trabajo entre jurídica y sistemas el 12 de agosto 2024 donde se reviso la ejecución de la acción del plan de mejoramiento de la ISO27001 sobre las minutas contractuales con obligaciones de seguridad de la información.</t>
    </r>
    <r>
      <rPr>
        <b/>
        <sz val="8"/>
        <color theme="1"/>
        <rFont val="Tahoma"/>
        <family val="2"/>
      </rPr>
      <t xml:space="preserve">
Reporte Sistemas: </t>
    </r>
    <r>
      <rPr>
        <sz val="8"/>
        <color theme="1"/>
        <rFont val="Tahoma"/>
        <family val="2"/>
      </rPr>
      <t>1. Se solicitó la Política de Planeación Institucional al área de planeación, esta fue revisada y en ella se encuentra incluido el Plan de Seguridad y Privacidad de la Información el cual incluye la implementación del MSPI, sin embargo, este documento será revisado cuando planeación realice la actualización de este.</t>
    </r>
    <r>
      <rPr>
        <b/>
        <sz val="8"/>
        <color theme="1"/>
        <rFont val="Tahoma"/>
        <family val="2"/>
      </rPr>
      <t xml:space="preserve">
Análisis OCI: </t>
    </r>
    <r>
      <rPr>
        <sz val="8"/>
        <color theme="1"/>
        <rFont val="Tahoma"/>
        <family val="2"/>
      </rPr>
      <t xml:space="preserve"> A continuación se realiza el análisis por actividad: </t>
    </r>
    <r>
      <rPr>
        <b/>
        <sz val="8"/>
        <color theme="1"/>
        <rFont val="Tahoma"/>
        <family val="2"/>
      </rPr>
      <t>1.</t>
    </r>
    <r>
      <rPr>
        <sz val="8"/>
        <color theme="1"/>
        <rFont val="Tahoma"/>
        <family val="2"/>
      </rPr>
      <t xml:space="preserve"> Se evidencia  el borrador de  la Política de Planeación Institucional dónde se  incluyó el MSPI , el documento aún no ha sido revisado y aprobado,  por lo tanto, la actividad está</t>
    </r>
    <r>
      <rPr>
        <b/>
        <sz val="8"/>
        <color theme="1"/>
        <rFont val="Tahoma"/>
        <family val="2"/>
      </rPr>
      <t xml:space="preserve"> en Proceso.
2.</t>
    </r>
    <r>
      <rPr>
        <sz val="8"/>
        <color theme="1"/>
        <rFont val="Tahoma"/>
        <family val="2"/>
      </rPr>
      <t xml:space="preserve"> Se evidencia  el borrador del manual del MIPS dónde se  incluyó el MSPI , el documento aún no ha sido revisado y aprobado,  por lo tanto, la actividad está</t>
    </r>
    <r>
      <rPr>
        <b/>
        <sz val="8"/>
        <color theme="1"/>
        <rFont val="Tahoma"/>
        <family val="2"/>
      </rPr>
      <t xml:space="preserve"> en Proceso.
3.</t>
    </r>
    <r>
      <rPr>
        <sz val="8"/>
        <color theme="1"/>
        <rFont val="Tahoma"/>
        <family val="2"/>
      </rPr>
      <t xml:space="preserve">  Se evidencia borrador de la Resolución para adoptar la política de privacidad y seguridad de la información, el documento aún no ha sido revisado y aprobado,  por lo tanto, la actividad está</t>
    </r>
    <r>
      <rPr>
        <b/>
        <sz val="8"/>
        <color theme="1"/>
        <rFont val="Tahoma"/>
        <family val="2"/>
      </rPr>
      <t xml:space="preserve"> en Proceso.
4.</t>
    </r>
    <r>
      <rPr>
        <sz val="8"/>
        <color theme="1"/>
        <rFont val="Tahoma"/>
        <family val="2"/>
      </rPr>
      <t xml:space="preserve"> Se evidencia la actualización de la  GUÍA METODOLÓGICA PARA EL INVENTARIO Y LA CLASIFICACIÓN DE ACTIVOS DE INFORMACIÓN a su versión 4, por lo tanto, la actividad está</t>
    </r>
    <r>
      <rPr>
        <b/>
        <sz val="8"/>
        <color theme="1"/>
        <rFont val="Tahoma"/>
        <family val="2"/>
      </rPr>
      <t xml:space="preserve"> Cumplida.
5. </t>
    </r>
    <r>
      <rPr>
        <sz val="8"/>
        <color theme="1"/>
        <rFont val="Tahoma"/>
        <family val="2"/>
      </rPr>
      <t>No se cargaron soportes de esta actividad. Se verifica en la intranet y se evidencia la actualización del plan de tratamiento de riesgos a la versión 4, y  que en el acta 1 del CIGD cargada en la intranet se aprobaron los 5 planes presentados en enero  por parte del CIGD,  por lo tanto, esta actividad se califica como</t>
    </r>
    <r>
      <rPr>
        <b/>
        <sz val="8"/>
        <color theme="1"/>
        <rFont val="Tahoma"/>
        <family val="2"/>
      </rPr>
      <t xml:space="preserve"> Cumplida.
6. </t>
    </r>
    <r>
      <rPr>
        <sz val="8"/>
        <color theme="1"/>
        <rFont val="Tahoma"/>
        <family val="2"/>
      </rPr>
      <t>La actividad no se ejecutó de conformidad con lo formulado: La actividad se planteó como: "Realizar mesas de trabajo con Jurídica para la definición de la responsabilidad de la entidad en materia de seguridad de la información en las minutas contractuales",  en la mesa de trabajo realizada con jurídica  y la  propuesta realizada por el área de Sistemas se propone incluir responsabilidades adicionales  al contratista, no la responsabilidad de Capital en estos temas, por lo tanto, se califica como</t>
    </r>
    <r>
      <rPr>
        <b/>
        <sz val="8"/>
        <color theme="1"/>
        <rFont val="Tahoma"/>
        <family val="2"/>
      </rPr>
      <t xml:space="preserve"> En proceso </t>
    </r>
    <r>
      <rPr>
        <sz val="8"/>
        <color theme="1"/>
        <rFont val="Tahoma"/>
        <family val="2"/>
      </rPr>
      <t xml:space="preserve">y se recomienda revisar y ejecutar la acción de acuerdo a la formulado.
</t>
    </r>
    <r>
      <rPr>
        <b/>
        <sz val="8"/>
        <color theme="1"/>
        <rFont val="Tahoma"/>
        <family val="2"/>
      </rPr>
      <t>7.</t>
    </r>
    <r>
      <rPr>
        <sz val="8"/>
        <color theme="1"/>
        <rFont val="Tahoma"/>
        <family val="2"/>
      </rPr>
      <t xml:space="preserve"> Se evidencia que en la herramienta "plan de trabajo sistemas" se está realizando seguimiento a la ejecución del plan de sensibilización del SGSI, por lo tanto, la actividad está</t>
    </r>
    <r>
      <rPr>
        <b/>
        <sz val="8"/>
        <color theme="1"/>
        <rFont val="Tahoma"/>
        <family val="2"/>
      </rPr>
      <t xml:space="preserve"> Cumplida.
8. </t>
    </r>
    <r>
      <rPr>
        <sz val="8"/>
        <color theme="1"/>
        <rFont val="Tahoma"/>
        <family val="2"/>
      </rPr>
      <t>No se cargaron soportes de esta actividad. Se verifica en la intranet y se evidencia la actualización  del plan de privacidad y seguridad de la información a la versión 3, se evidencia que se incluyó una actividad  de "integrar los controles de la Norma ISO 27001-2022 que apliquen a la entidad según su viabilidad y pertinencia" , por lo tanto, la actividad está</t>
    </r>
    <r>
      <rPr>
        <b/>
        <sz val="8"/>
        <color theme="1"/>
        <rFont val="Tahoma"/>
        <family val="2"/>
      </rPr>
      <t xml:space="preserve"> Cumplida.
9.  </t>
    </r>
    <r>
      <rPr>
        <sz val="8"/>
        <color theme="1"/>
        <rFont val="Tahoma"/>
        <family val="2"/>
      </rPr>
      <t xml:space="preserve">Se videncia la elaboración del informe de seguimiento a la ejecución de controles del primer semestre de 2024, teniendo en cuenta que el plan de tratamientos de seguridad de información se ejecuta durante toda la vigencia se deberá realizar otro informe para el segundo semestre, por lo tanto, la actividad está </t>
    </r>
    <r>
      <rPr>
        <b/>
        <sz val="8"/>
        <color theme="1"/>
        <rFont val="Tahoma"/>
        <family val="2"/>
      </rPr>
      <t xml:space="preserve">en proceso.
10. </t>
    </r>
    <r>
      <rPr>
        <sz val="8"/>
        <color theme="1"/>
        <rFont val="Tahoma"/>
        <family val="2"/>
      </rPr>
      <t>De conformidad con el reporte durante el último trimestre se solicitará a la OCI  la inclusión de la auditoría del MSPI, por lo tanto, esta actividad está</t>
    </r>
    <r>
      <rPr>
        <b/>
        <sz val="8"/>
        <color theme="1"/>
        <rFont val="Tahoma"/>
        <family val="2"/>
      </rPr>
      <t xml:space="preserve"> Sin Iniciar.
11.</t>
    </r>
    <r>
      <rPr>
        <sz val="8"/>
        <color theme="1"/>
        <rFont val="Tahoma"/>
        <family val="2"/>
      </rPr>
      <t xml:space="preserve"> De conformidad con el reporte la actividad está</t>
    </r>
    <r>
      <rPr>
        <b/>
        <sz val="8"/>
        <color theme="1"/>
        <rFont val="Tahoma"/>
        <family val="2"/>
      </rPr>
      <t xml:space="preserve"> Sin Iniciar.
12.</t>
    </r>
    <r>
      <rPr>
        <sz val="8"/>
        <color theme="1"/>
        <rFont val="Tahoma"/>
        <family val="2"/>
      </rPr>
      <t xml:space="preserve"> Se evidencia que en la herramienta "plan de trabajo sistemas" se está realizando seguimiento a la ejecución del presente plan de mejoramiento, por lo tanto, la actividad está</t>
    </r>
    <r>
      <rPr>
        <b/>
        <sz val="8"/>
        <color theme="1"/>
        <rFont val="Tahoma"/>
        <family val="2"/>
      </rPr>
      <t xml:space="preserve"> Cumplida. </t>
    </r>
    <r>
      <rPr>
        <sz val="8"/>
        <color theme="1"/>
        <rFont val="Tahoma"/>
        <family val="2"/>
      </rPr>
      <t xml:space="preserve">Teniendo en cuenta el reporte adelantado  se califica la acción </t>
    </r>
    <r>
      <rPr>
        <b/>
        <sz val="8"/>
        <color theme="1"/>
        <rFont val="Tahoma"/>
        <family val="2"/>
      </rPr>
      <t xml:space="preserve">"En Proceso", </t>
    </r>
    <r>
      <rPr>
        <sz val="8"/>
        <color theme="1"/>
        <rFont val="Tahoma"/>
        <family val="2"/>
      </rPr>
      <t>teniendo en cuenta que se han cumplido 5 de las 12 actividades programadas.</t>
    </r>
  </si>
  <si>
    <r>
      <rPr>
        <b/>
        <sz val="8"/>
        <color theme="1"/>
        <rFont val="Tahoma"/>
        <family val="2"/>
      </rPr>
      <t xml:space="preserve">Reporte Atención al ciudadano: </t>
    </r>
    <r>
      <rPr>
        <sz val="8"/>
        <color theme="1"/>
        <rFont val="Tahoma"/>
        <family val="2"/>
      </rPr>
      <t xml:space="preserve">2. Se ha dado cumplimiento a las actividades del plan de trabajo de implementación de la política institucional de servicio a la ciudadanía. 3. Se actualizó el procedimiento del área. 4. Se envío a Gerencia un informe sobre los servicios que presentaron quejas y reclamos
</t>
    </r>
    <r>
      <rPr>
        <b/>
        <sz val="8"/>
        <color theme="1"/>
        <rFont val="Tahoma"/>
        <family val="2"/>
      </rPr>
      <t xml:space="preserve">Análisis OCI: </t>
    </r>
    <r>
      <rPr>
        <sz val="8"/>
        <color theme="1"/>
        <rFont val="Tahoma"/>
        <family val="2"/>
      </rPr>
      <t xml:space="preserve"> Se informa al área que para el presente seguimiento no fue posible la consulta de los soportes reportados en los drive referenciados. Se recuerda al área tener presente lo dispuesto en la circular interna 04 del 29 de agosto de 2024 y verificar que el equipo de la oficina de control interno cuente con los permisos de lectura correspondientes. Por lo anterior y teniendo en cuenta la fecha de terminación de la acción, se califica </t>
    </r>
    <r>
      <rPr>
        <b/>
        <sz val="8"/>
        <color theme="1"/>
        <rFont val="Tahoma"/>
        <family val="2"/>
      </rPr>
      <t xml:space="preserve">"En Proceso", </t>
    </r>
    <r>
      <rPr>
        <sz val="8"/>
        <color theme="1"/>
        <rFont val="Tahoma"/>
        <family val="2"/>
      </rPr>
      <t xml:space="preserve"> de acuerdo con los avances reportado en el periodo anterior. </t>
    </r>
  </si>
  <si>
    <r>
      <rPr>
        <b/>
        <sz val="8"/>
        <color rgb="FF000000"/>
        <rFont val="Tahoma"/>
        <family val="2"/>
      </rPr>
      <t xml:space="preserve">Reporte área jurídica: </t>
    </r>
    <r>
      <rPr>
        <sz val="8"/>
        <color rgb="FF000000"/>
        <rFont val="Tahoma"/>
        <family val="2"/>
      </rPr>
      <t xml:space="preserve">De acuerdo a la reunión sostenida el día 9 de septiembre entre planeación y Jurídica, se socializo el reporte de anteproyecto financiero donde se evidencia el presupuesto para la contratación del recurso en el 2025.
</t>
    </r>
    <r>
      <rPr>
        <b/>
        <sz val="8"/>
        <color rgb="FF000000"/>
        <rFont val="Tahoma"/>
        <family val="2"/>
      </rPr>
      <t xml:space="preserve">Análisis OCI: </t>
    </r>
    <r>
      <rPr>
        <sz val="8"/>
        <color rgb="FF000000"/>
        <rFont val="Tahoma"/>
        <family val="2"/>
      </rPr>
      <t xml:space="preserve"> Se da cuenta de los documentos soporte presentados por el área: un imagen de captura de pantalla con información de ante proyecto financiero donde se refleja el código, nombre de rubro y nombre de contrato relacionado un oficial de cumplimiento. De igual manera un correo con la invitación a una reunión del 09 de septiembre. 
Esta gestión evidencia un avance para el cumplimiento de la acción formulada. Sin embargo se recuerda tener presente lo establecido por la circular interna 04 de 29 de agosto de 2024 para el reporte de información. En atención a lo anterior y a que aun esta pendiente culminar la acción formulada, se califica </t>
    </r>
    <r>
      <rPr>
        <b/>
        <sz val="8"/>
        <color rgb="FF000000"/>
        <rFont val="Tahoma"/>
        <family val="2"/>
      </rPr>
      <t>en proceso</t>
    </r>
  </si>
  <si>
    <r>
      <rPr>
        <b/>
        <sz val="8"/>
        <color theme="1"/>
        <rFont val="Tahoma"/>
        <family val="2"/>
      </rPr>
      <t xml:space="preserve">Reporte Control interno disciplinario: </t>
    </r>
    <r>
      <rPr>
        <sz val="8"/>
        <color theme="1"/>
        <rFont val="Tahoma"/>
        <family val="2"/>
      </rPr>
      <t xml:space="preserve">El día 29 de mayo de 2024, la Oficina de Control Disciplinario interno adelanto reunión de, Sensibilización de transparencia Capital " Gestión antisoborno" , se abordaron temas relacionados con el código de integridad, ley 599 del 2000 (delitos contra la administración publica), ley 1474 de 2011  estatuto anticorrupción, ley 1712 de 2014 derecho de acceso a la información pública, ley 1952 de 2019 ( deberes, prohibiciones de los funcionarios de Canal Capital), Gestión de transparencia activa, Manual de convivencia laboral e integridad. Así mismo el día 17 de julio de 2024, se realizo Capacitación interna en conflictos de interés y SARLAFT, se discutió la importancia de la administración del riesgo de lavado de activos y la financiación del terrorismo en el ámbito nacional e internacional. Se destacó la necesidad de abordar el conflicto de intereses en el servicio público y se resaltó la obligación ética y moral de los servidores públicos.
</t>
    </r>
    <r>
      <rPr>
        <b/>
        <sz val="8"/>
        <color theme="1"/>
        <rFont val="Tahoma"/>
        <family val="2"/>
      </rPr>
      <t xml:space="preserve">Análisis OCI: </t>
    </r>
    <r>
      <rPr>
        <sz val="8"/>
        <color theme="1"/>
        <rFont val="Tahoma"/>
        <family val="2"/>
      </rPr>
      <t xml:space="preserve">Los soportes presentados dan cuenta de la segunda actividad planeada. Se realizaron dos jornadas donde se abordaron temas relacionados con la gestión antisoborno. Por lo anterior se puede concluir que la segunda actividad se entiende </t>
    </r>
    <r>
      <rPr>
        <b/>
        <sz val="8"/>
        <color theme="1"/>
        <rFont val="Tahoma"/>
        <family val="2"/>
      </rPr>
      <t xml:space="preserve">terminada. </t>
    </r>
    <r>
      <rPr>
        <sz val="8"/>
        <color theme="1"/>
        <rFont val="Tahoma"/>
        <family val="2"/>
      </rPr>
      <t xml:space="preserve">
Respecto a la primera actividad formulada en la acción de mejora, no se entrego reporte ni soportes. Así las cosas la acción se califica como </t>
    </r>
    <r>
      <rPr>
        <b/>
        <sz val="8"/>
        <color theme="1"/>
        <rFont val="Tahoma"/>
        <family val="2"/>
      </rPr>
      <t xml:space="preserve">en proceso. </t>
    </r>
    <r>
      <rPr>
        <sz val="8"/>
        <color theme="1"/>
        <rFont val="Tahoma"/>
        <family val="2"/>
      </rPr>
      <t xml:space="preserve">Se recuerda al área que el plazo de cumplimiento se vence el 29 de noviembre de 2024  </t>
    </r>
  </si>
  <si>
    <r>
      <t xml:space="preserve">Reporte área jurídica: </t>
    </r>
    <r>
      <rPr>
        <sz val="8"/>
        <color theme="1"/>
        <rFont val="Tahoma"/>
        <family val="2"/>
      </rPr>
      <t xml:space="preserve">1. Capacitación 27 de Junio de planeación contractual con Talento humano.2. Sesión que realizo el equipo de jurídica el 9 de septiembre 2024 para revisión del hallazgos y próximos pasos con las acciones planteadas.
</t>
    </r>
    <r>
      <rPr>
        <b/>
        <sz val="8"/>
        <color theme="1"/>
        <rFont val="Tahoma"/>
        <family val="2"/>
      </rPr>
      <t xml:space="preserve">Análisis OCI: </t>
    </r>
    <r>
      <rPr>
        <sz val="8"/>
        <color theme="1"/>
        <rFont val="Tahoma"/>
        <family val="2"/>
      </rPr>
      <t xml:space="preserve">Se avisa que la primera actividad de la acción se califica como </t>
    </r>
    <r>
      <rPr>
        <b/>
        <sz val="8"/>
        <color theme="1"/>
        <rFont val="Tahoma"/>
        <family val="2"/>
      </rPr>
      <t xml:space="preserve">terminada </t>
    </r>
    <r>
      <rPr>
        <sz val="8"/>
        <color theme="1"/>
        <rFont val="Tahoma"/>
        <family val="2"/>
      </rPr>
      <t xml:space="preserve">toda vez que se adelantaron dos capacitaciones adicionales. Queda pendiente que se el cumplimiento de la segunda actividad propuesta en la acción de mejora </t>
    </r>
    <r>
      <rPr>
        <i/>
        <sz val="8"/>
        <color theme="1"/>
        <rFont val="Tahoma"/>
        <family val="2"/>
      </rPr>
      <t>"Realizar la revisión y modificar el Manual de Supervisión..."</t>
    </r>
    <r>
      <rPr>
        <sz val="8"/>
        <color theme="1"/>
        <rFont val="Tahoma"/>
        <family val="2"/>
      </rPr>
      <t xml:space="preserve">. Por lo anterior se califica </t>
    </r>
    <r>
      <rPr>
        <b/>
        <sz val="8"/>
        <color theme="1"/>
        <rFont val="Tahoma"/>
        <family val="2"/>
      </rPr>
      <t>en proceso.</t>
    </r>
  </si>
  <si>
    <r>
      <rPr>
        <b/>
        <sz val="8"/>
        <color theme="1"/>
        <rFont val="Tahoma"/>
        <family val="2"/>
      </rPr>
      <t xml:space="preserve">Reporte área jurídica: </t>
    </r>
    <r>
      <rPr>
        <sz val="8"/>
        <color theme="1"/>
        <rFont val="Tahoma"/>
        <family val="2"/>
      </rPr>
      <t xml:space="preserve">Para el primer semestre del año se realizaron las siguientes acciones: El 9 de enero de 2024 se presentó ante el Comité de Conciliación de la entidad, el Informe de avance de la implementación de la Política del Daño Antijurídico en relación con el seguimiento de los indicadores quienes aprobaron: (i) Ajustar con base en los resultados del seguimiento y evaluación, la política de prevención del daño antijurídico y el plan de acción correspondiente. (ii). Modificar, de ser necesario, el documento mediante el cual se formuló la política de prevención del daño antijurídico. (iii) Adoptar las modificaciones a que haya lugar y realizar los ajustes en los procesos y procedimientos correspondientes. El 15 de mayo se convocó al grupo interdisciplinario a una reunión en la que se puso en conocimiento la aprobación del comité en relación con la actualización de la Política de Prevención del Daño Antijurídico; la misma se llevó a cabo el 23 de mayo.
</t>
    </r>
    <r>
      <rPr>
        <b/>
        <sz val="8"/>
        <color theme="1"/>
        <rFont val="Tahoma"/>
        <family val="2"/>
      </rPr>
      <t xml:space="preserve">Análisis OCI: </t>
    </r>
    <r>
      <rPr>
        <sz val="8"/>
        <color theme="1"/>
        <rFont val="Tahoma"/>
        <family val="2"/>
      </rPr>
      <t xml:space="preserve">Con el presente seguimiento se confirma que se durante el primer semestre de 2024 se presento un informe de avance en la implementación de la política del daño antijurídico. También se presentaron los avances en el comité de conciliación el día 09 de enero de 2024. Queda pendiente el segundo reporte del año 2024 y la actualización de la política de prevención del daño antijurídico. Se califica </t>
    </r>
    <r>
      <rPr>
        <b/>
        <sz val="8"/>
        <color theme="1"/>
        <rFont val="Tahoma"/>
        <family val="2"/>
      </rPr>
      <t xml:space="preserve">"En Proceso". </t>
    </r>
  </si>
  <si>
    <r>
      <rPr>
        <b/>
        <sz val="8"/>
        <color theme="1"/>
        <rFont val="Tahoma"/>
        <family val="2"/>
      </rPr>
      <t xml:space="preserve">Reporte Jurídica: </t>
    </r>
    <r>
      <rPr>
        <sz val="8"/>
        <color theme="1"/>
        <rFont val="Tahoma"/>
        <family val="2"/>
      </rPr>
      <t xml:space="preserve">1.  Se realizaron dos mesas de trabajo con el equipo de producción donde se solcito la revisión del hallazgo puntual.
</t>
    </r>
    <r>
      <rPr>
        <b/>
        <sz val="8"/>
        <color theme="1"/>
        <rFont val="Tahoma"/>
        <family val="2"/>
      </rPr>
      <t xml:space="preserve">Análisis OCI: </t>
    </r>
    <r>
      <rPr>
        <sz val="8"/>
        <color theme="1"/>
        <rFont val="Tahoma"/>
        <family val="2"/>
      </rPr>
      <t xml:space="preserve"> Se pudo consultar el acta de reunión del 03 de julio de 2024 donde participo el área de control interno. Sin embargo en dicha reunión se reviso nuevamente el contenido de la observación que dio origen a la acción de mejora. En este reporte no se hace mención a la actividad formulada para cumplir con la acción de mejora. Por lo anterior se califica </t>
    </r>
    <r>
      <rPr>
        <b/>
        <sz val="8"/>
        <color theme="1"/>
        <rFont val="Tahoma"/>
        <family val="2"/>
      </rPr>
      <t>en proceso.</t>
    </r>
  </si>
  <si>
    <r>
      <t xml:space="preserve">Reporte S. Administrativos: </t>
    </r>
    <r>
      <rPr>
        <sz val="8"/>
        <color theme="1"/>
        <rFont val="Tahoma"/>
        <family val="2"/>
      </rPr>
      <t xml:space="preserve">Teniendo en cuenta que el contrato actual finaliza hasta el próximo 16 de septiembre, la nueva minuta contractual se dará inicio a partir del 17 de septiembre por lo que, se encuentra en proceso.
</t>
    </r>
    <r>
      <rPr>
        <b/>
        <sz val="8"/>
        <color theme="1"/>
        <rFont val="Tahoma"/>
        <family val="2"/>
      </rPr>
      <t xml:space="preserve">
Análisis OCI: </t>
    </r>
    <r>
      <rPr>
        <sz val="8"/>
        <color theme="1"/>
        <rFont val="Tahoma"/>
        <family val="2"/>
      </rPr>
      <t xml:space="preserve">Las actividades 1 y 2 se calificaron como "Cumplidas". En cuanto a la actividad 3 es necesario que se ajuste el anexo técnico del contrato de arrendamiento de la bodega, en el que se incluya dentro del objeto contractual y las obligaciones específicas (del próximo contrato de arrendamiento de la bodega), la posibilidad de almacenar elementos distintos a escenografías. En atención a lo indicado por el área, así como de lo formulado y las fechas de terminación programadas, se califica la acción </t>
    </r>
    <r>
      <rPr>
        <b/>
        <sz val="8"/>
        <color theme="1"/>
        <rFont val="Tahoma"/>
        <family val="2"/>
      </rPr>
      <t>"En Proceso"</t>
    </r>
    <r>
      <rPr>
        <sz val="8"/>
        <color theme="1"/>
        <rFont val="Tahoma"/>
        <family val="2"/>
      </rPr>
      <t xml:space="preserve">. </t>
    </r>
  </si>
  <si>
    <r>
      <t xml:space="preserve">Reporte Comunicaciones: </t>
    </r>
    <r>
      <rPr>
        <sz val="8"/>
        <color theme="1"/>
        <rFont val="Tahoma"/>
        <family val="2"/>
      </rPr>
      <t xml:space="preserve">La documentación del área para el nuevo cuatrienio 2024-2027 está en desarrollo.
</t>
    </r>
    <r>
      <rPr>
        <b/>
        <sz val="8"/>
        <color theme="1"/>
        <rFont val="Tahoma"/>
        <family val="2"/>
      </rPr>
      <t xml:space="preserve">Análisis OCI: </t>
    </r>
    <r>
      <rPr>
        <sz val="8"/>
        <color theme="1"/>
        <rFont val="Tahoma"/>
        <family val="2"/>
      </rPr>
      <t xml:space="preserve"> No se remite reporte de avances y soportes de las áreas responsables, por lo que, en el marco de los lineamiento determinados de la Circular 04 de 2024 </t>
    </r>
    <r>
      <rPr>
        <i/>
        <sz val="8"/>
        <color theme="1"/>
        <rFont val="Tahoma"/>
        <family val="2"/>
      </rPr>
      <t>"Lineamientos para la formulación, modificación y seguimiento a los Planes de Mejoramiento (Institucional y por Procesos), Mapas de Riesgos (tipologías identificadas) y al Programa de Transparencia y Ética Pública - PTEP"</t>
    </r>
    <r>
      <rPr>
        <sz val="8"/>
        <color theme="1"/>
        <rFont val="Tahoma"/>
        <family val="2"/>
      </rPr>
      <t xml:space="preserve"> el área deberá efectuar la evaluación de las actividades formuladas de manera que se efectúen las acciones dentro de los plazos establecidos. Teniendo en cuenta lo mencionado, así como la fecha programada de la acción se califica </t>
    </r>
    <r>
      <rPr>
        <b/>
        <sz val="8"/>
        <color theme="1"/>
        <rFont val="Tahoma"/>
        <family val="2"/>
      </rPr>
      <t>"Sin Iniciar"</t>
    </r>
    <r>
      <rPr>
        <sz val="8"/>
        <color theme="1"/>
        <rFont val="Tahoma"/>
        <family val="2"/>
      </rPr>
      <t>.</t>
    </r>
  </si>
  <si>
    <r>
      <t xml:space="preserve">Reporte Comunicaciones: </t>
    </r>
    <r>
      <rPr>
        <sz val="8"/>
        <color theme="1"/>
        <rFont val="Tahoma"/>
        <family val="2"/>
      </rPr>
      <t xml:space="preserve">Lo que compete al área está en desarrollo.
</t>
    </r>
    <r>
      <rPr>
        <b/>
        <sz val="8"/>
        <color theme="1"/>
        <rFont val="Tahoma"/>
        <family val="2"/>
      </rPr>
      <t xml:space="preserve">Análisis OCI: </t>
    </r>
    <r>
      <rPr>
        <sz val="8"/>
        <color theme="1"/>
        <rFont val="Tahoma"/>
        <family val="2"/>
      </rPr>
      <t xml:space="preserve"> No se remite reporte de avances y soportes de las áreas responsables, por lo que, en el marco de los lineamiento determinados de la Circular 04 de 2024 </t>
    </r>
    <r>
      <rPr>
        <i/>
        <sz val="8"/>
        <color theme="1"/>
        <rFont val="Tahoma"/>
        <family val="2"/>
      </rPr>
      <t>"Lineamientos para la formulación, modificación y seguimiento a los Planes de Mejoramiento (Institucional y por Procesos), Mapas de Riesgos (tipologías identificadas) y al Programa de Transparencia y Ética Pública - PTEP"</t>
    </r>
    <r>
      <rPr>
        <sz val="8"/>
        <color theme="1"/>
        <rFont val="Tahoma"/>
        <family val="2"/>
      </rPr>
      <t xml:space="preserve"> el área deberá efectuar la evaluación de las actividades formuladas de manera que se efectúen las acciones dentro de los plazos establecidos. Teniendo en cuenta lo mencionado, así como la fecha programada de la acción se califica </t>
    </r>
    <r>
      <rPr>
        <b/>
        <sz val="8"/>
        <color theme="1"/>
        <rFont val="Tahoma"/>
        <family val="2"/>
      </rPr>
      <t>"Sin Iniciar"</t>
    </r>
    <r>
      <rPr>
        <sz val="8"/>
        <color theme="1"/>
        <rFont val="Tahoma"/>
        <family val="2"/>
      </rPr>
      <t>.</t>
    </r>
  </si>
  <si>
    <r>
      <rPr>
        <b/>
        <sz val="8"/>
        <color theme="1"/>
        <rFont val="Tahoma"/>
        <family val="2"/>
      </rPr>
      <t>Análisis OCI:</t>
    </r>
    <r>
      <rPr>
        <sz val="8"/>
        <color theme="1"/>
        <rFont val="Tahoma"/>
        <family val="2"/>
      </rPr>
      <t xml:space="preserve"> No se remite reporte de avances y soportes de las áreas responsables, por lo que, en el marco de los lineamiento determinados de la Circular 04 de 2024 </t>
    </r>
    <r>
      <rPr>
        <i/>
        <sz val="8"/>
        <color theme="1"/>
        <rFont val="Tahoma"/>
        <family val="2"/>
      </rPr>
      <t>"Lineamientos para la formulación, modificación y seguimiento a los Planes de Mejoramiento (Institucional y por Procesos), Mapas de Riesgos (tipologías identificadas) y al Programa de Transparencia y Ética Pública - PTEP"</t>
    </r>
    <r>
      <rPr>
        <sz val="8"/>
        <color theme="1"/>
        <rFont val="Tahoma"/>
        <family val="2"/>
      </rPr>
      <t xml:space="preserve"> el área deberá evaluar las actividades formuladas de manera que se efectúen las acciones dentro de los plazos establecidos. Teniendo en cuenta lo mencionado, así como la fecha programada de la acción se califica </t>
    </r>
    <r>
      <rPr>
        <b/>
        <sz val="8"/>
        <color theme="1"/>
        <rFont val="Tahoma"/>
        <family val="2"/>
      </rPr>
      <t>"Sin Iniciar"</t>
    </r>
    <r>
      <rPr>
        <sz val="8"/>
        <color theme="1"/>
        <rFont val="Tahoma"/>
        <family val="2"/>
      </rPr>
      <t>.</t>
    </r>
  </si>
  <si>
    <r>
      <t>Reporte Dirección Operativa:</t>
    </r>
    <r>
      <rPr>
        <sz val="8"/>
        <color theme="1"/>
        <rFont val="Tahoma"/>
        <family val="2"/>
      </rPr>
      <t xml:space="preserve"> No se ha iniciado con la ejecución de la actividades </t>
    </r>
    <r>
      <rPr>
        <b/>
        <sz val="8"/>
        <color theme="1"/>
        <rFont val="Tahoma"/>
        <family val="2"/>
      </rPr>
      <t xml:space="preserve"> 
Análisis OCI: </t>
    </r>
    <r>
      <rPr>
        <sz val="8"/>
        <color theme="1"/>
        <rFont val="Tahoma"/>
        <family val="2"/>
      </rPr>
      <t xml:space="preserve"> No se remite reporte de avances y soportes de las áreas responsables, por lo que, en el marco de los lineamiento determinados de la Circular 04 de 2024 </t>
    </r>
    <r>
      <rPr>
        <i/>
        <sz val="8"/>
        <color theme="1"/>
        <rFont val="Tahoma"/>
        <family val="2"/>
      </rPr>
      <t>"Lineamientos para la formulación, modificación y seguimiento a los Planes de Mejoramiento (Institucional y por Procesos), Mapas de Riesgos (tipologías identificadas) y al Programa de Transparencia y Ética Pública - PTEP"</t>
    </r>
    <r>
      <rPr>
        <sz val="8"/>
        <color theme="1"/>
        <rFont val="Tahoma"/>
        <family val="2"/>
      </rPr>
      <t xml:space="preserve"> el área deberá evaluar las actividades formuladas de manera que se efectúen las acciones dentro de los plazos establecidos. Teniendo en cuenta lo mencionado, así como la fecha programada de la acción se califica </t>
    </r>
    <r>
      <rPr>
        <b/>
        <sz val="8"/>
        <color theme="1"/>
        <rFont val="Tahoma"/>
        <family val="2"/>
      </rPr>
      <t>"Sin Iniciar".</t>
    </r>
  </si>
  <si>
    <r>
      <t xml:space="preserve">Reporte Comunicaciones: </t>
    </r>
    <r>
      <rPr>
        <sz val="8"/>
        <color theme="1"/>
        <rFont val="Tahoma"/>
        <family val="2"/>
      </rPr>
      <t xml:space="preserve">Lo que compete al área está en desarrollo.
</t>
    </r>
    <r>
      <rPr>
        <b/>
        <sz val="8"/>
        <color theme="1"/>
        <rFont val="Tahoma"/>
        <family val="2"/>
      </rPr>
      <t xml:space="preserve">Análisis OCI: </t>
    </r>
    <r>
      <rPr>
        <sz val="8"/>
        <color theme="1"/>
        <rFont val="Tahoma"/>
        <family val="2"/>
      </rPr>
      <t xml:space="preserve"> No se remite reporte de avances y soportes de las áreas responsables, por lo que, en el marco de los lineamiento determinados de la Circular 04 de 2024 </t>
    </r>
    <r>
      <rPr>
        <i/>
        <sz val="8"/>
        <color theme="1"/>
        <rFont val="Tahoma"/>
        <family val="2"/>
      </rPr>
      <t>"Lineamientos para la formulación, modificación y seguimiento a los Planes de Mejoramiento (Institucional y por Procesos), Mapas de Riesgos (tipologías identificadas) y al Programa de Transparencia y Ética Pública - PTEP"</t>
    </r>
    <r>
      <rPr>
        <sz val="8"/>
        <color theme="1"/>
        <rFont val="Tahoma"/>
        <family val="2"/>
      </rPr>
      <t xml:space="preserve"> el área deberá evaluar las actividades formuladas de manera que se efectúen las acciones dentro de los plazos establecidos. Teniendo en cuenta lo mencionado, así como la fecha programada de la acción se califica </t>
    </r>
    <r>
      <rPr>
        <b/>
        <sz val="8"/>
        <color theme="1"/>
        <rFont val="Tahoma"/>
        <family val="2"/>
      </rPr>
      <t>"Sin Iniciar".</t>
    </r>
  </si>
  <si>
    <r>
      <rPr>
        <b/>
        <sz val="8"/>
        <color theme="1"/>
        <rFont val="Tahoma"/>
        <family val="2"/>
      </rPr>
      <t>Análisis OCI:</t>
    </r>
    <r>
      <rPr>
        <sz val="8"/>
        <color theme="1"/>
        <rFont val="Tahoma"/>
        <family val="2"/>
      </rPr>
      <t xml:space="preserve"> No se remite reporte de avances y soportes de las áreas responsables, por lo que, en el marco de los lineamiento determinados de la Circular 04 de 2024 </t>
    </r>
    <r>
      <rPr>
        <i/>
        <sz val="8"/>
        <color theme="1"/>
        <rFont val="Tahoma"/>
        <family val="2"/>
      </rPr>
      <t xml:space="preserve">"Lineamientos para la formulación, modificación y seguimiento a los Planes de Mejoramiento (Institucional y por Procesos), Mapas de Riesgos (tipologías identificadas) y al Programa de Transparencia y Ética Pública - PTEP" </t>
    </r>
    <r>
      <rPr>
        <sz val="8"/>
        <color theme="1"/>
        <rFont val="Tahoma"/>
        <family val="2"/>
      </rPr>
      <t xml:space="preserve">el área deberá evaluar las actividades formuladas de manera que se efectúen las acciones dentro de los plazos establecidos. Teniendo en cuenta lo mencionado, así como la fecha programada de la acción se califica </t>
    </r>
    <r>
      <rPr>
        <b/>
        <sz val="8"/>
        <color theme="1"/>
        <rFont val="Tahoma"/>
        <family val="2"/>
      </rPr>
      <t>"Sin Iniciar".</t>
    </r>
  </si>
  <si>
    <r>
      <t xml:space="preserve">Análisis OCI: </t>
    </r>
    <r>
      <rPr>
        <sz val="8"/>
        <color theme="1"/>
        <rFont val="Tahoma"/>
        <family val="2"/>
      </rPr>
      <t xml:space="preserve"> No se remite reporte de avances y soportes de las áreas responsables, por lo que, en el marco de los lineamiento determinados de la Circular 04 de 2024 </t>
    </r>
    <r>
      <rPr>
        <i/>
        <sz val="8"/>
        <color theme="1"/>
        <rFont val="Tahoma"/>
        <family val="2"/>
      </rPr>
      <t>"Lineamientos para la formulación, modificación y seguimiento a los Planes de Mejoramiento (Institucional y por Procesos), Mapas de Riesgos (tipologías identificadas) y al Programa de Transparencia y Ética Pública - PTEP"</t>
    </r>
    <r>
      <rPr>
        <sz val="8"/>
        <color theme="1"/>
        <rFont val="Tahoma"/>
        <family val="2"/>
      </rPr>
      <t xml:space="preserve"> el área deberá evaluar las actividades formuladas de manera que se efectúen las acciones dentro de los plazos establecidos. Teniendo en cuenta lo mencionado, así como la fecha programada de la acción se califica </t>
    </r>
    <r>
      <rPr>
        <b/>
        <sz val="8"/>
        <color theme="1"/>
        <rFont val="Tahoma"/>
        <family val="2"/>
      </rPr>
      <t>"Sin Iniciar".</t>
    </r>
  </si>
  <si>
    <r>
      <t xml:space="preserve">Reporte Rec. Humanos: </t>
    </r>
    <r>
      <rPr>
        <sz val="8"/>
        <color theme="1"/>
        <rFont val="Tahoma"/>
        <family val="2"/>
      </rPr>
      <t xml:space="preserve">Este proceso actualmente se encuentra en el área Jurídica, y estamos a la espera de los lineamientos necesarios para poder acogerlos e implementarlos según el debido proceso.
</t>
    </r>
    <r>
      <rPr>
        <b/>
        <sz val="8"/>
        <color theme="1"/>
        <rFont val="Tahoma"/>
        <family val="2"/>
      </rPr>
      <t xml:space="preserve">Análisis OCI: </t>
    </r>
    <r>
      <rPr>
        <sz val="8"/>
        <color theme="1"/>
        <rFont val="Tahoma"/>
        <family val="2"/>
      </rPr>
      <t xml:space="preserve"> No se remite reporte de avances y soportes de las áreas responsables, por lo que, en el marco de los lineamiento determinados de la Circular 04 de 2024 </t>
    </r>
    <r>
      <rPr>
        <i/>
        <sz val="8"/>
        <color theme="1"/>
        <rFont val="Tahoma"/>
        <family val="2"/>
      </rPr>
      <t>"Lineamientos para la formulación, modificación y seguimiento a los Planes de Mejoramiento (Institucional y por Procesos), Mapas de Riesgos (tipologías identificadas) y al Programa de Transparencia y Ética Pública - PTEP"</t>
    </r>
    <r>
      <rPr>
        <sz val="8"/>
        <color theme="1"/>
        <rFont val="Tahoma"/>
        <family val="2"/>
      </rPr>
      <t xml:space="preserve"> el área deberá evaluar las actividades formuladas de manera que se efectúen las acciones dentro de los plazos establecidos. Teniendo en cuenta lo mencionado, así como la fecha programada de la acción se califica </t>
    </r>
    <r>
      <rPr>
        <b/>
        <sz val="8"/>
        <color theme="1"/>
        <rFont val="Tahoma"/>
        <family val="2"/>
      </rPr>
      <t>"Sin Iniciar".</t>
    </r>
  </si>
  <si>
    <r>
      <t xml:space="preserve">Reporte Rec. Humanos: </t>
    </r>
    <r>
      <rPr>
        <sz val="8"/>
        <color theme="1"/>
        <rFont val="Tahoma"/>
        <family val="2"/>
      </rPr>
      <t xml:space="preserve">En este periodo, de acuerdo con la Resolución 83 de 2024, la cual compila y modifica el manual de funciones de empleados públicos, dicho documento fue revisado y avalado por el Servicio Civil Distrital. Por otra parte, no se han realizado modificaciones al manual de funciones de los trabajadores oficiales.
</t>
    </r>
    <r>
      <rPr>
        <b/>
        <sz val="8"/>
        <color theme="1"/>
        <rFont val="Tahoma"/>
        <family val="2"/>
      </rPr>
      <t xml:space="preserve">Análisis OCI: </t>
    </r>
    <r>
      <rPr>
        <sz val="8"/>
        <color theme="1"/>
        <rFont val="Tahoma"/>
        <family val="2"/>
      </rPr>
      <t xml:space="preserve">De acuerdo con el avance y soporte remitido (anterior al inicio del plazo de ejecución), no se evidencia inicio de la acción de mejora planteada.  Por lo que, en el marco de los lineamiento determinados de la Circular 04 de 2024 </t>
    </r>
    <r>
      <rPr>
        <i/>
        <sz val="8"/>
        <color theme="1"/>
        <rFont val="Tahoma"/>
        <family val="2"/>
      </rPr>
      <t>"Lineamientos para la formulación, modificación y seguimiento a los Planes de Mejoramiento (Institucional y por Procesos), Mapas de Riesgos (tipologías identificadas) y al Programa de Transparencia y Ética Pública - PTEP"</t>
    </r>
    <r>
      <rPr>
        <sz val="8"/>
        <color theme="1"/>
        <rFont val="Tahoma"/>
        <family val="2"/>
      </rPr>
      <t xml:space="preserve"> el área deberá evaluar las actividades formuladas de manera que se efectúen las acciones dentro de los plazos establecidos. Teniendo en cuenta lo mencionado, así como la fecha programada de la acción se califica </t>
    </r>
    <r>
      <rPr>
        <b/>
        <sz val="8"/>
        <color theme="1"/>
        <rFont val="Tahoma"/>
        <family val="2"/>
      </rPr>
      <t>"Sin Iniciar".</t>
    </r>
  </si>
  <si>
    <r>
      <rPr>
        <b/>
        <sz val="8"/>
        <color theme="1"/>
        <rFont val="Tahoma"/>
        <family val="2"/>
      </rPr>
      <t xml:space="preserve">Reporte Sub. Financiera: </t>
    </r>
    <r>
      <rPr>
        <sz val="8"/>
        <color theme="1"/>
        <rFont val="Tahoma"/>
        <family val="2"/>
      </rPr>
      <t>Se realizará una reunión con la Subdirección Financiera para revisar la acción planteada por el área de Planeación Estratégica o quien haya formulado estas acciones que involucra nuestra área.</t>
    </r>
    <r>
      <rPr>
        <b/>
        <sz val="8"/>
        <color theme="1"/>
        <rFont val="Tahoma"/>
        <family val="2"/>
      </rPr>
      <t xml:space="preserve">
Análisis OCI:</t>
    </r>
    <r>
      <rPr>
        <sz val="8"/>
        <color theme="1"/>
        <rFont val="Tahoma"/>
        <family val="2"/>
      </rPr>
      <t xml:space="preserve"> No se remiten soportes por parte de las áreas responsables, por lo que, en el marco de los lineamiento determinados de la Circular 04 de 2024 </t>
    </r>
    <r>
      <rPr>
        <i/>
        <sz val="8"/>
        <color theme="1"/>
        <rFont val="Tahoma"/>
        <family val="2"/>
      </rPr>
      <t xml:space="preserve">"Lineamientos para la formulación, modificación y seguimiento a los Planes de Mejoramiento (Institucional y por Procesos), Mapas de Riesgos (tipologías identificadas) y al Programa de Transparencia y Ética Pública - PTEP" </t>
    </r>
    <r>
      <rPr>
        <sz val="8"/>
        <color theme="1"/>
        <rFont val="Tahoma"/>
        <family val="2"/>
      </rPr>
      <t xml:space="preserve">el área deberá evaluar las actividades formuladas de manera que se efectúen las acciones dentro de los plazos establecidos. Teniendo en cuenta lo mencionado, así como la fecha programada de la acción se califica </t>
    </r>
    <r>
      <rPr>
        <b/>
        <sz val="8"/>
        <color theme="1"/>
        <rFont val="Tahoma"/>
        <family val="2"/>
      </rPr>
      <t>"Sin Iniciar".</t>
    </r>
  </si>
  <si>
    <r>
      <t xml:space="preserve">Reporte G. Documental: </t>
    </r>
    <r>
      <rPr>
        <sz val="8"/>
        <color theme="1"/>
        <rFont val="Tahoma"/>
        <family val="2"/>
      </rPr>
      <t xml:space="preserve">Se programó la reunión de seguimiento para el 13 de Septiembre de 2024.
</t>
    </r>
    <r>
      <rPr>
        <b/>
        <sz val="8"/>
        <color theme="1"/>
        <rFont val="Tahoma"/>
        <family val="2"/>
      </rPr>
      <t xml:space="preserve">Análisis OCI: </t>
    </r>
    <r>
      <rPr>
        <sz val="8"/>
        <color theme="1"/>
        <rFont val="Tahoma"/>
        <family val="2"/>
      </rPr>
      <t xml:space="preserve">Revisado el soporte remitido por parte del área, se observa un correo de septiembre de 2024; sin embargo, en el marco de los lineamiento determinados de la Circular 04 de 2024 </t>
    </r>
    <r>
      <rPr>
        <i/>
        <sz val="8"/>
        <color theme="1"/>
        <rFont val="Tahoma"/>
        <family val="2"/>
      </rPr>
      <t xml:space="preserve">"Lineamientos para la formulación, modificación y seguimiento a los Planes de Mejoramiento (Institucional y por Procesos), Mapas de Riesgos (tipologías identificadas) y al Programa de Transparencia y Ética Pública - PTEP" </t>
    </r>
    <r>
      <rPr>
        <sz val="8"/>
        <color theme="1"/>
        <rFont val="Tahoma"/>
        <family val="2"/>
      </rPr>
      <t xml:space="preserve">no se tendrá en cuenta para evaluación del presente seguimiento. Adicionalmente, el área deberá evaluar las actividades formuladas de manera que se efectúen las acciones dentro de los plazos establecidos. Teniendo en cuenta lo mencionado, así como la fecha programada de la acción se califica </t>
    </r>
    <r>
      <rPr>
        <b/>
        <sz val="8"/>
        <color theme="1"/>
        <rFont val="Tahoma"/>
        <family val="2"/>
      </rPr>
      <t>"Sin Iniciar".</t>
    </r>
  </si>
  <si>
    <r>
      <rPr>
        <b/>
        <sz val="8"/>
        <color theme="1"/>
        <rFont val="Tahoma"/>
        <family val="2"/>
      </rPr>
      <t>Análisis OCI:</t>
    </r>
    <r>
      <rPr>
        <sz val="8"/>
        <color theme="1"/>
        <rFont val="Tahoma"/>
        <family val="2"/>
      </rPr>
      <t xml:space="preserve"> No se remite reporte de avances y soportes de las áreas responsables, por lo que, en el marco de los lineamiento determinados de la Circular 04 de 2024 "Lineamientos para la formulación, modificación y seguimiento a los Planes de Mejoramiento (Institucional y por Procesos), Mapas de Riesgos (tipologías identificadas) y al Programa de Transparencia y Ética Pública - PTEP" el área deberá evaluar las actividades formuladas de manera que se efectúen las acciones dentro de los plazos establecidos. Teniendo en cuenta lo mencionado, así como la fecha programada de la acción se califica </t>
    </r>
    <r>
      <rPr>
        <b/>
        <sz val="8"/>
        <color theme="1"/>
        <rFont val="Tahoma"/>
        <family val="2"/>
      </rPr>
      <t>"Sin Iniciar".</t>
    </r>
  </si>
  <si>
    <r>
      <rPr>
        <b/>
        <sz val="8"/>
        <color theme="1"/>
        <rFont val="Tahoma"/>
        <family val="2"/>
      </rPr>
      <t>Reporte Comunicaciones</t>
    </r>
    <r>
      <rPr>
        <sz val="8"/>
        <color theme="1"/>
        <rFont val="Tahoma"/>
        <family val="2"/>
      </rPr>
      <t xml:space="preserve">: Estas acciones nunca se han desarrollado en el área de Marca y Comunicaciones.  Solo se adelantaba el seguimiento a la matriz de cumplimiento; acción se reportaba cada seis meses. En la última reunión se decidió revisar, junto con el área Digital y el acompañamiento de Control Interno, cómo sería este ejercicio a futuro puesto que en el área no hay nadie conocedor de temas de Gobierno en Línea. Lo concerniente a alianzas y búsqueda de financiación es tarea de Ventas y Mercadeo.
</t>
    </r>
    <r>
      <rPr>
        <b/>
        <sz val="8"/>
        <color theme="1"/>
        <rFont val="Tahoma"/>
        <family val="2"/>
      </rPr>
      <t xml:space="preserve">Reporte Digital: </t>
    </r>
    <r>
      <rPr>
        <sz val="8"/>
        <color theme="1"/>
        <rFont val="Tahoma"/>
        <family val="2"/>
      </rPr>
      <t xml:space="preserve">De acuerdo a la reunión sostenida con la oficina de control interno el 5 de septiembre 2024, se realizara la reformulación de esta acción y se modificara la fecha de finalización de la actividad hasta el 30 de Junio 2025
</t>
    </r>
    <r>
      <rPr>
        <b/>
        <sz val="8"/>
        <color theme="1"/>
        <rFont val="Tahoma"/>
        <family val="2"/>
      </rPr>
      <t xml:space="preserve">Análisis OCI: </t>
    </r>
    <r>
      <rPr>
        <sz val="8"/>
        <color theme="1"/>
        <rFont val="Tahoma"/>
        <family val="2"/>
      </rPr>
      <t xml:space="preserve">Teniendo en cuenta que durante la vigencia 2024 se ha realizado por parte de la Gerencia de Capital reasignación de funciones y cambios en la conformación del área de Marca y Comunicaciones, y de igual manera las funciones  con  respecto a la página web están a cargo del área Digital, para el siguiente reporte se retirará cómo área responsable al área de Comunicaciones y el área Digital se compromete a reformular la acción en el marco de la construcción de la nueva página web de Capital, por lo tanto, se adelantará una mesa de trabajo para la reformulación de la acción y se ampliará el plazo de la acción hasta el 30 de junio de 2025.
Teniendo en cuenta lo anterior se califica </t>
    </r>
    <r>
      <rPr>
        <b/>
        <sz val="8"/>
        <color theme="1"/>
        <rFont val="Tahoma"/>
        <family val="2"/>
      </rPr>
      <t>"Sin Iniciar"</t>
    </r>
    <r>
      <rPr>
        <sz val="8"/>
        <color theme="1"/>
        <rFont val="Tahoma"/>
        <family val="2"/>
      </rPr>
      <t xml:space="preserve">
</t>
    </r>
  </si>
  <si>
    <r>
      <rPr>
        <b/>
        <sz val="8"/>
        <color theme="1"/>
        <rFont val="Tahoma"/>
        <family val="2"/>
      </rPr>
      <t xml:space="preserve">Reporte Sub. Financiera: </t>
    </r>
    <r>
      <rPr>
        <sz val="8"/>
        <color theme="1"/>
        <rFont val="Tahoma"/>
        <family val="2"/>
      </rPr>
      <t xml:space="preserve">Se revisará la Matriz informada por la Revisoría Fiscal, subsanando las acciones que haya lugar. Sin embargo, no se remitirá respuesta a la Revisoría teniendo en cuenta que ya no esta prestando servicios a la Entidad.
</t>
    </r>
    <r>
      <rPr>
        <b/>
        <sz val="8"/>
        <color theme="1"/>
        <rFont val="Tahoma"/>
        <family val="2"/>
      </rPr>
      <t>Análisis OCI:</t>
    </r>
    <r>
      <rPr>
        <sz val="8"/>
        <color theme="1"/>
        <rFont val="Tahoma"/>
        <family val="2"/>
      </rPr>
      <t xml:space="preserve">  No se presenta avance de acuerdo con el análisis y recomendaciones del anterior cuatrimestre, en el que se evidenció según Matriz de observaciones de la Revisoría fiscal que existen 22 observaciones pendientes de subsanar, correspondientes a las vigencias 2022 y 2023 por lo cual se solicitaba a la Subdirección Financiera revisar y emprender las acciones a realizar de manera prioritaria.  Se califica como </t>
    </r>
    <r>
      <rPr>
        <b/>
        <sz val="8"/>
        <color theme="1"/>
        <rFont val="Tahoma"/>
        <family val="2"/>
      </rPr>
      <t>"Incumplida" y se inicia proceso de aplicación de la Circular 04 de 2024 para reformular.</t>
    </r>
  </si>
  <si>
    <r>
      <rPr>
        <b/>
        <sz val="8"/>
        <color theme="1"/>
        <rFont val="Tahoma"/>
        <family val="2"/>
      </rPr>
      <t>Reporte Sistemas:</t>
    </r>
    <r>
      <rPr>
        <sz val="8"/>
        <color theme="1"/>
        <rFont val="Tahoma"/>
        <family val="2"/>
      </rPr>
      <t xml:space="preserve">  Desde enero, se ha llevado a cabo mesas de trabajo (documentadas con actas) con las áreas de Financiera y Jurídica. Durante estas reuniones, hemos trabajado en el PAA (CDP's y RP's) y en el presupuesto, con el objetivo de integrarlo al módulo de contratos. Esto nos permitirá generar las minutas y contar con los insumos básicos para emitir las órdenes de pago a los contratistas de manera más eficiente. Actualmente, el módulo de contratos permite crear plantillas de minutas y asignarlas a los contratistas. El martes 3 de septiembre, tuvimos una reunión con el área Jurídica, donde se solicitaron nuevos requerimientos. Ellos han propuesto agendar otra reunión para revisar las plantillas y continuar avanzando en el proceso.
</t>
    </r>
    <r>
      <rPr>
        <b/>
        <sz val="8"/>
        <color theme="1"/>
        <rFont val="Tahoma"/>
        <family val="2"/>
      </rPr>
      <t>Reporte Sub. Financiera:</t>
    </r>
    <r>
      <rPr>
        <sz val="8"/>
        <color theme="1"/>
        <rFont val="Tahoma"/>
        <family val="2"/>
      </rPr>
      <t xml:space="preserve"> El pasado 19 de julio de 2024 se realizó reunión con el área de Sistemas para revisar los avances del ERP que se está implementando.
</t>
    </r>
    <r>
      <rPr>
        <b/>
        <sz val="8"/>
        <color theme="1"/>
        <rFont val="Tahoma"/>
        <family val="2"/>
      </rPr>
      <t>Análisis OCI:</t>
    </r>
    <r>
      <rPr>
        <sz val="8"/>
        <color theme="1"/>
        <rFont val="Tahoma"/>
        <family val="2"/>
      </rPr>
      <t xml:space="preserve"> Se remiten actas de reunión en las que se evidencia que el módulo aún está en desarrollo.  Teniendo en cuenta lo anterior y el plazo pactado, se califica como </t>
    </r>
    <r>
      <rPr>
        <b/>
        <sz val="8"/>
        <color theme="1"/>
        <rFont val="Tahoma"/>
        <family val="2"/>
      </rPr>
      <t>"Incumplida" y se inicia proceso de aplicación de la Circular 04 de 2024 para reformular.</t>
    </r>
  </si>
  <si>
    <r>
      <rPr>
        <b/>
        <sz val="8"/>
        <color theme="1"/>
        <rFont val="Tahoma"/>
        <family val="2"/>
      </rPr>
      <t xml:space="preserve">Reporte Sub. Financiera: </t>
    </r>
    <r>
      <rPr>
        <sz val="8"/>
        <color theme="1"/>
        <rFont val="Tahoma"/>
        <family val="2"/>
      </rPr>
      <t xml:space="preserve">La Subdirección Financiera esta en proceso de contratación de un profesional con experiencia en costeo para diseñar un modelo de costeo para ser implementado en la Entidad. Una vez se tenga dicho modelo se actualizará el instructivo. 
</t>
    </r>
    <r>
      <rPr>
        <b/>
        <sz val="8"/>
        <color theme="1"/>
        <rFont val="Tahoma"/>
        <family val="2"/>
      </rPr>
      <t>Análisis OCI:</t>
    </r>
    <r>
      <rPr>
        <sz val="8"/>
        <color theme="1"/>
        <rFont val="Tahoma"/>
        <family val="2"/>
      </rPr>
      <t xml:space="preserve"> No se evidencia avance. De acuerdo con lo anterior, se continúa calificando como</t>
    </r>
    <r>
      <rPr>
        <b/>
        <sz val="8"/>
        <color theme="1"/>
        <rFont val="Tahoma"/>
        <family val="2"/>
      </rPr>
      <t xml:space="preserve"> "Incumplida" y se inicia proceso de aplicación de la Circular 04 de 2024 para reformular.</t>
    </r>
  </si>
  <si>
    <r>
      <rPr>
        <b/>
        <sz val="8"/>
        <color theme="1"/>
        <rFont val="Tahoma"/>
        <family val="2"/>
      </rPr>
      <t xml:space="preserve">Reporte Sub. Financiera: </t>
    </r>
    <r>
      <rPr>
        <sz val="8"/>
        <color theme="1"/>
        <rFont val="Tahoma"/>
        <family val="2"/>
      </rPr>
      <t xml:space="preserve">En lo que respecta al costeo la Subdirector Financiera esta en proceso de contratación de un profesional con experiencia en costeo para diseñar un modelo de costeo para ser implementado en la Entidad. Una vez se tenga dicho modelo se actualizará el instructivo. 
</t>
    </r>
    <r>
      <rPr>
        <b/>
        <sz val="8"/>
        <color theme="1"/>
        <rFont val="Tahoma"/>
        <family val="2"/>
      </rPr>
      <t>Análisis OCI:</t>
    </r>
    <r>
      <rPr>
        <sz val="8"/>
        <color theme="1"/>
        <rFont val="Tahoma"/>
        <family val="2"/>
      </rPr>
      <t xml:space="preserve">  No presentan soportes de cumplimiento de lo formulado. Teniendo en cuenta lo anterior y el plazo pactado, se califica como </t>
    </r>
    <r>
      <rPr>
        <b/>
        <sz val="8"/>
        <color theme="1"/>
        <rFont val="Tahoma"/>
        <family val="2"/>
      </rPr>
      <t>"Incumplida" y se inicia proceso de aplicación de la Circular 04 de 2024 para reformular.</t>
    </r>
  </si>
  <si>
    <r>
      <rPr>
        <b/>
        <sz val="8"/>
        <color theme="1"/>
        <rFont val="Tahoma"/>
        <family val="2"/>
      </rPr>
      <t xml:space="preserve">Reporte Sub. Financiera: </t>
    </r>
    <r>
      <rPr>
        <sz val="8"/>
        <color theme="1"/>
        <rFont val="Tahoma"/>
        <family val="2"/>
      </rPr>
      <t xml:space="preserve">Se solicito al Servicios Administrativos realizar la socialización del procedimiento de Ingreso a almacén. Se realizo la socialización el pasado 1 de noviembre de 2023. 
</t>
    </r>
    <r>
      <rPr>
        <b/>
        <sz val="8"/>
        <color theme="1"/>
        <rFont val="Tahoma"/>
        <family val="2"/>
      </rPr>
      <t>Análisis OCI:</t>
    </r>
    <r>
      <rPr>
        <sz val="8"/>
        <color theme="1"/>
        <rFont val="Tahoma"/>
        <family val="2"/>
      </rPr>
      <t xml:space="preserve"> Se evidenciaron soportes de la capacitación realizada en noviembre de 2023. De acuerdo con el plazo, esta acción se califica como </t>
    </r>
    <r>
      <rPr>
        <b/>
        <sz val="8"/>
        <color theme="1"/>
        <rFont val="Tahoma"/>
        <family val="2"/>
      </rPr>
      <t>"Terminada extemporánea", a</t>
    </r>
    <r>
      <rPr>
        <sz val="8"/>
        <color theme="1"/>
        <rFont val="Tahoma"/>
        <family val="2"/>
      </rPr>
      <t xml:space="preserve">unque no se remitieron soportes de la segunda actividad propuesta, en el marco de la evaluación al Control Interno contable se han requerido las conciliaciones entre Almacén y Contabilidad así como entre Cartera y Contabilidad, encontrando que se están realizando los ajustes de manera oportuna frente a las partidas identificadas. </t>
    </r>
  </si>
  <si>
    <r>
      <t xml:space="preserve">Reporte Sub. Financiera: </t>
    </r>
    <r>
      <rPr>
        <sz val="8"/>
        <color theme="1"/>
        <rFont val="Tahoma"/>
        <family val="2"/>
      </rPr>
      <t xml:space="preserve">Se encuentra pendiente la actualización del procedimiento .
</t>
    </r>
    <r>
      <rPr>
        <b/>
        <sz val="8"/>
        <color theme="1"/>
        <rFont val="Tahoma"/>
        <family val="2"/>
      </rPr>
      <t xml:space="preserve">Análisis OCI: </t>
    </r>
    <r>
      <rPr>
        <sz val="8"/>
        <color theme="1"/>
        <rFont val="Tahoma"/>
        <family val="2"/>
      </rPr>
      <t xml:space="preserve">Teniendo en cuenta el reporte efectuado por el área, así como las fechas de ejecución, se califica la acción </t>
    </r>
    <r>
      <rPr>
        <b/>
        <sz val="8"/>
        <color theme="1"/>
        <rFont val="Tahoma"/>
        <family val="2"/>
      </rPr>
      <t>"Incumplida"</t>
    </r>
    <r>
      <rPr>
        <sz val="8"/>
        <color theme="1"/>
        <rFont val="Tahoma"/>
        <family val="2"/>
      </rPr>
      <t xml:space="preserve"> </t>
    </r>
    <r>
      <rPr>
        <b/>
        <sz val="8"/>
        <color theme="1"/>
        <rFont val="Tahoma"/>
        <family val="2"/>
      </rPr>
      <t>y se inicia proceso de aplicación de la Circular 04 de 2024 para reformular.</t>
    </r>
  </si>
  <si>
    <r>
      <rPr>
        <b/>
        <sz val="8"/>
        <color theme="1"/>
        <rFont val="Tahoma"/>
        <family val="2"/>
      </rPr>
      <t xml:space="preserve">Reporte G. Documental: </t>
    </r>
    <r>
      <rPr>
        <sz val="8"/>
        <color theme="1"/>
        <rFont val="Tahoma"/>
        <family val="2"/>
      </rPr>
      <t xml:space="preserve">En atención al seguimiento anterior se evidenció el progreso realizado en relación a estos puntos mediante la información disponible en la intranet, pero con una observación del seguimiento anterior por parte de la OCI "no se cargaron los documentos en la herramienta dispuesta por la Oficina de Control Interno para dicho fin (drive, memorando 313 del 25/04/2024)," se deja el documento EPLE-MN-002 MANUAL PARA EL CONTROL DE DOCUMENTOS INSTITUCIONALES. Pdf dentro de la carpeta dispuesta para la recolección de evidencias por parte de Control Interno.
</t>
    </r>
    <r>
      <rPr>
        <b/>
        <sz val="8"/>
        <color theme="1"/>
        <rFont val="Tahoma"/>
        <family val="2"/>
      </rPr>
      <t xml:space="preserve">Análisis OCI: </t>
    </r>
    <r>
      <rPr>
        <sz val="8"/>
        <color theme="1"/>
        <rFont val="Tahoma"/>
        <family val="2"/>
      </rPr>
      <t xml:space="preserve">Verificados los soportes, se remite por parte del área los documentos que fueron actualizados en la vigencia 2023, los cuales como se menciona en el seguimiento del primer cuatrimestre fueron verificados en la intranet de Capital; de igual manera, para el presente seguimiento se efectuó una verificación de los documentos del proceso, observando que se adelantó la actualización de tres (3) documentos, sin embargo, a la fecha se cuenta con documentación de 2015 a 2022 sin revisión. 
Por lo anterior, se recomienda al área efectuar las revisiones pendientes, aunado al proceso de auditoría de gestión documental adelantado en el primer semestre de la presente vigencia. De igual manera, se informa al área que adelantará el proceso de reformulación, teniendo en cuenta lo definido en la Circular 004 de 2024 </t>
    </r>
    <r>
      <rPr>
        <i/>
        <sz val="8"/>
        <color theme="1"/>
        <rFont val="Tahoma"/>
        <family val="2"/>
      </rPr>
      <t>"Lineamientos para la formulación, modificación y seguimiento a los Planes de Mejoramiento (Institucional y por Procesos), Mapas de Riesgos (tipologías identificadas) y al Programa de Transparencia y Ética Pública - PTEP."</t>
    </r>
    <r>
      <rPr>
        <sz val="8"/>
        <color theme="1"/>
        <rFont val="Tahoma"/>
        <family val="2"/>
      </rPr>
      <t xml:space="preserve">. Teniendo en cuenta lo anterior, así como la fecha de terminación de la actividad, se mantiene la calificación como </t>
    </r>
    <r>
      <rPr>
        <b/>
        <sz val="8"/>
        <color theme="1"/>
        <rFont val="Tahoma"/>
        <family val="2"/>
      </rPr>
      <t>"Incumplida"</t>
    </r>
    <r>
      <rPr>
        <sz val="8"/>
        <color theme="1"/>
        <rFont val="Tahoma"/>
        <family val="2"/>
      </rPr>
      <t xml:space="preserve"> con avances de ejecución. </t>
    </r>
  </si>
  <si>
    <r>
      <rPr>
        <b/>
        <sz val="8"/>
        <color theme="1"/>
        <rFont val="Tahoma"/>
        <family val="2"/>
      </rPr>
      <t xml:space="preserve">Reporte G. Documental: </t>
    </r>
    <r>
      <rPr>
        <sz val="8"/>
        <color theme="1"/>
        <rFont val="Tahoma"/>
        <family val="2"/>
      </rPr>
      <t xml:space="preserve">Gestión documental esta teniendo en cuenta la necesidad de presentar o remitir a planeación los avances con respeto a los temas de Gestión Documental para rendición de cuentas y CIGD.
</t>
    </r>
    <r>
      <rPr>
        <b/>
        <sz val="8"/>
        <color theme="1"/>
        <rFont val="Tahoma"/>
        <family val="2"/>
      </rPr>
      <t xml:space="preserve">Análisis OCI: </t>
    </r>
    <r>
      <rPr>
        <sz val="8"/>
        <color theme="1"/>
        <rFont val="Tahoma"/>
        <family val="2"/>
      </rPr>
      <t xml:space="preserve">Se adelanta la verificación de los soportes remitidos, observando que estos hacen parte de la vigencia 2023 (los cuales no son evaluados para el presente seguimiento teniendo en cuenta que deben corresponder al periodo de seguimiento efectuado). Así mismo, se remitió información para la sesión del Comité institucional de Gestión y Desempeño de agosto de 2024; sin embargo, a la fecha se encuentra pendiente la integración de los temas en materia de gestión documental en el informe de rendición de cuentas, de conformidad con las recomendaciones adelantadas durante las evaluaciones realizadas por parte de la Oficina de Control Interno.
Por lo anterior, se recomienda al área efectuar las revisiones pendientes, aunado al proceso de auditoría de gestión documental adelantado en el primer semestre de la presente vigencia. De igual manera, se informa al área que adelantará el proceso de reformulación, teniendo en cuenta lo definido en la Circular 004 de 2024 "Lineamientos para la formulación, modificación y seguimiento a los Planes de Mejoramiento (Institucional y por Procesos), Mapas de Riesgos (tipologías identificadas) y al Programa de Transparencia y Ética Pública - PTEP.". Teniendo en cuenta lo anterior, así como la fecha de terminación de la actividad, se mantiene la calificación como </t>
    </r>
    <r>
      <rPr>
        <b/>
        <sz val="8"/>
        <color theme="1"/>
        <rFont val="Tahoma"/>
        <family val="2"/>
      </rPr>
      <t xml:space="preserve">"Incumplida" </t>
    </r>
    <r>
      <rPr>
        <sz val="8"/>
        <color theme="1"/>
        <rFont val="Tahoma"/>
        <family val="2"/>
      </rPr>
      <t xml:space="preserve">con avances de ejecución. 
</t>
    </r>
  </si>
  <si>
    <r>
      <rPr>
        <b/>
        <sz val="8"/>
        <color theme="1"/>
        <rFont val="Tahoma"/>
        <family val="2"/>
      </rPr>
      <t>Análisis OCI:</t>
    </r>
    <r>
      <rPr>
        <sz val="8"/>
        <color theme="1"/>
        <rFont val="Tahoma"/>
        <family val="2"/>
      </rPr>
      <t xml:space="preserve"> No se remite reporte de avances y soportes de las áreas responsables, y, dado que la guía mencionada se encuentra en su versión 5 de la vigencia 2023 en la intranet, se observa que no se han adelantado los ajustes respectivos; por lo que, en el marco de los lineamiento determinados de la Circular 04 de 2024 </t>
    </r>
    <r>
      <rPr>
        <i/>
        <sz val="8"/>
        <color theme="1"/>
        <rFont val="Tahoma"/>
        <family val="2"/>
      </rPr>
      <t xml:space="preserve">"Lineamientos para la formulación, modificación y seguimiento a los Planes de Mejoramiento (Institucional y por Procesos), Mapas de Riesgos (tipologías identificadas) y al Programa de Transparencia y Ética Pública - PTEP" </t>
    </r>
    <r>
      <rPr>
        <sz val="8"/>
        <color theme="1"/>
        <rFont val="Tahoma"/>
        <family val="2"/>
      </rPr>
      <t xml:space="preserve">el área deberá efectuar la evaluación de las actividades formuladas de manera que se efectúen las acciones dentro de los plazos establecidos. Teniendo en cuenta lo mencionado, así como la fecha programada de la acción se califica </t>
    </r>
    <r>
      <rPr>
        <b/>
        <sz val="8"/>
        <color theme="1"/>
        <rFont val="Tahoma"/>
        <family val="2"/>
      </rPr>
      <t>"En Proceso".</t>
    </r>
  </si>
  <si>
    <r>
      <rPr>
        <b/>
        <sz val="8"/>
        <color theme="1"/>
        <rFont val="Tahoma"/>
        <family val="2"/>
      </rPr>
      <t xml:space="preserve">Reporte G. Documental: </t>
    </r>
    <r>
      <rPr>
        <sz val="8"/>
        <color theme="1"/>
        <rFont val="Tahoma"/>
        <family val="2"/>
      </rPr>
      <t xml:space="preserve">Esta acción esta recogida dentro del plan de mejoramiento aprobado el 16 de agosto por parte de la OCI por lo anterior solicitamos el cierre de esta acción de este reporte PMP; dado que se puede continuar con el seguimiento dentro del plan de mejoramiento anteriormente mencionado. 
</t>
    </r>
    <r>
      <rPr>
        <b/>
        <sz val="8"/>
        <color theme="1"/>
        <rFont val="Tahoma"/>
        <family val="2"/>
      </rPr>
      <t xml:space="preserve">Análisis OCI: </t>
    </r>
    <r>
      <rPr>
        <sz val="8"/>
        <color theme="1"/>
        <rFont val="Tahoma"/>
        <family val="2"/>
      </rPr>
      <t xml:space="preserve">Adelantada la verificación de los soportes, se observa la cadena de correos de revisión y ajustes recomendados por parte de la Oficina de Control Interno, al área de Gestión Documental a lo largo de las vigencias 2023 y 2024. Sin embargo, no se remite el correo de aprobación mencionado ni el plan de mejoramiento, así mismo, se recuerda al área que durante el seguimiento efectuado para el primer seguimiento, se adelantó la terminación y el cierre de las acciones que fueron recogidas en la modificación en el marco de la auditoría de gestión documental adelantada en el primer semestre de la vigencia. 
Por lo anterior, se recomienda al área efectuar las revisiones pendientes, aunado al proceso de auditoría de gestión documental adelantado en el primer semestre de la presente vigencia. De igual manera, se informa al área que adelantará el proceso de reformulación, teniendo en cuenta lo definido en la Circular 004 de 2024 </t>
    </r>
    <r>
      <rPr>
        <i/>
        <sz val="8"/>
        <color theme="1"/>
        <rFont val="Tahoma"/>
        <family val="2"/>
      </rPr>
      <t>"Lineamientos para la formulación, modificación y seguimiento a los Planes de Mejoramiento (Institucional y por Procesos), Mapas de Riesgos (tipologías identificadas) y al Programa de Transparencia y Ética Pública - PTEP."</t>
    </r>
    <r>
      <rPr>
        <sz val="8"/>
        <color theme="1"/>
        <rFont val="Tahoma"/>
        <family val="2"/>
      </rPr>
      <t xml:space="preserve">. Teniendo en cuenta lo anterior, así como la fecha de terminación de la actividad, se mantiene la calificación como </t>
    </r>
    <r>
      <rPr>
        <b/>
        <sz val="8"/>
        <color theme="1"/>
        <rFont val="Tahoma"/>
        <family val="2"/>
      </rPr>
      <t>"Incumplida"</t>
    </r>
    <r>
      <rPr>
        <sz val="8"/>
        <color theme="1"/>
        <rFont val="Tahoma"/>
        <family val="2"/>
      </rPr>
      <t xml:space="preserve"> con avances de ejecución. </t>
    </r>
  </si>
  <si>
    <r>
      <t xml:space="preserve">Reporte G. Documental: </t>
    </r>
    <r>
      <rPr>
        <sz val="8"/>
        <color theme="1"/>
        <rFont val="Tahoma"/>
        <family val="2"/>
      </rPr>
      <t xml:space="preserve">Durante el mes de agosto se retomó el proceso de actualización de las TRD en el cual esta implícito la actualización de BT el cual será presentado al CIGD en el mismo momento de aprobación para las TRD. Sin embargo esta acción esta recogida dentro del plan de mejoramiento aprobado 16 de agosto del 2024 por lo anterior solicitamos el cierre de esta acción de este reporte PMP; dado que se puede continuar con el seguimiento dentro del plan de mejoramiento anteriormente mencionado.
</t>
    </r>
    <r>
      <rPr>
        <b/>
        <sz val="8"/>
        <color theme="1"/>
        <rFont val="Tahoma"/>
        <family val="2"/>
      </rPr>
      <t xml:space="preserve">Análisis OCI: </t>
    </r>
    <r>
      <rPr>
        <sz val="8"/>
        <color theme="1"/>
        <rFont val="Tahoma"/>
        <family val="2"/>
      </rPr>
      <t>Se remite por parte del área el Plan de trabajo del área, en el cual se observa que se dará inicio en agosto de 2024; sin embargo, en este se registran todas las acciones en el 0% de avance</t>
    </r>
    <r>
      <rPr>
        <b/>
        <sz val="8"/>
        <color theme="1"/>
        <rFont val="Tahoma"/>
        <family val="2"/>
      </rPr>
      <t xml:space="preserve">. </t>
    </r>
    <r>
      <rPr>
        <sz val="8"/>
        <color theme="1"/>
        <rFont val="Tahoma"/>
        <family val="2"/>
      </rPr>
      <t>Así mismo, se recuerda al área que durante el seguimiento efectuado para el primer seguimiento, se adelantó la terminación y el cierre de las acciones que fueron recogidas en la modificación en el marco de la auditoría de gestión documental adelantada en el primer semestre de la vigencia. 
Por lo anterior, se recomienda al área efectuar las revisiones pendientes, aunado al proceso de auditoría de gestión documental adelantado en el primer semestre de la presente vigencia. De igual manera, se informa al área que adelantará el proceso de reformulación, teniendo en cuenta lo definido en la Circular 004 de 2024</t>
    </r>
    <r>
      <rPr>
        <i/>
        <sz val="8"/>
        <color theme="1"/>
        <rFont val="Tahoma"/>
        <family val="2"/>
      </rPr>
      <t xml:space="preserve"> "Lineamientos para la formulación, modificación y seguimiento a los Planes de Mejoramiento (Institucional y por Procesos), Mapas de Riesgos (tipologías identificadas) y al Programa de Transparencia y Ética Pública - PTEP."</t>
    </r>
    <r>
      <rPr>
        <sz val="8"/>
        <color theme="1"/>
        <rFont val="Tahoma"/>
        <family val="2"/>
      </rPr>
      <t xml:space="preserve">. Teniendo en cuenta lo anterior, así como la fecha de terminación de la actividad, se mantiene la calificación como </t>
    </r>
    <r>
      <rPr>
        <b/>
        <sz val="8"/>
        <color theme="1"/>
        <rFont val="Tahoma"/>
        <family val="2"/>
      </rPr>
      <t>"Incumplida"</t>
    </r>
    <r>
      <rPr>
        <sz val="8"/>
        <color theme="1"/>
        <rFont val="Tahoma"/>
        <family val="2"/>
      </rPr>
      <t xml:space="preserve"> con avances de ejecución. </t>
    </r>
  </si>
  <si>
    <r>
      <t xml:space="preserve">Reporte G. Documental: </t>
    </r>
    <r>
      <rPr>
        <sz val="8"/>
        <color theme="1"/>
        <rFont val="Tahoma"/>
        <family val="2"/>
      </rPr>
      <t xml:space="preserve">Se realizó el plan de trabajo de Gestión Documental en el cual se planteo la elaboración de los procedimientos.
</t>
    </r>
    <r>
      <rPr>
        <b/>
        <sz val="8"/>
        <color theme="1"/>
        <rFont val="Tahoma"/>
        <family val="2"/>
      </rPr>
      <t xml:space="preserve">Análisis OCI: </t>
    </r>
    <r>
      <rPr>
        <sz val="8"/>
        <color theme="1"/>
        <rFont val="Tahoma"/>
        <family val="2"/>
      </rPr>
      <t>Se remite por parte del área el Plan de trabajo del área, en el cual se observa que se dará inicio en agosto de 2024; sin embargo, en este se registran todas las acciones en el 0% de avance</t>
    </r>
    <r>
      <rPr>
        <b/>
        <sz val="8"/>
        <color theme="1"/>
        <rFont val="Tahoma"/>
        <family val="2"/>
      </rPr>
      <t xml:space="preserve">. </t>
    </r>
    <r>
      <rPr>
        <sz val="8"/>
        <color theme="1"/>
        <rFont val="Tahoma"/>
        <family val="2"/>
      </rPr>
      <t xml:space="preserve">Así mismo, se recuerda al área que durante el seguimiento efectuado para el primer seguimiento, se adelantó la terminación y el cierre de las acciones que fueron recogidas en la modificación en el marco de la auditoría de gestión documental adelantada en el primer semestre de la vigencia. 
Por lo anterior, se recomienda al área efectuar las revisiones pendientes, aunado al proceso de auditoría de gestión documental adelantado en el primer semestre de la presente vigencia. De igual manera, se informa al área que adelantará el proceso de reformulación, teniendo en cuenta lo definido en la Circular 004 de 2024 </t>
    </r>
    <r>
      <rPr>
        <i/>
        <sz val="8"/>
        <color theme="1"/>
        <rFont val="Tahoma"/>
        <family val="2"/>
      </rPr>
      <t>"Lineamientos para la formulación, modificación y seguimiento a los Planes de Mejoramiento (Institucional y por Procesos), Mapas de Riesgos (tipologías identificadas) y al Programa de Transparencia y Ética Pública - PTEP."</t>
    </r>
    <r>
      <rPr>
        <sz val="8"/>
        <color theme="1"/>
        <rFont val="Tahoma"/>
        <family val="2"/>
      </rPr>
      <t xml:space="preserve">. Teniendo en cuenta lo anterior, así como la fecha de terminación de la actividad, se mantiene la calificación como </t>
    </r>
    <r>
      <rPr>
        <b/>
        <sz val="8"/>
        <color theme="1"/>
        <rFont val="Tahoma"/>
        <family val="2"/>
      </rPr>
      <t>"Incumplida"</t>
    </r>
    <r>
      <rPr>
        <sz val="8"/>
        <color theme="1"/>
        <rFont val="Tahoma"/>
        <family val="2"/>
      </rPr>
      <t xml:space="preserve"> con avances de ejecución. </t>
    </r>
  </si>
  <si>
    <r>
      <t xml:space="preserve">Reporte G. Documental: </t>
    </r>
    <r>
      <rPr>
        <sz val="8"/>
        <color theme="1"/>
        <rFont val="Tahoma"/>
        <family val="2"/>
      </rPr>
      <t xml:space="preserve">En atención al seguimiento anterior se evidenció el avance el la acción por parte de gestión documental de las capacitaciones y acompañamiento a la Oficina Jurídica, en esta ocasión se atiende a la observación por parte de la OCI "no se cargaron los documentos en la herramienta dispuesta por la Oficina de Control Interno para dicho fin (drive, memorando 313 del 25/04/2024)," se dejan los soportes de la acción en la carpeta dispuesta para la recolección de evidencias por parte de Control Interno. 
</t>
    </r>
    <r>
      <rPr>
        <b/>
        <sz val="8"/>
        <color theme="1"/>
        <rFont val="Tahoma"/>
        <family val="2"/>
      </rPr>
      <t xml:space="preserve">
Reporte Jurídica:</t>
    </r>
    <r>
      <rPr>
        <sz val="8"/>
        <color theme="1"/>
        <rFont val="Tahoma"/>
        <family val="2"/>
      </rPr>
      <t xml:space="preserve"> De acuerdo a la reunión sostenida el 10 de septiembre de 2024 con el equipo de control interno , se realizo un memorando No. 751 donde se solicita la aplicación del termino hasta el 30 de agosto del 2025 para las actividades 1 y 4. Para la actividad 2 y 3 se adjunta acta de mesa de trabajo con el equipo de jurídica del 09 de septiembre de 2024, donde se revisaron las acciones y se establecieron compromisos para su ejecución. 
</t>
    </r>
    <r>
      <rPr>
        <b/>
        <sz val="8"/>
        <color theme="1"/>
        <rFont val="Tahoma"/>
        <family val="2"/>
      </rPr>
      <t xml:space="preserve">Análisis OCI: </t>
    </r>
    <r>
      <rPr>
        <sz val="8"/>
        <color theme="1"/>
        <rFont val="Tahoma"/>
        <family val="2"/>
      </rPr>
      <t xml:space="preserve">Verificados los soportes remitidos por parte del área de G. Documental, se observan actas de enero y septiembre de 2024, las cuales no se encuentran dentro del periodo de evaluación por lo que no se tienen en cuenta para el presente seguimiento. Por lo anterior, se adelanta el cierre de conformidad con lo indicado vía Memorando 775 del 16 de septiembre de 2024, con el fin de efectuar las actividades de reformulación en el marco de la Circular 004 de 2024 </t>
    </r>
    <r>
      <rPr>
        <i/>
        <sz val="8"/>
        <color theme="1"/>
        <rFont val="Tahoma"/>
        <family val="2"/>
      </rPr>
      <t>"Lineamientos para la formulación, modificación y seguimiento a los Planes de Mejoramiento (Institucional y por Procesos), Mapas de Riesgos (tipologías identificadas) y al Programa de Transparencia y Ética Pública - PTEP"</t>
    </r>
    <r>
      <rPr>
        <sz val="8"/>
        <color theme="1"/>
        <rFont val="Tahoma"/>
        <family val="2"/>
      </rPr>
      <t xml:space="preserve">. </t>
    </r>
  </si>
  <si>
    <r>
      <rPr>
        <b/>
        <sz val="8"/>
        <color theme="1"/>
        <rFont val="Tahoma"/>
        <family val="2"/>
      </rPr>
      <t xml:space="preserve">Reporte área jurídica: </t>
    </r>
    <r>
      <rPr>
        <sz val="8"/>
        <color theme="1"/>
        <rFont val="Tahoma"/>
        <family val="2"/>
      </rPr>
      <t xml:space="preserve">De acuerdo a la reunión sostenida el 10 de septiembre de 2024 con el equipo de control interno , se realizo un memorando No. 751 donde se solicita la ampliación del termino hasta el 30 de agosto del 2025 para las actividades 1 y 4. Para la actividad 2 y 3 se adjunta acta de mesa de trabajo con el equipo de jurídica del 09 de septiembre de 2024, donde se revisaron las acciones y se establecieron compromisos para su ejecución. 
</t>
    </r>
    <r>
      <rPr>
        <b/>
        <sz val="8"/>
        <color theme="1"/>
        <rFont val="Tahoma"/>
        <family val="2"/>
      </rPr>
      <t xml:space="preserve">Análisis OCI: </t>
    </r>
    <r>
      <rPr>
        <sz val="8"/>
        <color theme="1"/>
        <rFont val="Tahoma"/>
        <family val="2"/>
      </rPr>
      <t xml:space="preserve">De conformidad con lo establecido en la reunión del 10 de septiembre, se adelanta el cierre de conformidad con lo indicado vía Memorando 775 del 16 de septiembre de 2024, con el fin de efectuar las actividades de reformulación en el marco de la Circular 004 de 2024 </t>
    </r>
    <r>
      <rPr>
        <i/>
        <sz val="8"/>
        <color theme="1"/>
        <rFont val="Tahoma"/>
        <family val="2"/>
      </rPr>
      <t>"Lineamientos para la formulación, modificación y seguimiento a los Planes de Mejoramiento (Institucional y por Procesos), Mapas de Riesgos (tipologías identificadas) y al Programa de Transparencia y Ética Pública - PTEP"</t>
    </r>
    <r>
      <rPr>
        <sz val="8"/>
        <color theme="1"/>
        <rFont val="Tahoma"/>
        <family val="2"/>
      </rPr>
      <t xml:space="preserve">. </t>
    </r>
  </si>
  <si>
    <t>Néstor Avella</t>
  </si>
  <si>
    <t xml:space="preserve">Se adelanta el cierre con el fin de efectuar la reformulación en el marco del Memorando 775 del 16 de septiembre de 2024. </t>
  </si>
  <si>
    <t xml:space="preserve">Se adelantó la actualización de lo formulado en la acción. </t>
  </si>
  <si>
    <t>1. EPLE-MN-002 MANUAL PARA EL CONTROL DE DOCUMENTOS INSTITUCIONALES. Pdf</t>
  </si>
  <si>
    <r>
      <t xml:space="preserve">Reporte Digital: </t>
    </r>
    <r>
      <rPr>
        <sz val="8"/>
        <color theme="1"/>
        <rFont val="Tahoma"/>
        <family val="2"/>
      </rPr>
      <t xml:space="preserve">1. Se ha desarrollado en la página los espacios necesarios para que los periodistas puedan incluir el texto alternativo en las fotos e imágenes que cargan dentro de las notas, de iguálenmela se dejo el mismo espacio para la carga de documentos y Banners.
2. En el anterior seguimiento se determino por parte de Control Interno que esta acción se encontraba cumplida.
3. En reunión del día 5/9/2024 con el Oficina de Control Interno se determino que esta actividad no será responsabilidad del equipo digital, y se elevará la consulta a la Alta Dirección para redefinir el responsable de la misma.
</t>
    </r>
    <r>
      <rPr>
        <b/>
        <sz val="8"/>
        <color theme="1"/>
        <rFont val="Tahoma"/>
        <family val="2"/>
      </rPr>
      <t xml:space="preserve">Análisis OCI: </t>
    </r>
    <r>
      <rPr>
        <sz val="8"/>
        <color theme="1"/>
        <rFont val="Tahoma"/>
        <family val="2"/>
      </rPr>
      <t xml:space="preserve">De conformidad con las tres actividades propuestas y la mesa de trabajo llevada a cabo el 05/09/2024  en el marco del Auditoría de participación ciudad de la vigencia 2024, se realiza el siguiente análisis:
1.  Se evidencia que se han realizado ajustes de los elementos no textuales de la página web, las imágenes que se encuentran en la página principal de noticias cuentan con descripción de la imagen y las que no tienen descripción cuentan con texto alternativo al poner el cursor sobre la imagen. Por lo anterior, se califica esta actividad como cumplida. Se recomienda que en el proyecto de la nueva página web de Capital, se tenga en cuenta este lineamiento y se siga implementando para evitar nuevamente un incumplimiento.
2. Verificada la página web de capital con corte a 31/08/2024 únicamente se tiene enlazado el formulario de PQRS de Bogotá te Escucha, por lo tanto, no habría que ajustarse ningún formulario adicional  y la actividad 2 estaría cumplida.
3. Teniendo en cuenta que durante la vigencia 2024 se ha realizado por parte de la Gerencia reasignación de funciones, y adicionalmente en  la mesa de trabajo realizada con las áreas de  Digital y Comunicaciones el 05/09/2024 el equipo de digital conformado para la vigencia 2024 manifestó que no tienen los conocimientos técnicos para enseñar a las diferentes áreas de Capital cuáles son los criterios de accesibilidad digital que deben tener los documentos a publicar en el botón de transparencia, se cierra la  actividad 3 como Terminada, teniendo en cuenta que el marco de la auditoría de participación ciudadana que se encuentra ejecutando la Oficina de Control Interno y de conformidad con la guía  "LINEAMIENTOS PARA PUBLICACIÓN DE INFORMACIÓN EN LA SEDE ELECTRÓNICA" se establecerá una nueva observación en la que será necesario definir nuevas acciones y responsable de acuerdo con lo indicado en la citada guía. 
Teniendo en cuenta lo anterior,  así como la fecha de terminación programada se califica la acción como </t>
    </r>
    <r>
      <rPr>
        <b/>
        <sz val="8"/>
        <color theme="1"/>
        <rFont val="Tahoma"/>
        <family val="2"/>
      </rPr>
      <t>"Terminada Extemporánea"</t>
    </r>
    <r>
      <rPr>
        <sz val="8"/>
        <color theme="1"/>
        <rFont val="Tahoma"/>
        <family val="2"/>
      </rPr>
      <t xml:space="preserve">
</t>
    </r>
  </si>
  <si>
    <r>
      <rPr>
        <b/>
        <sz val="8"/>
        <color theme="1"/>
        <rFont val="Tahoma"/>
        <family val="2"/>
      </rPr>
      <t>Análisis OCI:</t>
    </r>
    <r>
      <rPr>
        <sz val="8"/>
        <color theme="1"/>
        <rFont val="Tahoma"/>
        <family val="2"/>
      </rPr>
      <t xml:space="preserve"> No se remite reporte de avances y soportes de las áreas responsables, por lo que, en el marco de los lineamiento determinados de la Circular 04 de 2024 </t>
    </r>
    <r>
      <rPr>
        <i/>
        <sz val="8"/>
        <color theme="1"/>
        <rFont val="Tahoma"/>
        <family val="2"/>
      </rPr>
      <t xml:space="preserve">"Lineamientos para la formulación, modificación y seguimiento a los Planes de Mejoramiento (Institucional y por Procesos), Mapas de Riesgos (tipologías identificadas) y al Programa de Transparencia y Ética Pública - PTEP" </t>
    </r>
    <r>
      <rPr>
        <sz val="8"/>
        <color theme="1"/>
        <rFont val="Tahoma"/>
        <family val="2"/>
      </rPr>
      <t xml:space="preserve">, se adelantará el proceso de reformulación con las áreas responsables. Teniendo en cuenta lo anterior, se califica la acción </t>
    </r>
    <r>
      <rPr>
        <b/>
        <sz val="8"/>
        <color theme="1"/>
        <rFont val="Tahoma"/>
        <family val="2"/>
      </rPr>
      <t>"Incumplida"</t>
    </r>
    <r>
      <rPr>
        <sz val="8"/>
        <color theme="1"/>
        <rFont val="Tahoma"/>
        <family val="2"/>
      </rPr>
      <t xml:space="preserve"> sin avance de ejecución.</t>
    </r>
  </si>
  <si>
    <r>
      <rPr>
        <b/>
        <sz val="8"/>
        <color theme="1"/>
        <rFont val="Tahoma"/>
        <family val="2"/>
      </rPr>
      <t xml:space="preserve">Reporte Atención al Ciudadano: </t>
    </r>
    <r>
      <rPr>
        <sz val="8"/>
        <color theme="1"/>
        <rFont val="Tahoma"/>
        <family val="2"/>
      </rPr>
      <t xml:space="preserve">Se recibió propuesta por parte del proveedor ajustada, sin embargo, la misma se encuentra en revisión de la nueva Secretaria General.
</t>
    </r>
    <r>
      <rPr>
        <b/>
        <sz val="8"/>
        <color theme="1"/>
        <rFont val="Tahoma"/>
        <family val="2"/>
      </rPr>
      <t xml:space="preserve">Análisis OCI: </t>
    </r>
    <r>
      <rPr>
        <sz val="8"/>
        <color theme="1"/>
        <rFont val="Tahoma"/>
        <family val="2"/>
      </rPr>
      <t xml:space="preserve">En atención al reporte y soportes presentados, se evidencia que la ejecución de la actividad sigue en el mismo estado encontrado y reportado en el anterior seguimiento. En este caso y atendiendo que la fecha de cumplimiento era el 31 de julio de 2024, se procede a calificar la acción con alerta de </t>
    </r>
    <r>
      <rPr>
        <b/>
        <sz val="8"/>
        <color theme="1"/>
        <rFont val="Tahoma"/>
        <family val="2"/>
      </rPr>
      <t xml:space="preserve">incumplida. </t>
    </r>
    <r>
      <rPr>
        <sz val="8"/>
        <color theme="1"/>
        <rFont val="Tahoma"/>
        <family val="2"/>
      </rPr>
      <t xml:space="preserve">Es importante tener en cuenta que de acuerdo con lo señalado en la Circular 4 de 2024, en caso de que el incumplimiento persista en el próximo seguimiento se deberá realizar una revisión y reformulación de las acciones establecidas. </t>
    </r>
  </si>
  <si>
    <r>
      <rPr>
        <b/>
        <sz val="8"/>
        <color theme="1"/>
        <rFont val="Tahoma"/>
        <family val="2"/>
      </rPr>
      <t xml:space="preserve">Reporte Sistemas: </t>
    </r>
    <r>
      <rPr>
        <sz val="8"/>
        <color theme="1"/>
        <rFont val="Tahoma"/>
        <family val="2"/>
      </rPr>
      <t xml:space="preserve"> 1 y 2, Los indicadores de los planes del Decreto 612 en el plan de acción institucional a cargo del área de sistemas fueron revisado y actualizados en el primer semestre de la vigencia. 
3. En el primer semestre se realizó la mesa de trabajo con el área de Planeación para la revisión de los indicadores del plan de acción institucional.
4. Se realizó el seguimiento de manera trimestral a los indicadores definidos para los planes del área de sistemas.
</t>
    </r>
    <r>
      <rPr>
        <b/>
        <sz val="8"/>
        <color theme="1"/>
        <rFont val="Tahoma"/>
        <family val="2"/>
      </rPr>
      <t xml:space="preserve">Análisis OCI:  </t>
    </r>
    <r>
      <rPr>
        <sz val="8"/>
        <color theme="1"/>
        <rFont val="Tahoma"/>
        <family val="2"/>
      </rPr>
      <t xml:space="preserve">Se evidencia que durante le mes de marzo de 2024 fueron revisados y actualizados los indicadores del área e incluidos en el PAI cumpliendo con las actividades 1 y 2.
Para la actividad 3 "Adelantar una mesa de trabajo con el área de Planeación para su articulación al plan correspondiente del proceso" se remite un acta reunión del 2/08/2024 pero se indica que encuentran como participantes a </t>
    </r>
    <r>
      <rPr>
        <i/>
        <sz val="8"/>
        <color theme="1"/>
        <rFont val="Tahoma"/>
        <family val="2"/>
      </rPr>
      <t xml:space="preserve">Paloma Solano López </t>
    </r>
    <r>
      <rPr>
        <sz val="8"/>
        <color theme="1"/>
        <rFont val="Tahoma"/>
        <family val="2"/>
      </rPr>
      <t xml:space="preserve">y </t>
    </r>
    <r>
      <rPr>
        <i/>
        <sz val="8"/>
        <color theme="1"/>
        <rFont val="Tahoma"/>
        <family val="2"/>
      </rPr>
      <t>Jhon Freddy García</t>
    </r>
    <r>
      <rPr>
        <sz val="8"/>
        <color theme="1"/>
        <rFont val="Tahoma"/>
        <family val="2"/>
      </rPr>
      <t xml:space="preserve"> personas que para la fecha señalada no estaban vinculadas a la entidad, por lo tanto, no se acepta el acta como evidencia y se califica </t>
    </r>
    <r>
      <rPr>
        <b/>
        <sz val="8"/>
        <color theme="1"/>
        <rFont val="Tahoma"/>
        <family val="2"/>
      </rPr>
      <t xml:space="preserve">"Sin iniciar"
</t>
    </r>
    <r>
      <rPr>
        <sz val="8"/>
        <color theme="1"/>
        <rFont val="Tahoma"/>
        <family val="2"/>
      </rPr>
      <t xml:space="preserve">Teniendo  en cuenta que para la actividad 4, se deben seguir realizando los reportes trimestrales durante la vigencia se califica </t>
    </r>
    <r>
      <rPr>
        <b/>
        <sz val="8"/>
        <color theme="1"/>
        <rFont val="Tahoma"/>
        <family val="2"/>
      </rPr>
      <t xml:space="preserve">"En proceso"
</t>
    </r>
    <r>
      <rPr>
        <sz val="8"/>
        <color theme="1"/>
        <rFont val="Tahoma"/>
        <family val="2"/>
      </rPr>
      <t>Se cumplieron 2 de las 4 actividades propuestas por lo tanto se califica</t>
    </r>
    <r>
      <rPr>
        <b/>
        <sz val="8"/>
        <color theme="1"/>
        <rFont val="Tahoma"/>
        <family val="2"/>
      </rPr>
      <t xml:space="preserve"> "En proceso"</t>
    </r>
    <r>
      <rPr>
        <sz val="8"/>
        <color theme="1"/>
        <rFont val="Tahoma"/>
        <family val="2"/>
      </rPr>
      <t xml:space="preserve">
 </t>
    </r>
  </si>
  <si>
    <r>
      <rPr>
        <b/>
        <sz val="8"/>
        <color theme="1"/>
        <rFont val="Tahoma"/>
        <family val="2"/>
      </rPr>
      <t>Análisis OCI:</t>
    </r>
    <r>
      <rPr>
        <sz val="8"/>
        <color theme="1"/>
        <rFont val="Tahoma"/>
        <family val="2"/>
      </rPr>
      <t xml:space="preserve"> No se remite reporte de avances y soportes de las áreas responsables; sin embargo revisada la Política de Administración de Riesgos de Capital con fecha del 31 de mayo de 2024, se incluye el Rol de Cumplimiento en la segunda línea, indicando que:  En materia de función de cumplimiento, las funciones y designación del mismo están establecidas en el documento EPLE-PO-005 Política integral de transparencia</t>
    </r>
    <r>
      <rPr>
        <i/>
        <sz val="8"/>
        <color theme="1"/>
        <rFont val="Tahoma"/>
        <family val="2"/>
      </rPr>
      <t xml:space="preserve"> “…el rol de cumplimiento será designado por la Gerencia General teniendo en cuenta las características que configuran un conflicto de interés en el marco de la gestión institucional así como el rol a desempeñar dentro de la organización, teniendo en cuenta los criterios establecidos para dicho rol, deberá ser un funcionario de planta con poder de decisión y relacionamiento directo con la alta dirección y con la facultad de intervenir ante la Junta Administradora Regional si el caso así lo amerita., acceso a la información, lucha contra la corrupción y gestión antisoborno”</t>
    </r>
    <r>
      <rPr>
        <sz val="8"/>
        <color theme="1"/>
        <rFont val="Tahoma"/>
        <family val="2"/>
      </rPr>
      <t>. 
Teniendo en cuenta lo anterior, se recomienda a las áreas efectuar el reporte de avances y soportes de lo formulado, en el marco de los lineamiento determinados de la</t>
    </r>
    <r>
      <rPr>
        <i/>
        <sz val="8"/>
        <color theme="1"/>
        <rFont val="Tahoma"/>
        <family val="2"/>
      </rPr>
      <t xml:space="preserve"> Circular 04 de 2024 "Lineamientos para la formulación, modificación y seguimiento a los Planes de Mejoramiento (Institucional y por Procesos), Mapas de Riesgos (tipologías identificadas) y al Programa de Transparencia y Ética Pública - PTEP"</t>
    </r>
    <r>
      <rPr>
        <sz val="8"/>
        <color theme="1"/>
        <rFont val="Tahoma"/>
        <family val="2"/>
      </rPr>
      <t xml:space="preserve"> el área deberá efectuar la evaluación de las actividades formuladas de manera que se efectúen las acciones formuladas dentro de los plazos establecidos. Teniendo en cuenta lo mencionado, así como la fecha programada de la acción se califica </t>
    </r>
    <r>
      <rPr>
        <b/>
        <sz val="8"/>
        <color theme="1"/>
        <rFont val="Tahoma"/>
        <family val="2"/>
      </rPr>
      <t>"Terminada".</t>
    </r>
  </si>
  <si>
    <r>
      <rPr>
        <b/>
        <sz val="8"/>
        <color theme="1"/>
        <rFont val="Tahoma"/>
        <family val="2"/>
      </rPr>
      <t>Análisis OCI:</t>
    </r>
    <r>
      <rPr>
        <sz val="8"/>
        <color theme="1"/>
        <rFont val="Tahoma"/>
        <family val="2"/>
      </rPr>
      <t xml:space="preserve"> No se remite reporte de avances y soportes de las áreas responsables respecto a la realización de un diagnóstico de avances con relación con el SARLAFT, así como tampoco sobre el estándar de referencia y diseño de plan de trabajo formulados; sin embargo, se adelantó la actualización de la Política de Administración de Riesgos (31 de mayo de 2024), de igual manera, teniendo en cuenta el análisis del seguimiento anterior, en el marco de los lineamientos determinados de la Circular 04 de 2024 </t>
    </r>
    <r>
      <rPr>
        <i/>
        <sz val="8"/>
        <color theme="1"/>
        <rFont val="Tahoma"/>
        <family val="2"/>
      </rPr>
      <t xml:space="preserve">"Lineamientos para la formulación, modificación y seguimiento a los Planes de Mejoramiento (Institucional y por Procesos), Mapas de Riesgos (tipologías identificadas) y al Programa de Transparencia y Ética Pública - PTEP" </t>
    </r>
    <r>
      <rPr>
        <sz val="8"/>
        <color theme="1"/>
        <rFont val="Tahoma"/>
        <family val="2"/>
      </rPr>
      <t xml:space="preserve">el área deberá efectuar la evaluación del estado de las actividades formuladas de manera que se dé cabal cumplimiento dentro de los plazos establecidos. Teniendo en cuenta lo mencionado, así como la fecha programada de la acción se califica </t>
    </r>
    <r>
      <rPr>
        <b/>
        <sz val="8"/>
        <color theme="1"/>
        <rFont val="Tahoma"/>
        <family val="2"/>
      </rPr>
      <t>"En Proceso"</t>
    </r>
    <r>
      <rPr>
        <sz val="8"/>
        <color theme="1"/>
        <rFont val="Tahoma"/>
        <family val="2"/>
      </rPr>
      <t xml:space="preserve"> sin avance de ejecución.</t>
    </r>
  </si>
  <si>
    <t xml:space="preserve">Queda la espera de la verificación del documento final. </t>
  </si>
  <si>
    <r>
      <rPr>
        <b/>
        <sz val="8"/>
        <color theme="1"/>
        <rFont val="Tahoma"/>
        <family val="2"/>
      </rPr>
      <t xml:space="preserve">Reporte área jurídica: </t>
    </r>
    <r>
      <rPr>
        <sz val="8"/>
        <color theme="1"/>
        <rFont val="Tahoma"/>
        <family val="2"/>
      </rPr>
      <t xml:space="preserve">Se inician mesas de trabajo para generar acuerdos frente a la actualización de los indicadores. entre en equipo de planeación y jurídica.
</t>
    </r>
    <r>
      <rPr>
        <b/>
        <sz val="8"/>
        <color theme="1"/>
        <rFont val="Tahoma"/>
        <family val="2"/>
      </rPr>
      <t xml:space="preserve">Análisis OCI: </t>
    </r>
    <r>
      <rPr>
        <sz val="8"/>
        <color theme="1"/>
        <rFont val="Tahoma"/>
        <family val="2"/>
      </rPr>
      <t xml:space="preserve">Se recuerda al área tener  presente lo establecido por la circular interna 04 de 29 de agosto de 2024 para el reporte de información. En este caso se aporto la citación por Google a reunión pero no se aporto el acta de la reunión. En atención a la fecha de terminación programada se califica </t>
    </r>
    <r>
      <rPr>
        <b/>
        <sz val="8"/>
        <color theme="1"/>
        <rFont val="Tahoma"/>
        <family val="2"/>
      </rPr>
      <t>en proceso.</t>
    </r>
  </si>
  <si>
    <r>
      <rPr>
        <b/>
        <sz val="8"/>
        <color theme="1"/>
        <rFont val="Tahoma"/>
        <family val="2"/>
      </rPr>
      <t xml:space="preserve">Reporte área jurídica: </t>
    </r>
    <r>
      <rPr>
        <sz val="8"/>
        <color theme="1"/>
        <rFont val="Tahoma"/>
        <family val="2"/>
      </rPr>
      <t xml:space="preserve">1: Reporte donde se evidencia la gestión de riesgos a planeación en las fechas solicitadas 21 de agosto 2024. 2: Se realiza una sesión donde se revisaron los reportes de indicadores y riesgos; el compromiso es programar una sesión para el mes de septiembre y reforzar los lineamientos o buenas practicas para los reportes.
</t>
    </r>
    <r>
      <rPr>
        <b/>
        <sz val="8"/>
        <color theme="1"/>
        <rFont val="Tahoma"/>
        <family val="2"/>
      </rPr>
      <t xml:space="preserve">Análisis OCI: </t>
    </r>
    <r>
      <rPr>
        <sz val="8"/>
        <color theme="1"/>
        <rFont val="Tahoma"/>
        <family val="2"/>
      </rPr>
      <t xml:space="preserve">Se pudo evidenciar el soporte del reporte de gestión de riesgos a planeación. Se evidencia de dicho que reporte que la actividad de control formulada para el riesgo numero 7 no cuenta con soporte reportado. Tampoco se evidencia que haya retroalimentación por parte de la segunda línea. Si bien se cuenta con el reporte, se recomienda dejar soportado la revisión y ajustes que se hayan efectuado. 
Sobre la segunda actividad reportada se recuerda al área tener  presente lo establecido por la circular interna 04 de 29 de agosto de 2024 para el reporte de información. En este caso se aporto la citación por Google a reunión pero no se aporto el acta de la reunión. En atención a la fecha de terminación programada se califica </t>
    </r>
    <r>
      <rPr>
        <b/>
        <sz val="8"/>
        <color theme="1"/>
        <rFont val="Tahoma"/>
        <family val="2"/>
      </rPr>
      <t>en proceso</t>
    </r>
    <r>
      <rPr>
        <sz val="8"/>
        <color theme="1"/>
        <rFont val="Tahoma"/>
        <family val="2"/>
      </rPr>
      <t>.</t>
    </r>
  </si>
  <si>
    <r>
      <rPr>
        <b/>
        <sz val="8"/>
        <color theme="1"/>
        <rFont val="Tahoma"/>
        <family val="2"/>
      </rPr>
      <t>Análisis OCI:</t>
    </r>
    <r>
      <rPr>
        <sz val="8"/>
        <color theme="1"/>
        <rFont val="Tahoma"/>
        <family val="2"/>
      </rPr>
      <t xml:space="preserve"> No se remite reporte de avances y soportes de las áreas responsables, por lo que, en el marco de los lineamiento determinados de la Circular 04 de 2024 </t>
    </r>
    <r>
      <rPr>
        <i/>
        <sz val="8"/>
        <color theme="1"/>
        <rFont val="Tahoma"/>
        <family val="2"/>
      </rPr>
      <t xml:space="preserve">"Lineamientos para la formulación, modificación y seguimiento a los Planes de Mejoramiento (Institucional y por Procesos), Mapas de Riesgos (tipologías identificadas) y al Programa de Transparencia y Ética Pública - PTEP" </t>
    </r>
    <r>
      <rPr>
        <sz val="8"/>
        <color theme="1"/>
        <rFont val="Tahoma"/>
        <family val="2"/>
      </rPr>
      <t xml:space="preserve">el área deberá efectuar la evaluación de las actividades formuladas de manera que se ejecuten las acciones dentro de los plazos establecidos. Teniendo en cuenta lo mencionado, así como la fecha programada de la acción se califica </t>
    </r>
    <r>
      <rPr>
        <b/>
        <sz val="8"/>
        <color theme="1"/>
        <rFont val="Tahoma"/>
        <family val="2"/>
      </rPr>
      <t>"En Proceso"</t>
    </r>
    <r>
      <rPr>
        <sz val="8"/>
        <color theme="1"/>
        <rFont val="Tahoma"/>
        <family val="2"/>
      </rPr>
      <t xml:space="preserve"> sin avance de ejecución. A la fecha en el marco de la ejecución de la Auditoría de Participación Ciudadana se evidencia que las debilidades detectadas persisten, por lo que se invita al área a adelantar la ejecución de las respectivas acciones con el fin de evitar posibles sanciones por parte de los entes de control.</t>
    </r>
  </si>
  <si>
    <r>
      <t xml:space="preserve">Reporte Comunicaciones: </t>
    </r>
    <r>
      <rPr>
        <sz val="8"/>
        <color theme="1"/>
        <rFont val="Tahoma"/>
        <family val="2"/>
      </rPr>
      <t xml:space="preserve">No se han adelantado estas acciones, principalmente, porque la web actual presentó falencias reportadas por el nuevo equipo de Digital y se plantearon una serie de ajustes que aún se están desarrollando.
</t>
    </r>
    <r>
      <rPr>
        <b/>
        <sz val="8"/>
        <color theme="1"/>
        <rFont val="Tahoma"/>
        <family val="2"/>
      </rPr>
      <t xml:space="preserve">Análisis OCI: </t>
    </r>
    <r>
      <rPr>
        <sz val="8"/>
        <color theme="1"/>
        <rFont val="Tahoma"/>
        <family val="2"/>
      </rPr>
      <t>De conformidad con las cuatro actividades propuestas y la mesa de trabajo llevada a cabo el 05/09/2024  en el marco del Auditoría de participación ciudad de la vigencia 2024, se realiza el siguiente análisis:
Teniendo en cuenta que durante la vigencia 2024 se ha realizado por parte de la Gerencia reasignación de funciones, y adicionalmente en  la mesa de trabajo realizada con las áreas de  Digital y Comunicaciones el 05/09/2024 el líder de Comunicaciones indicó que para la vigencia 2024  no tiene personal suficiente, así como tampoco tiene indicaciones por parte de la Gerencia sobre que siga realizando seguimiento a la publicación de información en el botón de transparencia , se cierra la  actividad  como Terminada, teniendo en cuenta que el marco de la auditoría de participación ciudadana que se encuentra ejecutando la Oficina de Control Interno y de conformidad con la guía  "LINEAMIENTOS PARA PUBLICACIÓN DE INFORMACIÓN EN LA SEDE ELECTRÓNICA" se establecerá una nueva observación en la que será necesario definir nuevas acciones y responsable de acuerdo con lo indicado en la citada guía. 
Teniendo en cuenta lo anterior,  así como la fecha de terminación programada se califica la acción como</t>
    </r>
    <r>
      <rPr>
        <b/>
        <sz val="8"/>
        <color theme="1"/>
        <rFont val="Tahoma"/>
        <family val="2"/>
      </rPr>
      <t xml:space="preserve"> "Terminada"</t>
    </r>
    <r>
      <rPr>
        <sz val="8"/>
        <color theme="1"/>
        <rFont val="Tahoma"/>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</si>
</sst>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3">
    <font>
      <sz val="11"/>
      <color theme="1"/>
      <name val="Calibri"/>
      <family val="2"/>
      <scheme val="minor"/>
    </font>
    <font>
      <sz val="11"/>
      <color theme="1"/>
      <name val="Calibri"/>
      <family val="2"/>
      <scheme val="minor"/>
    </font>
    <font>
      <sz val="10"/>
      <name val="Arial"/>
      <family val="2"/>
    </font>
    <font>
      <sz val="10"/>
      <color indexed="8"/>
      <name val="Arial"/>
      <family val="2"/>
    </font>
    <font>
      <sz val="10"/>
      <name val="Tahoma"/>
      <family val="2"/>
    </font>
    <font>
      <sz val="10"/>
      <color theme="1"/>
      <name val="Tahoma"/>
      <family val="2"/>
    </font>
    <font>
      <b/>
      <sz val="10"/>
      <color theme="1"/>
      <name val="Tahoma"/>
      <family val="2"/>
    </font>
    <font>
      <sz val="10"/>
      <color indexed="8"/>
      <name val="Tahoma"/>
      <family val="2"/>
    </font>
    <font>
      <sz val="8"/>
      <color theme="1"/>
      <name val="Tahoma"/>
      <family val="2"/>
    </font>
    <font>
      <sz val="8"/>
      <name val="Tahoma"/>
      <family val="2"/>
    </font>
    <font>
      <b/>
      <sz val="8"/>
      <color theme="1"/>
      <name val="Tahoma"/>
      <family val="2"/>
    </font>
    <font>
      <sz val="9"/>
      <color theme="1"/>
      <name val="Tahoma"/>
      <family val="2"/>
    </font>
    <font>
      <i/>
      <sz val="8"/>
      <color theme="1"/>
      <name val="Tahoma"/>
      <family val="2"/>
    </font>
    <font>
      <b/>
      <sz val="8"/>
      <color theme="0"/>
      <name val="Tahoma"/>
      <family val="2"/>
    </font>
    <font>
      <b/>
      <sz val="8"/>
      <name val="Tahoma"/>
      <family val="2"/>
    </font>
    <font>
      <b/>
      <sz val="9"/>
      <color theme="0"/>
      <name val="Tahoma"/>
      <family val="2"/>
    </font>
    <font>
      <b/>
      <sz val="16"/>
      <color theme="1"/>
      <name val="Tahoma"/>
      <family val="2"/>
    </font>
    <font>
      <sz val="7"/>
      <color theme="1"/>
      <name val="Tahoma"/>
      <family val="2"/>
    </font>
    <font>
      <u/>
      <sz val="8"/>
      <name val="Tahoma"/>
      <family val="2"/>
    </font>
    <font>
      <sz val="8"/>
      <color rgb="FF000000"/>
      <name val="Tahoma"/>
      <family val="2"/>
    </font>
    <font>
      <sz val="8"/>
      <color rgb="FF1F1F1F"/>
      <name val="Tahoma"/>
      <family val="2"/>
    </font>
    <font>
      <b/>
      <sz val="8"/>
      <color rgb="FFFF0000"/>
      <name val="Tahoma"/>
      <family val="2"/>
    </font>
    <font>
      <sz val="8"/>
      <color rgb="FFFF0000"/>
      <name val="Tahoma"/>
      <family val="2"/>
    </font>
    <font>
      <b/>
      <sz val="8"/>
      <color rgb="FF000000"/>
      <name val="Tahoma"/>
      <family val="2"/>
    </font>
    <font>
      <b/>
      <sz val="8"/>
      <color rgb="FF1F1F1F"/>
      <name val="Tahoma"/>
      <family val="2"/>
    </font>
    <font>
      <u/>
      <sz val="8"/>
      <color theme="1"/>
      <name val="Tahoma"/>
      <family val="2"/>
    </font>
    <font>
      <b/>
      <sz val="10"/>
      <color theme="0"/>
      <name val="Tahoma"/>
      <family val="2"/>
    </font>
    <font>
      <sz val="8"/>
      <name val="Calibri"/>
      <family val="1"/>
    </font>
    <font>
      <b/>
      <sz val="9"/>
      <color theme="1"/>
      <name val="Tahoma"/>
      <family val="2"/>
    </font>
    <font>
      <i/>
      <sz val="8"/>
      <color rgb="FF1F1F1F"/>
      <name val="Tahoma"/>
      <family val="2"/>
    </font>
    <font>
      <b/>
      <i/>
      <sz val="8"/>
      <color theme="1"/>
      <name val="Tahoma"/>
      <family val="2"/>
    </font>
    <font>
      <sz val="8"/>
      <color rgb="FF1F1F1F"/>
      <name val="Tah8"/>
    </font>
    <font>
      <sz val="8"/>
      <name val="Tah8"/>
    </font>
  </fonts>
  <fills count="24">
    <fill>
      <patternFill patternType="none"/>
    </fill>
    <fill>
      <patternFill patternType="gray125"/>
    </fill>
    <fill>
      <patternFill patternType="solid">
        <fgColor theme="3" tint="0.59999389629810485"/>
        <bgColor indexed="64"/>
      </patternFill>
    </fill>
    <fill>
      <patternFill patternType="solid">
        <fgColor theme="5" tint="0.59999389629810485"/>
        <bgColor indexed="64"/>
      </patternFill>
    </fill>
    <fill>
      <patternFill patternType="solid">
        <fgColor theme="5" tint="-0.499984740745262"/>
        <bgColor indexed="64"/>
      </patternFill>
    </fill>
    <fill>
      <patternFill patternType="solid">
        <fgColor rgb="FF00206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theme="0"/>
      </patternFill>
    </fill>
    <fill>
      <patternFill patternType="solid">
        <fgColor theme="8" tint="-0.499984740745262"/>
        <bgColor indexed="64"/>
      </patternFill>
    </fill>
    <fill>
      <patternFill patternType="solid">
        <fgColor theme="0"/>
        <bgColor indexed="64"/>
      </patternFill>
    </fill>
    <fill>
      <patternFill patternType="solid">
        <fgColor theme="8" tint="-0.249977111117893"/>
        <bgColor indexed="64"/>
      </patternFill>
    </fill>
    <fill>
      <patternFill patternType="solid">
        <fgColor rgb="FFE8F5F8"/>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FFFF"/>
        <bgColor rgb="FFFFFFFF"/>
      </patternFill>
    </fill>
    <fill>
      <patternFill patternType="solid">
        <fgColor theme="0"/>
        <bgColor rgb="FFFFFF00"/>
      </patternFill>
    </fill>
    <fill>
      <patternFill patternType="solid">
        <fgColor theme="0"/>
        <bgColor rgb="FFFFFFFF"/>
      </patternFill>
    </fill>
    <fill>
      <patternFill patternType="solid">
        <fgColor theme="6" tint="-0.49998474074526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rgb="FFFF3200"/>
        <bgColor indexed="64"/>
      </patternFill>
    </fill>
  </fills>
  <borders count="67">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indexed="64"/>
      </right>
      <top/>
      <bottom style="thin">
        <color theme="0"/>
      </bottom>
      <diagonal/>
    </border>
    <border>
      <left style="thin">
        <color theme="0"/>
      </left>
      <right style="thin">
        <color theme="0"/>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theme="0"/>
      </bottom>
      <diagonal/>
    </border>
    <border>
      <left/>
      <right style="thin">
        <color theme="0"/>
      </right>
      <top style="thin">
        <color theme="0"/>
      </top>
      <bottom style="medium">
        <color indexed="64"/>
      </bottom>
      <diagonal/>
    </border>
    <border>
      <left style="thin">
        <color theme="0"/>
      </left>
      <right/>
      <top style="medium">
        <color indexed="64"/>
      </top>
      <bottom style="thin">
        <color theme="0"/>
      </bottom>
      <diagonal/>
    </border>
    <border>
      <left/>
      <right style="thin">
        <color theme="0"/>
      </right>
      <top style="medium">
        <color indexed="64"/>
      </top>
      <bottom style="thin">
        <color theme="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right style="thin">
        <color rgb="FF000000"/>
      </right>
      <top/>
      <bottom style="thin">
        <color rgb="FF000000"/>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style="thin">
        <color theme="0"/>
      </bottom>
      <diagonal/>
    </border>
    <border>
      <left/>
      <right style="medium">
        <color indexed="64"/>
      </right>
      <top style="thin">
        <color theme="0"/>
      </top>
      <bottom style="medium">
        <color indexed="64"/>
      </bottom>
      <diagonal/>
    </border>
    <border>
      <left style="thin">
        <color rgb="FF000000"/>
      </left>
      <right style="thin">
        <color rgb="FF000000"/>
      </right>
      <top style="thin">
        <color rgb="FF000000"/>
      </top>
      <bottom/>
      <diagonal/>
    </border>
    <border>
      <left style="medium">
        <color indexed="64"/>
      </left>
      <right style="thin">
        <color theme="0"/>
      </right>
      <top style="medium">
        <color indexed="64"/>
      </top>
      <bottom/>
      <diagonal/>
    </border>
    <border>
      <left style="medium">
        <color indexed="64"/>
      </left>
      <right style="thin">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bottom/>
      <diagonal/>
    </border>
    <border>
      <left style="thin">
        <color theme="0"/>
      </left>
      <right style="thin">
        <color theme="0"/>
      </right>
      <top/>
      <bottom style="medium">
        <color indexed="64"/>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s>
  <cellStyleXfs count="7">
    <xf numFmtId="0" fontId="0" fillId="0" borderId="0"/>
    <xf numFmtId="9" fontId="1"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cellStyleXfs>
  <cellXfs count="250">
    <xf numFmtId="0" fontId="0" fillId="0" borderId="0" xfId="0"/>
    <xf numFmtId="0" fontId="3" fillId="0" borderId="0" xfId="2" applyFont="1" applyAlignment="1">
      <alignment vertical="center"/>
    </xf>
    <xf numFmtId="0" fontId="5" fillId="0" borderId="0" xfId="0" applyFont="1"/>
    <xf numFmtId="0" fontId="5" fillId="0" borderId="0" xfId="0" applyFont="1" applyAlignment="1">
      <alignment vertical="center"/>
    </xf>
    <xf numFmtId="9" fontId="5" fillId="0" borderId="0" xfId="1" applyFont="1" applyFill="1" applyAlignment="1">
      <alignment horizontal="center" vertical="center"/>
    </xf>
    <xf numFmtId="9" fontId="5" fillId="0" borderId="0" xfId="1"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9" fontId="6" fillId="0" borderId="0" xfId="1" applyFont="1" applyAlignment="1">
      <alignment horizontal="center" vertical="center"/>
    </xf>
    <xf numFmtId="0" fontId="7" fillId="0" borderId="0" xfId="2" applyFont="1" applyAlignment="1">
      <alignment vertical="center"/>
    </xf>
    <xf numFmtId="0" fontId="7" fillId="0" borderId="0" xfId="2" applyFont="1" applyAlignment="1">
      <alignment horizontal="center" vertical="center"/>
    </xf>
    <xf numFmtId="0" fontId="7" fillId="0" borderId="0" xfId="2" applyFont="1"/>
    <xf numFmtId="1" fontId="5" fillId="0" borderId="0" xfId="1" applyNumberFormat="1" applyFont="1" applyAlignment="1">
      <alignment horizontal="center" vertical="center"/>
    </xf>
    <xf numFmtId="0" fontId="7" fillId="0" borderId="0" xfId="2" applyFont="1" applyAlignment="1">
      <alignment vertical="center" wrapText="1"/>
    </xf>
    <xf numFmtId="0" fontId="4" fillId="0" borderId="0" xfId="2" applyFont="1" applyAlignment="1">
      <alignment horizontal="center" vertical="center"/>
    </xf>
    <xf numFmtId="0" fontId="8" fillId="0" borderId="0" xfId="0" applyFont="1"/>
    <xf numFmtId="15" fontId="9" fillId="0" borderId="3"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8" fillId="0" borderId="8" xfId="0" applyFont="1" applyBorder="1" applyAlignment="1">
      <alignment horizontal="center" vertical="center" wrapText="1"/>
    </xf>
    <xf numFmtId="0" fontId="9" fillId="0" borderId="3" xfId="0" applyFont="1" applyBorder="1" applyAlignment="1" applyProtection="1">
      <alignment horizontal="center" vertical="center" wrapText="1"/>
      <protection locked="0" hidden="1"/>
    </xf>
    <xf numFmtId="15" fontId="9" fillId="0" borderId="17" xfId="0" applyNumberFormat="1" applyFont="1" applyBorder="1" applyAlignment="1" applyProtection="1">
      <alignment horizontal="center" vertical="center" wrapText="1"/>
      <protection locked="0" hidden="1"/>
    </xf>
    <xf numFmtId="15" fontId="9" fillId="0" borderId="17" xfId="0" applyNumberFormat="1" applyFont="1" applyBorder="1" applyAlignment="1" applyProtection="1">
      <alignment horizontal="center" vertical="center" wrapText="1"/>
      <protection hidden="1"/>
    </xf>
    <xf numFmtId="0" fontId="9" fillId="0" borderId="36" xfId="0" applyFont="1" applyBorder="1" applyAlignment="1" applyProtection="1">
      <alignment horizontal="center" vertical="center" wrapText="1"/>
      <protection locked="0" hidden="1"/>
    </xf>
    <xf numFmtId="0" fontId="9" fillId="0" borderId="17" xfId="0" applyFont="1" applyBorder="1" applyAlignment="1" applyProtection="1">
      <alignment horizontal="center" vertical="center" wrapText="1"/>
      <protection hidden="1"/>
    </xf>
    <xf numFmtId="0" fontId="9" fillId="0" borderId="3" xfId="0" applyFont="1" applyBorder="1" applyAlignment="1" applyProtection="1">
      <alignment horizontal="justify" vertical="center" wrapText="1"/>
      <protection locked="0" hidden="1"/>
    </xf>
    <xf numFmtId="0" fontId="5" fillId="0" borderId="0" xfId="0" applyFont="1" applyAlignment="1">
      <alignment horizontal="center"/>
    </xf>
    <xf numFmtId="0" fontId="5" fillId="0" borderId="0" xfId="0" applyFont="1" applyAlignment="1">
      <alignment horizontal="justify" vertical="center"/>
    </xf>
    <xf numFmtId="0" fontId="11" fillId="0" borderId="0" xfId="0" applyFont="1"/>
    <xf numFmtId="0" fontId="8" fillId="0" borderId="3" xfId="0" applyFont="1" applyBorder="1" applyAlignment="1">
      <alignment horizontal="justify" vertical="center" wrapText="1"/>
    </xf>
    <xf numFmtId="15" fontId="8" fillId="0" borderId="17" xfId="0" applyNumberFormat="1" applyFont="1" applyBorder="1" applyAlignment="1">
      <alignment horizontal="center" vertical="center"/>
    </xf>
    <xf numFmtId="0" fontId="9" fillId="0" borderId="8" xfId="0" applyFont="1" applyBorder="1" applyAlignment="1" applyProtection="1">
      <alignment horizontal="center" vertical="center" wrapText="1"/>
      <protection hidden="1"/>
    </xf>
    <xf numFmtId="0" fontId="9" fillId="0" borderId="36" xfId="0" applyFont="1" applyBorder="1" applyAlignment="1" applyProtection="1">
      <alignment horizontal="center" vertical="center" wrapText="1"/>
      <protection hidden="1"/>
    </xf>
    <xf numFmtId="0" fontId="9" fillId="0" borderId="38" xfId="0" applyFont="1" applyBorder="1" applyAlignment="1" applyProtection="1">
      <alignment horizontal="center" vertical="center" wrapText="1"/>
      <protection locked="0" hidden="1"/>
    </xf>
    <xf numFmtId="0" fontId="9" fillId="0" borderId="9" xfId="0" applyFont="1" applyBorder="1" applyAlignment="1" applyProtection="1">
      <alignment horizontal="center" vertical="center" wrapText="1"/>
      <protection locked="0" hidden="1"/>
    </xf>
    <xf numFmtId="0" fontId="10" fillId="0" borderId="3" xfId="0" applyFont="1" applyBorder="1" applyAlignment="1">
      <alignment horizontal="justify" vertical="center" wrapText="1"/>
    </xf>
    <xf numFmtId="164" fontId="5" fillId="0" borderId="0" xfId="1" applyNumberFormat="1" applyFont="1"/>
    <xf numFmtId="164" fontId="8" fillId="0" borderId="8" xfId="1" applyNumberFormat="1" applyFont="1" applyFill="1" applyBorder="1" applyAlignment="1" applyProtection="1">
      <alignment horizontal="center" vertical="center" wrapText="1"/>
    </xf>
    <xf numFmtId="0" fontId="9" fillId="0" borderId="33" xfId="0" applyFont="1" applyBorder="1" applyAlignment="1">
      <alignment horizontal="center" vertical="center" wrapText="1"/>
    </xf>
    <xf numFmtId="0" fontId="9" fillId="0" borderId="34" xfId="0" applyFont="1" applyBorder="1" applyAlignment="1">
      <alignment horizontal="center" vertical="center" wrapText="1"/>
    </xf>
    <xf numFmtId="0" fontId="8" fillId="8" borderId="8" xfId="0" applyFont="1" applyFill="1" applyBorder="1" applyAlignment="1">
      <alignment horizontal="center" vertical="center" wrapText="1"/>
    </xf>
    <xf numFmtId="15" fontId="9" fillId="0" borderId="33" xfId="0" applyNumberFormat="1" applyFont="1" applyBorder="1" applyAlignment="1">
      <alignment horizontal="center" vertical="center" wrapText="1"/>
    </xf>
    <xf numFmtId="0" fontId="5" fillId="0" borderId="0" xfId="0" applyFont="1" applyAlignment="1">
      <alignment horizontal="left" vertical="center" wrapText="1"/>
    </xf>
    <xf numFmtId="164" fontId="5" fillId="0" borderId="0" xfId="1" applyNumberFormat="1" applyFont="1" applyAlignment="1">
      <alignment horizontal="center" vertical="center"/>
    </xf>
    <xf numFmtId="0" fontId="8" fillId="16" borderId="3" xfId="0" applyFont="1" applyFill="1" applyBorder="1" applyAlignment="1">
      <alignment vertical="center" wrapText="1"/>
    </xf>
    <xf numFmtId="0" fontId="8" fillId="0" borderId="17" xfId="0" applyFont="1" applyBorder="1" applyAlignment="1">
      <alignment horizontal="center" vertical="center"/>
    </xf>
    <xf numFmtId="164" fontId="8" fillId="0" borderId="17" xfId="1" applyNumberFormat="1" applyFont="1" applyBorder="1" applyAlignment="1">
      <alignment horizontal="center" vertical="center" wrapText="1"/>
    </xf>
    <xf numFmtId="0" fontId="8" fillId="0" borderId="17" xfId="0" applyFont="1" applyBorder="1" applyAlignment="1">
      <alignment horizontal="center" vertical="center" wrapText="1"/>
    </xf>
    <xf numFmtId="0" fontId="10" fillId="3" borderId="12" xfId="0" applyFont="1" applyFill="1" applyBorder="1" applyAlignment="1">
      <alignment horizontal="center" vertical="center" wrapText="1"/>
    </xf>
    <xf numFmtId="0" fontId="17" fillId="6" borderId="14" xfId="0" applyFont="1" applyFill="1" applyBorder="1" applyAlignment="1">
      <alignment horizontal="center" vertical="center" wrapText="1"/>
    </xf>
    <xf numFmtId="0" fontId="17" fillId="6" borderId="15" xfId="0" applyFont="1" applyFill="1" applyBorder="1" applyAlignment="1">
      <alignment horizontal="center" vertical="center" wrapText="1"/>
    </xf>
    <xf numFmtId="0" fontId="17" fillId="6" borderId="15" xfId="0" applyFont="1" applyFill="1" applyBorder="1" applyAlignment="1" applyProtection="1">
      <alignment horizontal="center" vertical="center" wrapText="1"/>
      <protection locked="0"/>
    </xf>
    <xf numFmtId="0" fontId="17" fillId="6" borderId="16" xfId="0" applyFont="1" applyFill="1" applyBorder="1" applyAlignment="1">
      <alignment horizontal="center" vertical="center" wrapText="1"/>
    </xf>
    <xf numFmtId="0" fontId="17" fillId="7" borderId="14" xfId="0" applyFont="1" applyFill="1" applyBorder="1" applyAlignment="1">
      <alignment horizontal="center" vertical="center" wrapText="1"/>
    </xf>
    <xf numFmtId="0" fontId="17" fillId="7" borderId="15" xfId="0" applyFont="1" applyFill="1" applyBorder="1" applyAlignment="1">
      <alignment horizontal="center" vertical="center" wrapText="1"/>
    </xf>
    <xf numFmtId="0" fontId="17" fillId="7" borderId="29" xfId="0" applyFont="1" applyFill="1" applyBorder="1" applyAlignment="1">
      <alignment horizontal="center" vertical="center" wrapText="1"/>
    </xf>
    <xf numFmtId="0" fontId="17" fillId="7" borderId="44" xfId="0" applyFont="1" applyFill="1" applyBorder="1" applyAlignment="1">
      <alignment horizontal="center" vertical="center" wrapText="1"/>
    </xf>
    <xf numFmtId="0" fontId="17" fillId="13" borderId="14" xfId="0" applyFont="1" applyFill="1" applyBorder="1" applyAlignment="1">
      <alignment horizontal="center" vertical="center" wrapText="1"/>
    </xf>
    <xf numFmtId="0" fontId="17" fillId="13" borderId="15" xfId="0" applyFont="1" applyFill="1" applyBorder="1" applyAlignment="1">
      <alignment horizontal="center" vertical="center" wrapText="1"/>
    </xf>
    <xf numFmtId="0" fontId="17" fillId="13" borderId="44" xfId="0" applyFont="1" applyFill="1" applyBorder="1" applyAlignment="1">
      <alignment horizontal="center" vertical="center" wrapText="1"/>
    </xf>
    <xf numFmtId="0" fontId="17" fillId="8" borderId="29" xfId="0" applyFont="1" applyFill="1" applyBorder="1" applyAlignment="1">
      <alignment horizontal="center" vertical="center" wrapText="1"/>
    </xf>
    <xf numFmtId="0" fontId="17" fillId="8" borderId="16" xfId="0" applyFont="1" applyFill="1" applyBorder="1" applyAlignment="1">
      <alignment horizontal="center" vertical="center" wrapText="1"/>
    </xf>
    <xf numFmtId="0" fontId="17" fillId="0" borderId="0" xfId="0" applyFont="1"/>
    <xf numFmtId="0" fontId="8" fillId="0" borderId="17" xfId="0" applyFont="1" applyBorder="1" applyAlignment="1">
      <alignment horizontal="justify" vertical="center" wrapText="1"/>
    </xf>
    <xf numFmtId="0" fontId="10" fillId="0" borderId="17" xfId="0" applyFont="1" applyBorder="1" applyAlignment="1">
      <alignment horizontal="justify" vertical="center" wrapText="1"/>
    </xf>
    <xf numFmtId="0" fontId="9" fillId="0" borderId="17" xfId="0" applyFont="1" applyBorder="1" applyAlignment="1" applyProtection="1">
      <alignment horizontal="justify" vertical="center" wrapText="1"/>
      <protection locked="0" hidden="1"/>
    </xf>
    <xf numFmtId="0" fontId="9" fillId="0" borderId="17" xfId="0" applyFont="1" applyBorder="1" applyAlignment="1" applyProtection="1">
      <alignment horizontal="center" vertical="center" wrapText="1"/>
      <protection locked="0" hidden="1"/>
    </xf>
    <xf numFmtId="0" fontId="9" fillId="0" borderId="5"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3" xfId="0" applyFont="1" applyBorder="1" applyAlignment="1" applyProtection="1">
      <alignment horizontal="justify" vertical="center"/>
      <protection locked="0" hidden="1"/>
    </xf>
    <xf numFmtId="0" fontId="9" fillId="11" borderId="33" xfId="0" applyFont="1" applyFill="1" applyBorder="1" applyAlignment="1">
      <alignment horizontal="center" vertical="center" wrapText="1"/>
    </xf>
    <xf numFmtId="9" fontId="17" fillId="7" borderId="15" xfId="1" applyFont="1" applyFill="1" applyBorder="1" applyAlignment="1" applyProtection="1">
      <alignment horizontal="center" vertical="center" wrapText="1"/>
    </xf>
    <xf numFmtId="9" fontId="9" fillId="0" borderId="3" xfId="1" applyFont="1" applyBorder="1" applyAlignment="1" applyProtection="1">
      <alignment horizontal="center" vertical="center" wrapText="1"/>
      <protection locked="0" hidden="1"/>
    </xf>
    <xf numFmtId="9" fontId="9" fillId="0" borderId="17" xfId="1" applyFont="1" applyFill="1" applyBorder="1" applyAlignment="1" applyProtection="1">
      <alignment horizontal="center" vertical="center" wrapText="1"/>
      <protection locked="0" hidden="1"/>
    </xf>
    <xf numFmtId="9" fontId="9" fillId="0" borderId="17" xfId="1" applyFont="1" applyBorder="1" applyAlignment="1" applyProtection="1">
      <alignment horizontal="center" vertical="center" wrapText="1"/>
      <protection locked="0" hidden="1"/>
    </xf>
    <xf numFmtId="9" fontId="9" fillId="0" borderId="33" xfId="1" applyFont="1" applyBorder="1" applyAlignment="1">
      <alignment horizontal="center" vertical="center" wrapText="1"/>
    </xf>
    <xf numFmtId="9" fontId="9" fillId="0" borderId="34" xfId="1" applyFont="1" applyBorder="1" applyAlignment="1">
      <alignment horizontal="center" vertical="center" wrapText="1"/>
    </xf>
    <xf numFmtId="164" fontId="8" fillId="0" borderId="36" xfId="1" applyNumberFormat="1" applyFont="1" applyFill="1" applyBorder="1" applyAlignment="1" applyProtection="1">
      <alignment horizontal="center" vertical="center" wrapText="1"/>
    </xf>
    <xf numFmtId="0" fontId="8" fillId="0" borderId="36" xfId="0" applyFont="1" applyBorder="1" applyAlignment="1">
      <alignment horizontal="center" vertical="center" wrapText="1"/>
    </xf>
    <xf numFmtId="0" fontId="8" fillId="0" borderId="3" xfId="0" applyFont="1" applyBorder="1" applyAlignment="1">
      <alignment horizontal="center" vertical="center" wrapText="1"/>
    </xf>
    <xf numFmtId="0" fontId="8" fillId="0" borderId="3" xfId="0" applyFont="1" applyBorder="1" applyAlignment="1">
      <alignment horizontal="center" vertical="center"/>
    </xf>
    <xf numFmtId="15" fontId="8" fillId="0" borderId="3" xfId="0" applyNumberFormat="1" applyFont="1" applyBorder="1" applyAlignment="1">
      <alignment horizontal="center" vertical="center" wrapText="1"/>
    </xf>
    <xf numFmtId="0" fontId="8" fillId="0" borderId="3" xfId="0" applyFont="1" applyBorder="1" applyAlignment="1">
      <alignment horizontal="left" vertical="center" wrapText="1"/>
    </xf>
    <xf numFmtId="164" fontId="8" fillId="0" borderId="3" xfId="0" applyNumberFormat="1" applyFont="1" applyBorder="1" applyAlignment="1">
      <alignment horizontal="center" vertical="center" wrapText="1"/>
    </xf>
    <xf numFmtId="0" fontId="8" fillId="8" borderId="3" xfId="0" applyFont="1" applyFill="1" applyBorder="1" applyAlignment="1">
      <alignment horizontal="center" vertical="center" wrapText="1"/>
    </xf>
    <xf numFmtId="0" fontId="8" fillId="0" borderId="3" xfId="0" applyFont="1" applyBorder="1" applyAlignment="1">
      <alignment vertical="center" wrapText="1"/>
    </xf>
    <xf numFmtId="0" fontId="19" fillId="0" borderId="3" xfId="0" applyFont="1" applyBorder="1" applyAlignment="1">
      <alignment horizontal="center" vertical="center" wrapText="1"/>
    </xf>
    <xf numFmtId="15" fontId="8" fillId="0" borderId="33" xfId="0" applyNumberFormat="1" applyFont="1" applyBorder="1" applyAlignment="1">
      <alignment horizontal="center" vertical="center" wrapText="1"/>
    </xf>
    <xf numFmtId="0" fontId="8" fillId="0" borderId="33" xfId="0" applyFont="1" applyBorder="1" applyAlignment="1">
      <alignment horizontal="center" vertical="center" wrapText="1"/>
    </xf>
    <xf numFmtId="0" fontId="8" fillId="9" borderId="33" xfId="0" applyFont="1" applyFill="1" applyBorder="1" applyAlignment="1">
      <alignment horizontal="center" vertical="center" wrapText="1"/>
    </xf>
    <xf numFmtId="164" fontId="8" fillId="0" borderId="33" xfId="0" applyNumberFormat="1" applyFont="1" applyBorder="1" applyAlignment="1">
      <alignment horizontal="center" vertical="center" wrapText="1"/>
    </xf>
    <xf numFmtId="15" fontId="8" fillId="0" borderId="54" xfId="0" applyNumberFormat="1" applyFont="1" applyBorder="1" applyAlignment="1">
      <alignment horizontal="center" vertical="center" wrapText="1"/>
    </xf>
    <xf numFmtId="0" fontId="8" fillId="0" borderId="54" xfId="0" applyFont="1" applyBorder="1" applyAlignment="1">
      <alignment horizontal="center" vertical="center" wrapText="1"/>
    </xf>
    <xf numFmtId="0" fontId="8" fillId="9" borderId="34" xfId="0" applyFont="1" applyFill="1" applyBorder="1" applyAlignment="1">
      <alignment horizontal="center" vertical="center" wrapText="1"/>
    </xf>
    <xf numFmtId="0" fontId="8" fillId="0" borderId="34" xfId="0" applyFont="1" applyBorder="1" applyAlignment="1">
      <alignment horizontal="center" vertical="center" wrapText="1"/>
    </xf>
    <xf numFmtId="0" fontId="19" fillId="0" borderId="34" xfId="0" applyFont="1" applyBorder="1" applyAlignment="1">
      <alignment horizontal="center" vertical="center" wrapText="1"/>
    </xf>
    <xf numFmtId="164" fontId="8" fillId="9" borderId="33" xfId="0" applyNumberFormat="1" applyFont="1" applyFill="1" applyBorder="1" applyAlignment="1">
      <alignment horizontal="center" vertical="center" wrapText="1"/>
    </xf>
    <xf numFmtId="15" fontId="8" fillId="0" borderId="45" xfId="0" applyNumberFormat="1" applyFont="1" applyBorder="1" applyAlignment="1">
      <alignment horizontal="center" vertical="center" wrapText="1"/>
    </xf>
    <xf numFmtId="0" fontId="8" fillId="0" borderId="45" xfId="0" applyFont="1" applyBorder="1" applyAlignment="1">
      <alignment horizontal="center" vertical="center" wrapText="1"/>
    </xf>
    <xf numFmtId="0" fontId="9" fillId="0" borderId="3" xfId="0" applyFont="1" applyBorder="1" applyAlignment="1">
      <alignment horizontal="center" vertical="center"/>
    </xf>
    <xf numFmtId="164" fontId="9" fillId="0" borderId="3" xfId="0" applyNumberFormat="1" applyFont="1" applyBorder="1" applyAlignment="1">
      <alignment horizontal="center" vertical="center"/>
    </xf>
    <xf numFmtId="164" fontId="9" fillId="0" borderId="3" xfId="0" applyNumberFormat="1" applyFont="1" applyBorder="1" applyAlignment="1">
      <alignment horizontal="center" vertical="center" wrapText="1"/>
    </xf>
    <xf numFmtId="0" fontId="8" fillId="8" borderId="3" xfId="0" applyFont="1" applyFill="1" applyBorder="1"/>
    <xf numFmtId="0" fontId="8" fillId="9" borderId="32" xfId="0" applyFont="1" applyFill="1" applyBorder="1" applyAlignment="1">
      <alignment horizontal="center" vertical="center" wrapText="1"/>
    </xf>
    <xf numFmtId="164" fontId="8" fillId="9" borderId="34" xfId="0" applyNumberFormat="1" applyFont="1" applyFill="1" applyBorder="1" applyAlignment="1">
      <alignment horizontal="center" vertical="center" wrapText="1"/>
    </xf>
    <xf numFmtId="0" fontId="8" fillId="18" borderId="34" xfId="0" applyFont="1" applyFill="1" applyBorder="1" applyAlignment="1">
      <alignment horizontal="center" vertical="center" wrapText="1"/>
    </xf>
    <xf numFmtId="9" fontId="8" fillId="9" borderId="34" xfId="0" applyNumberFormat="1" applyFont="1" applyFill="1" applyBorder="1" applyAlignment="1">
      <alignment horizontal="center" vertical="center" wrapText="1"/>
    </xf>
    <xf numFmtId="0" fontId="9" fillId="11" borderId="3" xfId="0" applyFont="1" applyFill="1" applyBorder="1" applyAlignment="1">
      <alignment horizontal="center" vertical="center" wrapText="1"/>
    </xf>
    <xf numFmtId="15" fontId="8" fillId="0" borderId="34" xfId="0" applyNumberFormat="1" applyFont="1" applyBorder="1" applyAlignment="1">
      <alignment horizontal="center" vertical="center" wrapText="1"/>
    </xf>
    <xf numFmtId="164" fontId="8" fillId="0" borderId="34" xfId="0" applyNumberFormat="1" applyFont="1" applyBorder="1" applyAlignment="1">
      <alignment horizontal="center" vertical="center" wrapText="1"/>
    </xf>
    <xf numFmtId="0" fontId="20" fillId="0" borderId="34" xfId="0" applyFont="1" applyBorder="1" applyAlignment="1">
      <alignment horizontal="center" vertical="center" wrapText="1"/>
    </xf>
    <xf numFmtId="164" fontId="9" fillId="0" borderId="33" xfId="0" applyNumberFormat="1" applyFont="1" applyBorder="1" applyAlignment="1">
      <alignment horizontal="center" vertical="center" wrapText="1"/>
    </xf>
    <xf numFmtId="0" fontId="9" fillId="0" borderId="54" xfId="0" applyFont="1" applyBorder="1" applyAlignment="1">
      <alignment horizontal="center" vertical="center" wrapText="1"/>
    </xf>
    <xf numFmtId="15" fontId="8" fillId="0" borderId="17" xfId="0" applyNumberFormat="1" applyFont="1" applyBorder="1" applyAlignment="1">
      <alignment horizontal="center" vertical="center" wrapText="1"/>
    </xf>
    <xf numFmtId="0" fontId="8" fillId="0" borderId="17" xfId="0" applyFont="1" applyBorder="1" applyAlignment="1">
      <alignment vertical="center" wrapText="1"/>
    </xf>
    <xf numFmtId="9" fontId="8" fillId="0" borderId="3" xfId="0" applyNumberFormat="1" applyFont="1" applyBorder="1" applyAlignment="1">
      <alignment horizontal="center" vertical="center" wrapText="1"/>
    </xf>
    <xf numFmtId="0" fontId="8" fillId="0" borderId="65" xfId="0" applyFont="1" applyBorder="1" applyAlignment="1">
      <alignment horizontal="center" vertical="center" wrapText="1"/>
    </xf>
    <xf numFmtId="15" fontId="8" fillId="0" borderId="65" xfId="0" applyNumberFormat="1" applyFont="1" applyBorder="1" applyAlignment="1">
      <alignment horizontal="center" vertical="center" wrapText="1"/>
    </xf>
    <xf numFmtId="10" fontId="8" fillId="0" borderId="65" xfId="0" applyNumberFormat="1" applyFont="1" applyBorder="1" applyAlignment="1">
      <alignment horizontal="center" vertical="center" wrapText="1"/>
    </xf>
    <xf numFmtId="9" fontId="8" fillId="0" borderId="17" xfId="0" applyNumberFormat="1" applyFont="1" applyBorder="1" applyAlignment="1">
      <alignment horizontal="center" vertical="center" wrapText="1"/>
    </xf>
    <xf numFmtId="0" fontId="8" fillId="9" borderId="54" xfId="0" applyFont="1" applyFill="1" applyBorder="1" applyAlignment="1">
      <alignment horizontal="center" vertical="center" wrapText="1"/>
    </xf>
    <xf numFmtId="0" fontId="9" fillId="0" borderId="17" xfId="0" applyFont="1" applyBorder="1" applyAlignment="1">
      <alignment horizontal="center" vertical="center" wrapText="1"/>
    </xf>
    <xf numFmtId="0" fontId="8" fillId="0" borderId="0" xfId="0" applyFont="1" applyAlignment="1">
      <alignment horizontal="center" vertical="center"/>
    </xf>
    <xf numFmtId="0" fontId="8" fillId="8" borderId="14" xfId="0" applyFont="1" applyFill="1" applyBorder="1" applyAlignment="1">
      <alignment horizontal="center" vertical="center" wrapText="1"/>
    </xf>
    <xf numFmtId="0" fontId="8" fillId="0" borderId="17" xfId="0" applyFont="1" applyBorder="1" applyAlignment="1" applyProtection="1">
      <alignment horizontal="center" vertical="center" wrapText="1"/>
      <protection hidden="1"/>
    </xf>
    <xf numFmtId="0" fontId="8" fillId="0" borderId="0" xfId="0" applyFont="1" applyAlignment="1">
      <alignment horizontal="left" vertical="center" wrapText="1"/>
    </xf>
    <xf numFmtId="0" fontId="8" fillId="0" borderId="0" xfId="0" applyFont="1" applyAlignment="1">
      <alignment vertical="center" wrapText="1"/>
    </xf>
    <xf numFmtId="0" fontId="19" fillId="0" borderId="3" xfId="0" applyFont="1" applyBorder="1" applyAlignment="1">
      <alignment horizontal="justify" vertical="center" wrapText="1"/>
    </xf>
    <xf numFmtId="0" fontId="20" fillId="0" borderId="0" xfId="0" applyFont="1" applyAlignment="1">
      <alignment horizontal="justify" vertical="center" wrapText="1"/>
    </xf>
    <xf numFmtId="0" fontId="17" fillId="22" borderId="14" xfId="0" applyFont="1" applyFill="1" applyBorder="1" applyAlignment="1">
      <alignment horizontal="center" vertical="center" wrapText="1"/>
    </xf>
    <xf numFmtId="0" fontId="17" fillId="22" borderId="15" xfId="0" applyFont="1" applyFill="1" applyBorder="1" applyAlignment="1">
      <alignment horizontal="center" vertical="center" wrapText="1"/>
    </xf>
    <xf numFmtId="0" fontId="17" fillId="22" borderId="29" xfId="0" applyFont="1" applyFill="1" applyBorder="1" applyAlignment="1">
      <alignment horizontal="center" vertical="center" wrapText="1"/>
    </xf>
    <xf numFmtId="0" fontId="8" fillId="0" borderId="32" xfId="0" applyFont="1" applyBorder="1" applyAlignment="1">
      <alignment horizontal="center" vertical="center" wrapText="1"/>
    </xf>
    <xf numFmtId="0" fontId="9" fillId="0" borderId="3" xfId="0" applyFont="1" applyBorder="1" applyAlignment="1">
      <alignment horizontal="justify" vertical="center" wrapText="1"/>
    </xf>
    <xf numFmtId="0" fontId="9" fillId="11" borderId="34" xfId="0" applyFont="1" applyFill="1" applyBorder="1" applyAlignment="1">
      <alignment horizontal="justify" vertical="center" wrapText="1"/>
    </xf>
    <xf numFmtId="0" fontId="9" fillId="11" borderId="33" xfId="0" applyFont="1" applyFill="1" applyBorder="1" applyAlignment="1">
      <alignment horizontal="justify" vertical="center" wrapText="1"/>
    </xf>
    <xf numFmtId="0" fontId="9" fillId="0" borderId="33" xfId="0" applyFont="1" applyBorder="1" applyAlignment="1">
      <alignment horizontal="justify" vertical="center" wrapText="1"/>
    </xf>
    <xf numFmtId="0" fontId="9" fillId="0" borderId="34" xfId="0" applyFont="1" applyBorder="1" applyAlignment="1">
      <alignment horizontal="justify" vertical="center" wrapText="1"/>
    </xf>
    <xf numFmtId="0" fontId="8" fillId="9" borderId="33" xfId="0" applyFont="1" applyFill="1" applyBorder="1" applyAlignment="1">
      <alignment horizontal="justify" vertical="center" wrapText="1"/>
    </xf>
    <xf numFmtId="0" fontId="8" fillId="0" borderId="54" xfId="0" applyFont="1" applyBorder="1" applyAlignment="1">
      <alignment horizontal="justify" vertical="center" wrapText="1"/>
    </xf>
    <xf numFmtId="0" fontId="8" fillId="9" borderId="34" xfId="0" applyFont="1" applyFill="1" applyBorder="1" applyAlignment="1">
      <alignment horizontal="justify" vertical="center" wrapText="1"/>
    </xf>
    <xf numFmtId="0" fontId="8" fillId="0" borderId="32" xfId="0" applyFont="1" applyBorder="1" applyAlignment="1">
      <alignment horizontal="justify" vertical="center" wrapText="1"/>
    </xf>
    <xf numFmtId="0" fontId="8" fillId="0" borderId="34" xfId="0" applyFont="1" applyBorder="1" applyAlignment="1">
      <alignment horizontal="justify" vertical="center" wrapText="1"/>
    </xf>
    <xf numFmtId="0" fontId="8" fillId="0" borderId="45" xfId="0" applyFont="1" applyBorder="1" applyAlignment="1">
      <alignment horizontal="justify" vertical="center" wrapText="1"/>
    </xf>
    <xf numFmtId="0" fontId="8" fillId="9" borderId="32" xfId="0" applyFont="1" applyFill="1" applyBorder="1" applyAlignment="1">
      <alignment horizontal="justify" vertical="center" wrapText="1"/>
    </xf>
    <xf numFmtId="0" fontId="8" fillId="0" borderId="33" xfId="0" applyFont="1" applyBorder="1" applyAlignment="1">
      <alignment horizontal="justify" vertical="center" wrapText="1"/>
    </xf>
    <xf numFmtId="0" fontId="8" fillId="9" borderId="45" xfId="0" applyFont="1" applyFill="1" applyBorder="1" applyAlignment="1">
      <alignment horizontal="justify" vertical="center" wrapText="1"/>
    </xf>
    <xf numFmtId="0" fontId="8" fillId="0" borderId="65" xfId="0" applyFont="1" applyBorder="1" applyAlignment="1">
      <alignment horizontal="justify" vertical="center" wrapText="1"/>
    </xf>
    <xf numFmtId="0" fontId="8" fillId="0" borderId="56" xfId="0" applyFont="1" applyBorder="1" applyAlignment="1">
      <alignment horizontal="justify" vertical="center" wrapText="1"/>
    </xf>
    <xf numFmtId="0" fontId="8" fillId="17" borderId="34" xfId="0" applyFont="1" applyFill="1" applyBorder="1" applyAlignment="1">
      <alignment horizontal="justify" vertical="center" wrapText="1"/>
    </xf>
    <xf numFmtId="0" fontId="8" fillId="18" borderId="34" xfId="0" applyFont="1" applyFill="1" applyBorder="1" applyAlignment="1">
      <alignment horizontal="justify" vertical="center" wrapText="1"/>
    </xf>
    <xf numFmtId="0" fontId="8" fillId="18" borderId="45" xfId="0" applyFont="1" applyFill="1" applyBorder="1" applyAlignment="1">
      <alignment horizontal="justify" vertical="center" wrapText="1"/>
    </xf>
    <xf numFmtId="0" fontId="8" fillId="16" borderId="3" xfId="0" applyFont="1" applyFill="1" applyBorder="1" applyAlignment="1">
      <alignment horizontal="justify" vertical="center" wrapText="1"/>
    </xf>
    <xf numFmtId="0" fontId="9" fillId="19" borderId="17" xfId="0" applyFont="1" applyFill="1" applyBorder="1" applyAlignment="1">
      <alignment horizontal="justify" vertical="center" wrapText="1"/>
    </xf>
    <xf numFmtId="0" fontId="9" fillId="0" borderId="17" xfId="0" applyFont="1" applyBorder="1" applyAlignment="1">
      <alignment horizontal="justify" vertical="center" wrapText="1"/>
    </xf>
    <xf numFmtId="0" fontId="9" fillId="17" borderId="3" xfId="0" applyFont="1" applyFill="1" applyBorder="1" applyAlignment="1">
      <alignment horizontal="justify" vertical="center" wrapText="1"/>
    </xf>
    <xf numFmtId="0" fontId="9" fillId="19" borderId="3" xfId="0" applyFont="1" applyFill="1" applyBorder="1" applyAlignment="1">
      <alignment horizontal="justify" vertical="center" wrapText="1"/>
    </xf>
    <xf numFmtId="0" fontId="8" fillId="0" borderId="66" xfId="0" applyFont="1" applyBorder="1" applyAlignment="1">
      <alignment horizontal="justify" vertical="center" wrapText="1"/>
    </xf>
    <xf numFmtId="0" fontId="9" fillId="0" borderId="66" xfId="0" applyFont="1" applyBorder="1" applyAlignment="1">
      <alignment horizontal="justify" vertical="center" wrapText="1"/>
    </xf>
    <xf numFmtId="0" fontId="8" fillId="0" borderId="55" xfId="0" applyFont="1" applyBorder="1" applyAlignment="1">
      <alignment horizontal="justify" vertical="center" wrapText="1"/>
    </xf>
    <xf numFmtId="49" fontId="8" fillId="0" borderId="3" xfId="0" applyNumberFormat="1" applyFont="1" applyBorder="1" applyAlignment="1">
      <alignment horizontal="left" vertical="center" wrapText="1"/>
    </xf>
    <xf numFmtId="0" fontId="31" fillId="0" borderId="34" xfId="0" applyFont="1" applyBorder="1" applyAlignment="1">
      <alignment horizontal="center" vertical="center" wrapText="1"/>
    </xf>
    <xf numFmtId="0" fontId="22" fillId="8" borderId="3" xfId="0" applyFont="1" applyFill="1" applyBorder="1" applyAlignment="1">
      <alignment horizontal="center" vertical="center" wrapText="1"/>
    </xf>
    <xf numFmtId="0" fontId="22" fillId="8" borderId="3" xfId="0" applyFont="1" applyFill="1" applyBorder="1"/>
    <xf numFmtId="15" fontId="22" fillId="8" borderId="17" xfId="0" applyNumberFormat="1" applyFont="1" applyFill="1" applyBorder="1" applyAlignment="1">
      <alignment horizontal="center" vertical="center"/>
    </xf>
    <xf numFmtId="164" fontId="22" fillId="8" borderId="8" xfId="1" applyNumberFormat="1" applyFont="1" applyFill="1" applyBorder="1" applyAlignment="1" applyProtection="1">
      <alignment horizontal="center" vertical="center" wrapText="1"/>
    </xf>
    <xf numFmtId="0" fontId="8" fillId="8" borderId="3" xfId="0" applyFont="1" applyFill="1" applyBorder="1" applyAlignment="1">
      <alignment horizontal="center" vertical="center"/>
    </xf>
    <xf numFmtId="0" fontId="22" fillId="8" borderId="3" xfId="0" applyFont="1" applyFill="1" applyBorder="1" applyAlignment="1">
      <alignment horizontal="justify" vertical="center" wrapText="1"/>
    </xf>
    <xf numFmtId="0" fontId="8" fillId="23" borderId="8" xfId="0" applyFont="1" applyFill="1" applyBorder="1" applyAlignment="1">
      <alignment horizontal="center" vertical="center" wrapText="1"/>
    </xf>
    <xf numFmtId="0" fontId="26" fillId="14" borderId="47" xfId="0" applyFont="1" applyFill="1" applyBorder="1" applyAlignment="1">
      <alignment horizontal="center" vertical="center"/>
    </xf>
    <xf numFmtId="0" fontId="26" fillId="14" borderId="48" xfId="0" applyFont="1" applyFill="1" applyBorder="1" applyAlignment="1">
      <alignment horizontal="center" vertical="center"/>
    </xf>
    <xf numFmtId="0" fontId="26" fillId="14" borderId="49" xfId="0" applyFont="1" applyFill="1" applyBorder="1" applyAlignment="1">
      <alignment horizontal="center" vertical="center"/>
    </xf>
    <xf numFmtId="0" fontId="10" fillId="21" borderId="46" xfId="0" applyFont="1" applyFill="1" applyBorder="1" applyAlignment="1">
      <alignment horizontal="center" vertical="center" wrapText="1"/>
    </xf>
    <xf numFmtId="0" fontId="10" fillId="21" borderId="21" xfId="0" applyFont="1" applyFill="1" applyBorder="1" applyAlignment="1">
      <alignment horizontal="center" vertical="center" wrapText="1"/>
    </xf>
    <xf numFmtId="0" fontId="10" fillId="21" borderId="22" xfId="0" applyFont="1" applyFill="1" applyBorder="1" applyAlignment="1">
      <alignment horizontal="center" vertical="center" wrapText="1"/>
    </xf>
    <xf numFmtId="0" fontId="10" fillId="21" borderId="12" xfId="0" applyFont="1" applyFill="1" applyBorder="1" applyAlignment="1">
      <alignment horizontal="center" vertical="center" wrapText="1"/>
    </xf>
    <xf numFmtId="0" fontId="10" fillId="21" borderId="50" xfId="0" applyFont="1" applyFill="1" applyBorder="1" applyAlignment="1">
      <alignment horizontal="center" vertical="center" wrapText="1"/>
    </xf>
    <xf numFmtId="0" fontId="10" fillId="21" borderId="51" xfId="0" applyFont="1" applyFill="1" applyBorder="1" applyAlignment="1">
      <alignment horizontal="center" vertical="center" wrapText="1"/>
    </xf>
    <xf numFmtId="0" fontId="10" fillId="22" borderId="24" xfId="0" applyFont="1" applyFill="1" applyBorder="1" applyAlignment="1">
      <alignment horizontal="center" vertical="center" wrapText="1"/>
    </xf>
    <xf numFmtId="0" fontId="10" fillId="22" borderId="52" xfId="0" applyFont="1" applyFill="1" applyBorder="1" applyAlignment="1">
      <alignment horizontal="center" vertical="center" wrapText="1"/>
    </xf>
    <xf numFmtId="0" fontId="10" fillId="22" borderId="53" xfId="0" applyFont="1" applyFill="1" applyBorder="1" applyAlignment="1">
      <alignment horizontal="center" vertical="center" wrapText="1"/>
    </xf>
    <xf numFmtId="0" fontId="10" fillId="15" borderId="21" xfId="0" applyFont="1" applyFill="1" applyBorder="1" applyAlignment="1">
      <alignment horizontal="center" vertical="center" wrapText="1"/>
    </xf>
    <xf numFmtId="0" fontId="10" fillId="15" borderId="11" xfId="0" applyFont="1" applyFill="1" applyBorder="1" applyAlignment="1">
      <alignment horizontal="center" vertical="center" wrapText="1"/>
    </xf>
    <xf numFmtId="0" fontId="10" fillId="15" borderId="22" xfId="0" applyFont="1" applyFill="1" applyBorder="1" applyAlignment="1">
      <alignment horizontal="center" vertical="center" wrapText="1"/>
    </xf>
    <xf numFmtId="0" fontId="10" fillId="15" borderId="12" xfId="0" applyFont="1" applyFill="1" applyBorder="1" applyAlignment="1">
      <alignment horizontal="center" vertical="center" wrapText="1"/>
    </xf>
    <xf numFmtId="0" fontId="10" fillId="15" borderId="23" xfId="0" applyFont="1" applyFill="1" applyBorder="1" applyAlignment="1">
      <alignment horizontal="center" vertical="center" wrapText="1"/>
    </xf>
    <xf numFmtId="0" fontId="10" fillId="15" borderId="13" xfId="0" applyFont="1" applyFill="1" applyBorder="1" applyAlignment="1">
      <alignment horizontal="center" vertical="center" wrapText="1"/>
    </xf>
    <xf numFmtId="0" fontId="15" fillId="20" borderId="47" xfId="0" applyFont="1" applyFill="1" applyBorder="1" applyAlignment="1">
      <alignment horizontal="center" vertical="center" wrapText="1"/>
    </xf>
    <xf numFmtId="0" fontId="15" fillId="20" borderId="48" xfId="0" applyFont="1" applyFill="1" applyBorder="1" applyAlignment="1">
      <alignment horizontal="center" vertical="center" wrapText="1"/>
    </xf>
    <xf numFmtId="0" fontId="28" fillId="0" borderId="57" xfId="0" applyFont="1" applyBorder="1" applyAlignment="1">
      <alignment horizontal="left" vertical="center"/>
    </xf>
    <xf numFmtId="0" fontId="28" fillId="0" borderId="58" xfId="0" applyFont="1" applyBorder="1" applyAlignment="1">
      <alignment horizontal="left" vertical="center"/>
    </xf>
    <xf numFmtId="0" fontId="28" fillId="0" borderId="59" xfId="0" applyFont="1" applyBorder="1" applyAlignment="1">
      <alignment horizontal="left" vertical="center"/>
    </xf>
    <xf numFmtId="0" fontId="5" fillId="0" borderId="41" xfId="0" applyFont="1" applyBorder="1" applyAlignment="1">
      <alignment horizontal="center" vertical="center"/>
    </xf>
    <xf numFmtId="0" fontId="5" fillId="0" borderId="40" xfId="0" applyFont="1" applyBorder="1" applyAlignment="1">
      <alignment horizontal="center" vertical="center"/>
    </xf>
    <xf numFmtId="0" fontId="5" fillId="0" borderId="42" xfId="0" applyFont="1" applyBorder="1" applyAlignment="1">
      <alignment horizontal="center" vertical="center"/>
    </xf>
    <xf numFmtId="0" fontId="28" fillId="0" borderId="60" xfId="0" applyFont="1" applyBorder="1" applyAlignment="1">
      <alignment horizontal="left" vertical="center"/>
    </xf>
    <xf numFmtId="0" fontId="28" fillId="0" borderId="61" xfId="0" applyFont="1" applyBorder="1" applyAlignment="1">
      <alignment horizontal="left" vertical="center"/>
    </xf>
    <xf numFmtId="0" fontId="28" fillId="0" borderId="9" xfId="0" applyFont="1" applyBorder="1" applyAlignment="1">
      <alignment horizontal="left" vertical="center"/>
    </xf>
    <xf numFmtId="0" fontId="28" fillId="0" borderId="62" xfId="0" applyFont="1" applyBorder="1" applyAlignment="1">
      <alignment horizontal="left" vertical="center"/>
    </xf>
    <xf numFmtId="0" fontId="28" fillId="0" borderId="63" xfId="0" applyFont="1" applyBorder="1" applyAlignment="1">
      <alignment horizontal="left" vertical="center"/>
    </xf>
    <xf numFmtId="0" fontId="28" fillId="0" borderId="64" xfId="0" applyFont="1" applyBorder="1" applyAlignment="1">
      <alignment horizontal="left" vertical="center"/>
    </xf>
    <xf numFmtId="0" fontId="13" fillId="12" borderId="46" xfId="0" applyFont="1" applyFill="1" applyBorder="1" applyAlignment="1">
      <alignment horizontal="center" vertical="center" wrapText="1"/>
    </xf>
    <xf numFmtId="0" fontId="13" fillId="12" borderId="21"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3" fillId="12" borderId="24" xfId="0" applyFont="1" applyFill="1" applyBorder="1" applyAlignment="1">
      <alignment horizontal="center" vertical="center" wrapText="1"/>
    </xf>
    <xf numFmtId="0" fontId="13" fillId="12" borderId="22"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5" fillId="0" borderId="4" xfId="0" applyFont="1" applyBorder="1" applyAlignment="1">
      <alignment horizontal="center"/>
    </xf>
    <xf numFmtId="0" fontId="5" fillId="0" borderId="7" xfId="0" applyFont="1" applyBorder="1" applyAlignment="1">
      <alignment horizontal="center"/>
    </xf>
    <xf numFmtId="0" fontId="5" fillId="0" borderId="5" xfId="0" applyFont="1" applyBorder="1" applyAlignment="1">
      <alignment horizontal="center"/>
    </xf>
    <xf numFmtId="0" fontId="5" fillId="0" borderId="8" xfId="0" applyFont="1" applyBorder="1" applyAlignment="1">
      <alignment horizontal="center"/>
    </xf>
    <xf numFmtId="0" fontId="5" fillId="0" borderId="6" xfId="0" applyFont="1" applyBorder="1" applyAlignment="1">
      <alignment horizontal="center"/>
    </xf>
    <xf numFmtId="0" fontId="5" fillId="0" borderId="10" xfId="0" applyFont="1" applyBorder="1" applyAlignment="1">
      <alignment horizontal="center"/>
    </xf>
    <xf numFmtId="0" fontId="15" fillId="5" borderId="18" xfId="0" applyFont="1" applyFill="1" applyBorder="1" applyAlignment="1">
      <alignment horizontal="center" vertical="center" wrapText="1"/>
    </xf>
    <xf numFmtId="0" fontId="15" fillId="5" borderId="19" xfId="0" applyFont="1" applyFill="1" applyBorder="1" applyAlignment="1">
      <alignment horizontal="center" vertical="center" wrapText="1"/>
    </xf>
    <xf numFmtId="0" fontId="15" fillId="5" borderId="20" xfId="0" applyFont="1" applyFill="1" applyBorder="1" applyAlignment="1">
      <alignment horizontal="center" vertical="center" wrapText="1"/>
    </xf>
    <xf numFmtId="0" fontId="15" fillId="4" borderId="18"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16" fillId="0" borderId="25"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40"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42" xfId="0" applyFont="1" applyBorder="1" applyAlignment="1">
      <alignment horizontal="center" vertical="center" wrapText="1"/>
    </xf>
    <xf numFmtId="9" fontId="10" fillId="3" borderId="24" xfId="1" applyFont="1" applyFill="1" applyBorder="1" applyAlignment="1" applyProtection="1">
      <alignment horizontal="center" vertical="center" wrapText="1"/>
    </xf>
    <xf numFmtId="9" fontId="10" fillId="3" borderId="22" xfId="1" applyFont="1" applyFill="1" applyBorder="1" applyAlignment="1" applyProtection="1">
      <alignment horizontal="center" vertical="center" wrapText="1"/>
    </xf>
    <xf numFmtId="0" fontId="10" fillId="3" borderId="30" xfId="0" applyFont="1" applyFill="1" applyBorder="1" applyAlignment="1">
      <alignment horizontal="center" vertical="center"/>
    </xf>
    <xf numFmtId="0" fontId="10" fillId="3" borderId="31" xfId="0" applyFont="1" applyFill="1" applyBorder="1" applyAlignment="1">
      <alignment horizontal="center" vertical="center"/>
    </xf>
    <xf numFmtId="0" fontId="10" fillId="3" borderId="25"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19" xfId="0" applyFont="1" applyFill="1" applyBorder="1" applyAlignment="1">
      <alignment horizontal="center" vertical="center" wrapText="1"/>
    </xf>
    <xf numFmtId="0" fontId="15" fillId="10" borderId="20" xfId="0" applyFont="1" applyFill="1" applyBorder="1" applyAlignment="1">
      <alignment horizontal="center" vertical="center" wrapText="1"/>
    </xf>
    <xf numFmtId="0" fontId="13" fillId="12" borderId="41" xfId="0" applyFont="1" applyFill="1" applyBorder="1" applyAlignment="1">
      <alignment horizontal="center" vertical="center" wrapText="1"/>
    </xf>
    <xf numFmtId="0" fontId="13" fillId="12" borderId="43" xfId="0" applyFont="1" applyFill="1" applyBorder="1" applyAlignment="1">
      <alignment horizontal="center" vertical="center" wrapText="1"/>
    </xf>
    <xf numFmtId="0" fontId="24" fillId="0" borderId="3" xfId="0" applyFont="1" applyBorder="1" applyAlignment="1">
      <alignment horizontal="justify" vertical="center" wrapText="1"/>
    </xf>
  </cellXfs>
  <cellStyles count="7">
    <cellStyle name="Normal" xfId="0" builtinId="0"/>
    <cellStyle name="Normal 2" xfId="2" xr:uid="{00000000-0005-0000-0000-000001000000}"/>
    <cellStyle name="Normal 2 2" xfId="3" xr:uid="{00000000-0005-0000-0000-000002000000}"/>
    <cellStyle name="Normal 3" xfId="5" xr:uid="{00000000-0005-0000-0000-000003000000}"/>
    <cellStyle name="Normal 5" xfId="4" xr:uid="{00000000-0005-0000-0000-000004000000}"/>
    <cellStyle name="Porcentaje" xfId="1" builtinId="5"/>
    <cellStyle name="Porcentual 10" xfId="6" xr:uid="{00000000-0005-0000-0000-000006000000}"/>
  </cellStyles>
  <dxfs count="43">
    <dxf>
      <fill>
        <patternFill patternType="solid">
          <fgColor rgb="FF1F1F1F"/>
          <bgColor rgb="FFFFFFFF"/>
        </patternFill>
      </fill>
    </dxf>
    <dxf>
      <font>
        <b/>
        <i val="0"/>
        <color theme="0"/>
      </font>
      <fill>
        <patternFill>
          <bgColor rgb="FFC00000"/>
        </patternFill>
      </fill>
    </dxf>
    <dxf>
      <font>
        <b/>
        <i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color theme="0"/>
      </font>
      <fill>
        <patternFill>
          <bgColor rgb="FFC00000"/>
        </patternFill>
      </fill>
    </dxf>
    <dxf>
      <font>
        <b/>
        <i val="0"/>
        <color theme="0"/>
      </font>
      <fill>
        <patternFill>
          <bgColor theme="6" tint="-0.499984740745262"/>
        </patternFill>
      </fill>
    </dxf>
    <dxf>
      <font>
        <b/>
        <i val="0"/>
        <color theme="0"/>
      </font>
      <fill>
        <patternFill>
          <bgColor theme="6" tint="-0.24994659260841701"/>
        </patternFill>
      </fill>
    </dxf>
    <dxf>
      <font>
        <b/>
        <i val="0"/>
        <color auto="1"/>
      </font>
      <fill>
        <patternFill>
          <bgColor rgb="FFFFC000"/>
        </patternFill>
      </fill>
    </dxf>
    <dxf>
      <font>
        <b/>
        <i val="0"/>
        <color theme="0"/>
      </font>
      <fill>
        <patternFill>
          <bgColor rgb="FFFF33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color theme="0"/>
      </font>
      <fill>
        <patternFill>
          <bgColor rgb="FFC00000"/>
        </patternFill>
      </fill>
    </dxf>
    <dxf>
      <font>
        <b/>
        <i val="0"/>
        <color theme="0"/>
      </font>
      <fill>
        <patternFill>
          <bgColor rgb="FFFF3300"/>
        </patternFill>
      </fill>
    </dxf>
    <dxf>
      <font>
        <b/>
        <i val="0"/>
        <color theme="0"/>
      </font>
      <fill>
        <patternFill>
          <bgColor rgb="FFC00000"/>
        </patternFill>
      </fill>
    </dxf>
    <dxf>
      <font>
        <b/>
        <i val="0"/>
        <color theme="0"/>
      </font>
      <fill>
        <patternFill>
          <bgColor theme="6" tint="-0.499984740745262"/>
        </patternFill>
      </fill>
    </dxf>
    <dxf>
      <font>
        <b/>
        <i val="0"/>
        <color theme="0"/>
      </font>
      <fill>
        <patternFill>
          <bgColor theme="6" tint="-0.24994659260841701"/>
        </patternFill>
      </fill>
    </dxf>
    <dxf>
      <font>
        <b/>
        <i val="0"/>
        <color auto="1"/>
      </font>
      <fill>
        <patternFill>
          <bgColor rgb="FFFFC000"/>
        </patternFill>
      </fill>
    </dxf>
    <dxf>
      <font>
        <b/>
        <i val="0"/>
        <strike val="0"/>
        <color theme="0"/>
      </font>
      <fill>
        <patternFill>
          <bgColor rgb="FFFF3000"/>
        </patternFill>
      </fill>
    </dxf>
    <dxf>
      <font>
        <b/>
        <i val="0"/>
        <strike val="0"/>
        <color theme="0"/>
      </font>
      <fill>
        <patternFill>
          <bgColor theme="6" tint="-0.24994659260841701"/>
        </patternFill>
      </fill>
    </dxf>
    <dxf>
      <font>
        <b/>
        <i val="0"/>
        <strike val="0"/>
        <color theme="0"/>
      </font>
      <fill>
        <patternFill>
          <bgColor theme="6" tint="-0.499984740745262"/>
        </patternFill>
      </fill>
    </dxf>
    <dxf>
      <font>
        <b/>
        <i val="0"/>
        <strike val="0"/>
      </font>
      <fill>
        <patternFill>
          <bgColor rgb="FFFFC000"/>
        </patternFill>
      </fill>
    </dxf>
    <dxf>
      <font>
        <b/>
        <i val="0"/>
        <strike val="0"/>
        <color theme="0"/>
      </font>
      <fill>
        <patternFill>
          <bgColor rgb="FFC00000"/>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theme="6" tint="-0.499984740745262"/>
        </patternFill>
      </fill>
    </dxf>
    <dxf>
      <font>
        <b/>
        <i val="0"/>
        <strike val="0"/>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rgb="FFFF3000"/>
        </patternFill>
      </fill>
    </dxf>
    <dxf>
      <font>
        <b/>
        <i val="0"/>
        <strike val="0"/>
        <color theme="0"/>
      </font>
      <fill>
        <patternFill>
          <bgColor theme="6" tint="-0.24994659260841701"/>
        </patternFill>
      </fill>
    </dxf>
    <dxf>
      <font>
        <b/>
        <i val="0"/>
        <strike val="0"/>
        <color theme="0"/>
      </font>
      <fill>
        <patternFill>
          <bgColor theme="6" tint="-0.499984740745262"/>
        </patternFill>
      </fill>
    </dxf>
  </dxfs>
  <tableStyles count="0" defaultTableStyle="TableStyleMedium9" defaultPivotStyle="PivotStyleLight16"/>
  <colors>
    <mruColors>
      <color rgb="FFFF3200"/>
      <color rgb="FFFF3300"/>
      <color rgb="FFF9EEED"/>
      <color rgb="FFF1F5E7"/>
      <color rgb="FFFFFFF3"/>
      <color rgb="FFFEF4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37</xdr:col>
      <xdr:colOff>160020</xdr:colOff>
      <xdr:row>0</xdr:row>
      <xdr:rowOff>128331</xdr:rowOff>
    </xdr:from>
    <xdr:to>
      <xdr:col>37</xdr:col>
      <xdr:colOff>1066800</xdr:colOff>
      <xdr:row>3</xdr:row>
      <xdr:rowOff>135917</xdr:rowOff>
    </xdr:to>
    <xdr:pic>
      <xdr:nvPicPr>
        <xdr:cNvPr id="5" name="3 Imagen" descr="C:\Users\john.garcia\Desktop\2020-01-08.png">
          <a:extLst>
            <a:ext uri="{FF2B5EF4-FFF2-40B4-BE49-F238E27FC236}">
              <a16:creationId xmlns:a16="http://schemas.microsoft.com/office/drawing/2014/main" id="{2056F623-A2BE-44DA-99DF-059B6A29C3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383160" y="128331"/>
          <a:ext cx="906780" cy="7791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487681</xdr:colOff>
      <xdr:row>0</xdr:row>
      <xdr:rowOff>91441</xdr:rowOff>
    </xdr:from>
    <xdr:to>
      <xdr:col>1</xdr:col>
      <xdr:colOff>579121</xdr:colOff>
      <xdr:row>3</xdr:row>
      <xdr:rowOff>135256</xdr:rowOff>
    </xdr:to>
    <xdr:pic>
      <xdr:nvPicPr>
        <xdr:cNvPr id="2" name="image6.png">
          <a:extLst>
            <a:ext uri="{FF2B5EF4-FFF2-40B4-BE49-F238E27FC236}">
              <a16:creationId xmlns:a16="http://schemas.microsoft.com/office/drawing/2014/main" id="{0535586C-45E8-04F1-457C-99731ECA69F4}"/>
            </a:ext>
          </a:extLst>
        </xdr:cNvPr>
        <xdr:cNvPicPr/>
      </xdr:nvPicPr>
      <xdr:blipFill>
        <a:blip xmlns:r="http://schemas.openxmlformats.org/officeDocument/2006/relationships" r:embed="rId2"/>
        <a:srcRect/>
        <a:stretch>
          <a:fillRect/>
        </a:stretch>
      </xdr:blipFill>
      <xdr:spPr>
        <a:xfrm>
          <a:off x="487681" y="91441"/>
          <a:ext cx="1028700" cy="815340"/>
        </a:xfrm>
        <a:prstGeom prst="rect">
          <a:avLst/>
        </a:prstGeom>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garzon\Documents\UAECOBB1\Auditor&#237;as%202013\Plan%20de%20mejoramiento\Plan%20mejoramiento-01102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izeth/Downloads/20220623_CCSE-FT-001.%20FORMULACI&#211;N%20PLAN%20DE%20MEJORAMIENTO_AUDTHUMANO%20(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M"/>
      <sheetName val="formulas"/>
      <sheetName val="cerradas"/>
      <sheetName val="Datos."/>
    </sheetNames>
    <sheetDataSet>
      <sheetData sheetId="0">
        <row r="3">
          <cell r="B3" t="str">
            <v>Acto inseguro</v>
          </cell>
        </row>
        <row r="4">
          <cell r="B4" t="str">
            <v>Análisis de indicadores</v>
          </cell>
        </row>
        <row r="5">
          <cell r="B5" t="str">
            <v>Auditoria Externa</v>
          </cell>
        </row>
        <row r="6">
          <cell r="B6" t="str">
            <v>Auditoría interna</v>
          </cell>
        </row>
        <row r="7">
          <cell r="B7" t="str">
            <v>Encuestas de satisfacción del cliente</v>
          </cell>
        </row>
        <row r="8">
          <cell r="B8" t="str">
            <v>Incidente de trabajo</v>
          </cell>
        </row>
        <row r="9">
          <cell r="B9" t="str">
            <v>Informe de Inspecciones planeadas</v>
          </cell>
        </row>
        <row r="10">
          <cell r="B10" t="str">
            <v>Informe del producto y/o servicio no conforme</v>
          </cell>
        </row>
        <row r="11">
          <cell r="B11" t="str">
            <v>Mapa de Riesgos</v>
          </cell>
        </row>
        <row r="12">
          <cell r="B12" t="str">
            <v>No conformidades reportadas por los responsables de la prestación del servicio</v>
          </cell>
        </row>
        <row r="13">
          <cell r="B13" t="str">
            <v>Prestación de servicios o procesos</v>
          </cell>
        </row>
        <row r="14">
          <cell r="B14" t="str">
            <v>Quejas, reclamos o sugerencias</v>
          </cell>
        </row>
        <row r="15">
          <cell r="B15" t="str">
            <v>Resultados de auto evaluaciones</v>
          </cell>
        </row>
        <row r="16">
          <cell r="B16" t="str">
            <v>Revisiones de la dirección</v>
          </cell>
        </row>
        <row r="17">
          <cell r="B17" t="str">
            <v>Casos de estudio</v>
          </cell>
        </row>
        <row r="18">
          <cell r="B18" t="str">
            <v>Evaluación de servicios</v>
          </cell>
        </row>
        <row r="19">
          <cell r="B19" t="str">
            <v>Plan de Acción</v>
          </cell>
        </row>
      </sheetData>
      <sheetData sheetId="1"/>
      <sheetData sheetId="2"/>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SE-FT-001"/>
      <sheetName val="Instructivo"/>
      <sheetName val="Datos"/>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13"/>
  <sheetViews>
    <sheetView tabSelected="1" zoomScaleNormal="100" workbookViewId="0">
      <selection activeCell="A6" sqref="A6:G6"/>
    </sheetView>
  </sheetViews>
  <sheetFormatPr baseColWidth="10" defaultColWidth="0" defaultRowHeight="13.2" zeroHeight="1"/>
  <cols>
    <col min="1" max="1" width="13.6640625" style="2" customWidth="1"/>
    <col min="2" max="2" width="17" style="25" customWidth="1"/>
    <col min="3" max="3" width="21.5546875" style="25" customWidth="1"/>
    <col min="4" max="4" width="13.44140625" style="25" customWidth="1"/>
    <col min="5" max="5" width="20.6640625" style="25" customWidth="1"/>
    <col min="6" max="6" width="67.44140625" style="26" customWidth="1"/>
    <col min="7" max="7" width="20.6640625" style="25" customWidth="1"/>
    <col min="8" max="8" width="43.6640625" style="25" customWidth="1"/>
    <col min="9" max="9" width="71.109375" style="2" customWidth="1"/>
    <col min="10" max="11" width="15.5546875" style="6" customWidth="1"/>
    <col min="12" max="12" width="21.44140625" style="6" customWidth="1"/>
    <col min="13" max="13" width="16.6640625" style="5" customWidth="1"/>
    <col min="14" max="16" width="16.6640625" style="6" customWidth="1"/>
    <col min="17" max="17" width="17.88671875" style="6" customWidth="1"/>
    <col min="18" max="18" width="25.6640625" style="6" customWidth="1"/>
    <col min="19" max="19" width="16.6640625" style="6" customWidth="1"/>
    <col min="20" max="20" width="15.5546875" style="2" customWidth="1"/>
    <col min="21" max="21" width="115.44140625" style="2" customWidth="1"/>
    <col min="22" max="22" width="17.5546875" style="35" customWidth="1"/>
    <col min="23" max="25" width="17.5546875" style="2" customWidth="1"/>
    <col min="26" max="26" width="18" style="2" customWidth="1"/>
    <col min="27" max="27" width="55.6640625" style="41" customWidth="1"/>
    <col min="28" max="28" width="18" style="6" customWidth="1"/>
    <col min="29" max="29" width="18" style="42" customWidth="1"/>
    <col min="30" max="31" width="17.5546875" style="6" hidden="1" customWidth="1"/>
    <col min="32" max="32" width="18" style="6" customWidth="1"/>
    <col min="33" max="33" width="120.6640625" style="3" customWidth="1"/>
    <col min="34" max="34" width="17.5546875" style="6" customWidth="1"/>
    <col min="35" max="35" width="17.5546875" style="124" customWidth="1"/>
    <col min="36" max="38" width="17.5546875" style="6" customWidth="1"/>
    <col min="39" max="39" width="1.77734375" style="2" customWidth="1"/>
    <col min="40" max="16384" width="11.44140625" style="2" hidden="1"/>
  </cols>
  <sheetData>
    <row r="1" spans="1:38" ht="20.25" customHeight="1">
      <c r="A1" s="217"/>
      <c r="B1" s="218"/>
      <c r="C1" s="229" t="s">
        <v>0</v>
      </c>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1"/>
      <c r="AI1" s="191" t="s">
        <v>1</v>
      </c>
      <c r="AJ1" s="192"/>
      <c r="AK1" s="193"/>
      <c r="AL1" s="194"/>
    </row>
    <row r="2" spans="1:38" ht="20.25" customHeight="1">
      <c r="A2" s="219"/>
      <c r="B2" s="220"/>
      <c r="C2" s="232"/>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4"/>
      <c r="AI2" s="197" t="s">
        <v>2</v>
      </c>
      <c r="AJ2" s="198"/>
      <c r="AK2" s="199"/>
      <c r="AL2" s="195"/>
    </row>
    <row r="3" spans="1:38" ht="20.25" customHeight="1">
      <c r="A3" s="219"/>
      <c r="B3" s="220"/>
      <c r="C3" s="232"/>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c r="AF3" s="233"/>
      <c r="AG3" s="233"/>
      <c r="AH3" s="234"/>
      <c r="AI3" s="197" t="s">
        <v>3</v>
      </c>
      <c r="AJ3" s="198"/>
      <c r="AK3" s="199"/>
      <c r="AL3" s="195"/>
    </row>
    <row r="4" spans="1:38" ht="20.25" customHeight="1" thickBot="1">
      <c r="A4" s="221"/>
      <c r="B4" s="222"/>
      <c r="C4" s="235"/>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c r="AG4" s="236"/>
      <c r="AH4" s="237"/>
      <c r="AI4" s="200" t="s">
        <v>4</v>
      </c>
      <c r="AJ4" s="201"/>
      <c r="AK4" s="202"/>
      <c r="AL4" s="196"/>
    </row>
    <row r="5" spans="1:38" ht="13.8" thickBot="1"/>
    <row r="6" spans="1:38" s="27" customFormat="1" ht="13.8" thickBot="1">
      <c r="A6" s="223" t="s">
        <v>5</v>
      </c>
      <c r="B6" s="224"/>
      <c r="C6" s="224"/>
      <c r="D6" s="224"/>
      <c r="E6" s="224"/>
      <c r="F6" s="224"/>
      <c r="G6" s="225"/>
      <c r="H6" s="226" t="s">
        <v>6</v>
      </c>
      <c r="I6" s="227"/>
      <c r="J6" s="227"/>
      <c r="K6" s="227"/>
      <c r="L6" s="227"/>
      <c r="M6" s="227"/>
      <c r="N6" s="227"/>
      <c r="O6" s="227"/>
      <c r="P6" s="227"/>
      <c r="Q6" s="227"/>
      <c r="R6" s="226"/>
      <c r="S6" s="228"/>
      <c r="T6" s="244" t="s">
        <v>809</v>
      </c>
      <c r="U6" s="245"/>
      <c r="V6" s="245"/>
      <c r="W6" s="245"/>
      <c r="X6" s="245"/>
      <c r="Y6" s="246"/>
      <c r="Z6" s="189" t="s">
        <v>810</v>
      </c>
      <c r="AA6" s="190"/>
      <c r="AB6" s="190"/>
      <c r="AC6" s="190"/>
      <c r="AD6" s="190"/>
      <c r="AE6" s="190"/>
      <c r="AF6" s="190"/>
      <c r="AG6" s="190"/>
      <c r="AH6" s="190"/>
      <c r="AI6" s="171" t="s">
        <v>811</v>
      </c>
      <c r="AJ6" s="172"/>
      <c r="AK6" s="172"/>
      <c r="AL6" s="173"/>
    </row>
    <row r="7" spans="1:38" s="15" customFormat="1" ht="10.199999999999999">
      <c r="A7" s="205" t="s">
        <v>7</v>
      </c>
      <c r="B7" s="209" t="s">
        <v>8</v>
      </c>
      <c r="C7" s="209" t="s">
        <v>9</v>
      </c>
      <c r="D7" s="209" t="s">
        <v>10</v>
      </c>
      <c r="E7" s="209" t="s">
        <v>11</v>
      </c>
      <c r="F7" s="209" t="s">
        <v>12</v>
      </c>
      <c r="G7" s="211" t="s">
        <v>13</v>
      </c>
      <c r="H7" s="242" t="s">
        <v>14</v>
      </c>
      <c r="I7" s="240" t="s">
        <v>15</v>
      </c>
      <c r="J7" s="241"/>
      <c r="K7" s="213" t="s">
        <v>16</v>
      </c>
      <c r="L7" s="213" t="s">
        <v>17</v>
      </c>
      <c r="M7" s="238" t="s">
        <v>18</v>
      </c>
      <c r="N7" s="213" t="s">
        <v>19</v>
      </c>
      <c r="O7" s="213" t="s">
        <v>20</v>
      </c>
      <c r="P7" s="213" t="s">
        <v>21</v>
      </c>
      <c r="Q7" s="213" t="s">
        <v>22</v>
      </c>
      <c r="R7" s="213" t="s">
        <v>23</v>
      </c>
      <c r="S7" s="215" t="s">
        <v>24</v>
      </c>
      <c r="T7" s="203" t="s">
        <v>25</v>
      </c>
      <c r="U7" s="207" t="s">
        <v>26</v>
      </c>
      <c r="V7" s="207" t="s">
        <v>27</v>
      </c>
      <c r="W7" s="207" t="s">
        <v>28</v>
      </c>
      <c r="X7" s="207" t="s">
        <v>29</v>
      </c>
      <c r="Y7" s="247" t="s">
        <v>30</v>
      </c>
      <c r="Z7" s="174" t="s">
        <v>25</v>
      </c>
      <c r="AA7" s="176" t="s">
        <v>31</v>
      </c>
      <c r="AB7" s="176" t="s">
        <v>32</v>
      </c>
      <c r="AC7" s="178" t="s">
        <v>27</v>
      </c>
      <c r="AD7" s="180" t="s">
        <v>33</v>
      </c>
      <c r="AE7" s="180" t="s">
        <v>34</v>
      </c>
      <c r="AF7" s="178" t="s">
        <v>28</v>
      </c>
      <c r="AG7" s="178" t="s">
        <v>26</v>
      </c>
      <c r="AH7" s="178" t="s">
        <v>30</v>
      </c>
      <c r="AI7" s="183" t="s">
        <v>35</v>
      </c>
      <c r="AJ7" s="185" t="s">
        <v>36</v>
      </c>
      <c r="AK7" s="185" t="s">
        <v>37</v>
      </c>
      <c r="AL7" s="187" t="s">
        <v>38</v>
      </c>
    </row>
    <row r="8" spans="1:38" s="15" customFormat="1" ht="10.199999999999999">
      <c r="A8" s="206"/>
      <c r="B8" s="210"/>
      <c r="C8" s="210"/>
      <c r="D8" s="210"/>
      <c r="E8" s="210"/>
      <c r="F8" s="210"/>
      <c r="G8" s="212"/>
      <c r="H8" s="243"/>
      <c r="I8" s="47" t="s">
        <v>39</v>
      </c>
      <c r="J8" s="47" t="s">
        <v>40</v>
      </c>
      <c r="K8" s="214"/>
      <c r="L8" s="214"/>
      <c r="M8" s="239"/>
      <c r="N8" s="214"/>
      <c r="O8" s="214"/>
      <c r="P8" s="214"/>
      <c r="Q8" s="214"/>
      <c r="R8" s="214"/>
      <c r="S8" s="216"/>
      <c r="T8" s="204"/>
      <c r="U8" s="208"/>
      <c r="V8" s="208"/>
      <c r="W8" s="208"/>
      <c r="X8" s="208"/>
      <c r="Y8" s="248"/>
      <c r="Z8" s="175"/>
      <c r="AA8" s="177"/>
      <c r="AB8" s="177"/>
      <c r="AC8" s="179"/>
      <c r="AD8" s="181"/>
      <c r="AE8" s="181"/>
      <c r="AF8" s="179"/>
      <c r="AG8" s="179"/>
      <c r="AH8" s="179"/>
      <c r="AI8" s="184"/>
      <c r="AJ8" s="186"/>
      <c r="AK8" s="186"/>
      <c r="AL8" s="188"/>
    </row>
    <row r="9" spans="1:38" s="61" customFormat="1" ht="27.6" thickBot="1">
      <c r="A9" s="48" t="s">
        <v>41</v>
      </c>
      <c r="B9" s="49" t="s">
        <v>42</v>
      </c>
      <c r="C9" s="49" t="s">
        <v>43</v>
      </c>
      <c r="D9" s="50" t="s">
        <v>44</v>
      </c>
      <c r="E9" s="49" t="s">
        <v>45</v>
      </c>
      <c r="F9" s="49" t="s">
        <v>46</v>
      </c>
      <c r="G9" s="51" t="s">
        <v>47</v>
      </c>
      <c r="H9" s="52" t="s">
        <v>48</v>
      </c>
      <c r="I9" s="53" t="s">
        <v>49</v>
      </c>
      <c r="J9" s="53" t="s">
        <v>50</v>
      </c>
      <c r="K9" s="53" t="s">
        <v>42</v>
      </c>
      <c r="L9" s="53" t="s">
        <v>51</v>
      </c>
      <c r="M9" s="73" t="s">
        <v>42</v>
      </c>
      <c r="N9" s="53" t="s">
        <v>44</v>
      </c>
      <c r="O9" s="53" t="s">
        <v>44</v>
      </c>
      <c r="P9" s="54" t="s">
        <v>42</v>
      </c>
      <c r="Q9" s="53" t="s">
        <v>42</v>
      </c>
      <c r="R9" s="53" t="s">
        <v>42</v>
      </c>
      <c r="S9" s="55" t="s">
        <v>52</v>
      </c>
      <c r="T9" s="56" t="s">
        <v>44</v>
      </c>
      <c r="U9" s="57" t="s">
        <v>53</v>
      </c>
      <c r="V9" s="57" t="s">
        <v>54</v>
      </c>
      <c r="W9" s="57" t="s">
        <v>55</v>
      </c>
      <c r="X9" s="57" t="s">
        <v>56</v>
      </c>
      <c r="Y9" s="58" t="s">
        <v>57</v>
      </c>
      <c r="Z9" s="131" t="s">
        <v>44</v>
      </c>
      <c r="AA9" s="132" t="s">
        <v>58</v>
      </c>
      <c r="AB9" s="132" t="s">
        <v>59</v>
      </c>
      <c r="AC9" s="133" t="s">
        <v>54</v>
      </c>
      <c r="AD9" s="182"/>
      <c r="AE9" s="182"/>
      <c r="AF9" s="133" t="s">
        <v>55</v>
      </c>
      <c r="AG9" s="133" t="s">
        <v>53</v>
      </c>
      <c r="AH9" s="133" t="s">
        <v>57</v>
      </c>
      <c r="AI9" s="125" t="s">
        <v>60</v>
      </c>
      <c r="AJ9" s="59" t="s">
        <v>61</v>
      </c>
      <c r="AK9" s="59" t="s">
        <v>42</v>
      </c>
      <c r="AL9" s="60" t="s">
        <v>62</v>
      </c>
    </row>
    <row r="10" spans="1:38" ht="61.2">
      <c r="A10" s="68">
        <v>3</v>
      </c>
      <c r="B10" s="65" t="s">
        <v>80</v>
      </c>
      <c r="C10" s="65" t="s">
        <v>81</v>
      </c>
      <c r="D10" s="21">
        <v>44152</v>
      </c>
      <c r="E10" s="22" t="s">
        <v>82</v>
      </c>
      <c r="F10" s="24" t="s">
        <v>83</v>
      </c>
      <c r="G10" s="19" t="s">
        <v>84</v>
      </c>
      <c r="H10" s="24" t="s">
        <v>85</v>
      </c>
      <c r="I10" s="24" t="s">
        <v>86</v>
      </c>
      <c r="J10" s="32">
        <v>1</v>
      </c>
      <c r="K10" s="65" t="s">
        <v>65</v>
      </c>
      <c r="L10" s="65" t="s">
        <v>87</v>
      </c>
      <c r="M10" s="75">
        <v>1</v>
      </c>
      <c r="N10" s="20">
        <v>44228</v>
      </c>
      <c r="O10" s="20">
        <v>44562</v>
      </c>
      <c r="P10" s="65" t="s">
        <v>88</v>
      </c>
      <c r="Q10" s="23" t="s">
        <v>89</v>
      </c>
      <c r="R10" s="31" t="s">
        <v>90</v>
      </c>
      <c r="S10" s="19" t="s">
        <v>91</v>
      </c>
      <c r="T10" s="29">
        <v>45412</v>
      </c>
      <c r="U10" s="28" t="s">
        <v>93</v>
      </c>
      <c r="V10" s="36">
        <v>0.7</v>
      </c>
      <c r="W10" s="18" t="s">
        <v>78</v>
      </c>
      <c r="X10" s="18"/>
      <c r="Y10" s="44" t="s">
        <v>79</v>
      </c>
      <c r="Z10" s="29">
        <v>45535</v>
      </c>
      <c r="AA10" s="43" t="s">
        <v>919</v>
      </c>
      <c r="AB10" s="44">
        <v>0.7</v>
      </c>
      <c r="AC10" s="45">
        <f t="shared" ref="AC10:AC41" si="0">IF(OR(AB10="",J10=""),"",IF(OR(AB10=0,J10=0),0,IF((AB10*100%)/J10&gt;100%,100%,(AB10*100%)/J10)))</f>
        <v>0.7</v>
      </c>
      <c r="AD10" s="46" t="str">
        <f t="shared" ref="AD10:AD16" si="1">IF(AB10="","",IF(Z10&gt;O10,IF(AC10&lt;100%,"INCUMPLIDA",IF(AC10=100%,"TERMINADA EXTEMPORÁNEA"))))</f>
        <v>INCUMPLIDA</v>
      </c>
      <c r="AE10" s="46" t="b">
        <f t="shared" ref="AE10:AE16" si="2">IF(AB10="","",IF(Z10&lt;O10,IF(AC10=0%,"SIN INICIAR",IF(AC10=100%,"TERMINADA",IF(AC10&gt;0%,"EN PROCESO")))))</f>
        <v>0</v>
      </c>
      <c r="AF10" s="18" t="str">
        <f t="shared" ref="AF10:AF16" si="3">IF(AB10="","",IF(Z10&gt;O10,AD10,IF(Z10&lt;O10,AE10)))</f>
        <v>INCUMPLIDA</v>
      </c>
      <c r="AG10" s="28" t="s">
        <v>1020</v>
      </c>
      <c r="AH10" s="44" t="s">
        <v>79</v>
      </c>
      <c r="AI10" s="126" t="str">
        <f t="shared" ref="AI10:AI41" si="4">IF(AC10="","",IF(OR(AC10=100%,AC10=100%,AC10=100%),"CUMPLIDA","PENDIENTE"))</f>
        <v>PENDIENTE</v>
      </c>
      <c r="AJ10" s="44"/>
      <c r="AK10" s="44"/>
      <c r="AL10" s="44"/>
    </row>
    <row r="11" spans="1:38" ht="151.19999999999999" customHeight="1">
      <c r="A11" s="66">
        <v>4</v>
      </c>
      <c r="B11" s="65" t="s">
        <v>80</v>
      </c>
      <c r="C11" s="65" t="s">
        <v>81</v>
      </c>
      <c r="D11" s="21">
        <v>44152</v>
      </c>
      <c r="E11" s="22" t="s">
        <v>94</v>
      </c>
      <c r="F11" s="24" t="s">
        <v>95</v>
      </c>
      <c r="G11" s="19" t="s">
        <v>84</v>
      </c>
      <c r="H11" s="24" t="s">
        <v>96</v>
      </c>
      <c r="I11" s="24" t="s">
        <v>97</v>
      </c>
      <c r="J11" s="32">
        <v>2</v>
      </c>
      <c r="K11" s="65" t="s">
        <v>65</v>
      </c>
      <c r="L11" s="65" t="s">
        <v>98</v>
      </c>
      <c r="M11" s="75">
        <v>1</v>
      </c>
      <c r="N11" s="20">
        <v>44197</v>
      </c>
      <c r="O11" s="20">
        <v>45078</v>
      </c>
      <c r="P11" s="65" t="s">
        <v>99</v>
      </c>
      <c r="Q11" s="65" t="s">
        <v>100</v>
      </c>
      <c r="R11" s="31" t="s">
        <v>101</v>
      </c>
      <c r="S11" s="19" t="s">
        <v>91</v>
      </c>
      <c r="T11" s="29">
        <v>45412</v>
      </c>
      <c r="U11" s="28" t="s">
        <v>102</v>
      </c>
      <c r="V11" s="36">
        <v>0.25</v>
      </c>
      <c r="W11" s="18" t="s">
        <v>78</v>
      </c>
      <c r="X11" s="18"/>
      <c r="Y11" s="46" t="s">
        <v>71</v>
      </c>
      <c r="Z11" s="29">
        <v>45535</v>
      </c>
      <c r="AA11" s="43" t="s">
        <v>884</v>
      </c>
      <c r="AB11" s="44">
        <v>0.7</v>
      </c>
      <c r="AC11" s="45">
        <f t="shared" si="0"/>
        <v>0.35</v>
      </c>
      <c r="AD11" s="46" t="str">
        <f t="shared" si="1"/>
        <v>INCUMPLIDA</v>
      </c>
      <c r="AE11" s="46" t="b">
        <f t="shared" si="2"/>
        <v>0</v>
      </c>
      <c r="AF11" s="18" t="str">
        <f t="shared" si="3"/>
        <v>INCUMPLIDA</v>
      </c>
      <c r="AG11" s="28" t="s">
        <v>1021</v>
      </c>
      <c r="AH11" s="46" t="s">
        <v>71</v>
      </c>
      <c r="AI11" s="126" t="str">
        <f t="shared" si="4"/>
        <v>PENDIENTE</v>
      </c>
      <c r="AJ11" s="44"/>
      <c r="AK11" s="44"/>
      <c r="AL11" s="44"/>
    </row>
    <row r="12" spans="1:38" ht="51">
      <c r="A12" s="68">
        <v>5</v>
      </c>
      <c r="B12" s="65" t="s">
        <v>80</v>
      </c>
      <c r="C12" s="65" t="s">
        <v>81</v>
      </c>
      <c r="D12" s="21">
        <v>44152</v>
      </c>
      <c r="E12" s="22" t="s">
        <v>103</v>
      </c>
      <c r="F12" s="24" t="s">
        <v>104</v>
      </c>
      <c r="G12" s="19" t="s">
        <v>84</v>
      </c>
      <c r="H12" s="24" t="s">
        <v>105</v>
      </c>
      <c r="I12" s="24" t="s">
        <v>106</v>
      </c>
      <c r="J12" s="32">
        <v>1</v>
      </c>
      <c r="K12" s="65" t="s">
        <v>65</v>
      </c>
      <c r="L12" s="65" t="s">
        <v>107</v>
      </c>
      <c r="M12" s="75">
        <v>1</v>
      </c>
      <c r="N12" s="20">
        <v>44197</v>
      </c>
      <c r="O12" s="20">
        <v>44561</v>
      </c>
      <c r="P12" s="65" t="s">
        <v>88</v>
      </c>
      <c r="Q12" s="23" t="s">
        <v>89</v>
      </c>
      <c r="R12" s="31" t="s">
        <v>90</v>
      </c>
      <c r="S12" s="19" t="s">
        <v>91</v>
      </c>
      <c r="T12" s="29">
        <v>45412</v>
      </c>
      <c r="U12" s="28" t="s">
        <v>108</v>
      </c>
      <c r="V12" s="36">
        <v>0.3</v>
      </c>
      <c r="W12" s="18" t="s">
        <v>78</v>
      </c>
      <c r="X12" s="18"/>
      <c r="Y12" s="44" t="s">
        <v>79</v>
      </c>
      <c r="Z12" s="29">
        <v>45535</v>
      </c>
      <c r="AA12" s="43" t="s">
        <v>919</v>
      </c>
      <c r="AB12" s="44">
        <v>0.3</v>
      </c>
      <c r="AC12" s="45">
        <f t="shared" si="0"/>
        <v>0.3</v>
      </c>
      <c r="AD12" s="46" t="str">
        <f t="shared" si="1"/>
        <v>INCUMPLIDA</v>
      </c>
      <c r="AE12" s="46" t="b">
        <f t="shared" si="2"/>
        <v>0</v>
      </c>
      <c r="AF12" s="18" t="str">
        <f t="shared" si="3"/>
        <v>INCUMPLIDA</v>
      </c>
      <c r="AG12" s="28" t="s">
        <v>1022</v>
      </c>
      <c r="AH12" s="44" t="s">
        <v>79</v>
      </c>
      <c r="AI12" s="126" t="str">
        <f t="shared" si="4"/>
        <v>PENDIENTE</v>
      </c>
      <c r="AJ12" s="44"/>
      <c r="AK12" s="44"/>
      <c r="AL12" s="44"/>
    </row>
    <row r="13" spans="1:38" ht="132.6">
      <c r="A13" s="66">
        <v>6</v>
      </c>
      <c r="B13" s="65" t="s">
        <v>80</v>
      </c>
      <c r="C13" s="65" t="s">
        <v>109</v>
      </c>
      <c r="D13" s="20">
        <v>44347</v>
      </c>
      <c r="E13" s="22" t="s">
        <v>110</v>
      </c>
      <c r="F13" s="24" t="s">
        <v>111</v>
      </c>
      <c r="G13" s="19" t="s">
        <v>64</v>
      </c>
      <c r="H13" s="24" t="s">
        <v>112</v>
      </c>
      <c r="I13" s="24" t="s">
        <v>113</v>
      </c>
      <c r="J13" s="33">
        <v>3</v>
      </c>
      <c r="K13" s="19" t="s">
        <v>65</v>
      </c>
      <c r="L13" s="19" t="s">
        <v>114</v>
      </c>
      <c r="M13" s="74">
        <v>1</v>
      </c>
      <c r="N13" s="20">
        <v>44362</v>
      </c>
      <c r="O13" s="20">
        <v>44925</v>
      </c>
      <c r="P13" s="19" t="s">
        <v>76</v>
      </c>
      <c r="Q13" s="19" t="s">
        <v>115</v>
      </c>
      <c r="R13" s="30" t="s">
        <v>115</v>
      </c>
      <c r="S13" s="19" t="s">
        <v>91</v>
      </c>
      <c r="T13" s="29">
        <v>45412</v>
      </c>
      <c r="U13" s="62" t="s">
        <v>116</v>
      </c>
      <c r="V13" s="36">
        <v>0.66700000000000004</v>
      </c>
      <c r="W13" s="18" t="s">
        <v>78</v>
      </c>
      <c r="X13" s="18"/>
      <c r="Y13" s="44" t="s">
        <v>79</v>
      </c>
      <c r="Z13" s="29">
        <v>45535</v>
      </c>
      <c r="AA13" s="43" t="s">
        <v>1037</v>
      </c>
      <c r="AB13" s="44">
        <v>2.5</v>
      </c>
      <c r="AC13" s="45">
        <f t="shared" si="0"/>
        <v>0.83333333333333337</v>
      </c>
      <c r="AD13" s="46" t="str">
        <f t="shared" si="1"/>
        <v>INCUMPLIDA</v>
      </c>
      <c r="AE13" s="46" t="b">
        <f t="shared" si="2"/>
        <v>0</v>
      </c>
      <c r="AF13" s="18" t="str">
        <f t="shared" si="3"/>
        <v>INCUMPLIDA</v>
      </c>
      <c r="AG13" s="62" t="s">
        <v>1026</v>
      </c>
      <c r="AH13" s="44" t="s">
        <v>92</v>
      </c>
      <c r="AI13" s="126" t="str">
        <f t="shared" si="4"/>
        <v>PENDIENTE</v>
      </c>
      <c r="AJ13" s="44"/>
      <c r="AK13" s="44"/>
      <c r="AL13" s="44"/>
    </row>
    <row r="14" spans="1:38" ht="132.6">
      <c r="A14" s="68">
        <v>7</v>
      </c>
      <c r="B14" s="65" t="s">
        <v>80</v>
      </c>
      <c r="C14" s="65" t="s">
        <v>109</v>
      </c>
      <c r="D14" s="20">
        <v>44347</v>
      </c>
      <c r="E14" s="22" t="s">
        <v>94</v>
      </c>
      <c r="F14" s="24" t="s">
        <v>117</v>
      </c>
      <c r="G14" s="19" t="s">
        <v>64</v>
      </c>
      <c r="H14" s="24" t="s">
        <v>118</v>
      </c>
      <c r="I14" s="24" t="s">
        <v>119</v>
      </c>
      <c r="J14" s="33">
        <v>5</v>
      </c>
      <c r="K14" s="19" t="s">
        <v>65</v>
      </c>
      <c r="L14" s="19" t="s">
        <v>114</v>
      </c>
      <c r="M14" s="74">
        <v>1</v>
      </c>
      <c r="N14" s="20">
        <v>44362</v>
      </c>
      <c r="O14" s="20">
        <v>44925</v>
      </c>
      <c r="P14" s="19" t="s">
        <v>76</v>
      </c>
      <c r="Q14" s="19" t="s">
        <v>115</v>
      </c>
      <c r="R14" s="30" t="s">
        <v>115</v>
      </c>
      <c r="S14" s="19" t="s">
        <v>91</v>
      </c>
      <c r="T14" s="29">
        <v>45412</v>
      </c>
      <c r="U14" s="62" t="s">
        <v>120</v>
      </c>
      <c r="V14" s="36">
        <v>0.4</v>
      </c>
      <c r="W14" s="18" t="s">
        <v>78</v>
      </c>
      <c r="X14" s="18"/>
      <c r="Y14" s="44" t="s">
        <v>79</v>
      </c>
      <c r="Z14" s="29">
        <v>45535</v>
      </c>
      <c r="AA14" s="43" t="s">
        <v>871</v>
      </c>
      <c r="AB14" s="44">
        <v>2</v>
      </c>
      <c r="AC14" s="45">
        <f t="shared" si="0"/>
        <v>0.4</v>
      </c>
      <c r="AD14" s="46" t="str">
        <f t="shared" si="1"/>
        <v>INCUMPLIDA</v>
      </c>
      <c r="AE14" s="46" t="b">
        <f t="shared" si="2"/>
        <v>0</v>
      </c>
      <c r="AF14" s="18" t="str">
        <f t="shared" si="3"/>
        <v>INCUMPLIDA</v>
      </c>
      <c r="AG14" s="62" t="s">
        <v>1029</v>
      </c>
      <c r="AH14" s="44" t="s">
        <v>92</v>
      </c>
      <c r="AI14" s="126" t="str">
        <f t="shared" si="4"/>
        <v>PENDIENTE</v>
      </c>
      <c r="AJ14" s="44"/>
      <c r="AK14" s="44"/>
      <c r="AL14" s="44"/>
    </row>
    <row r="15" spans="1:38" s="15" customFormat="1" ht="122.4">
      <c r="A15" s="68">
        <v>11</v>
      </c>
      <c r="B15" s="37" t="s">
        <v>80</v>
      </c>
      <c r="C15" s="37" t="s">
        <v>122</v>
      </c>
      <c r="D15" s="40">
        <v>44460</v>
      </c>
      <c r="E15" s="67" t="s">
        <v>125</v>
      </c>
      <c r="F15" s="135" t="s">
        <v>126</v>
      </c>
      <c r="G15" s="17" t="s">
        <v>64</v>
      </c>
      <c r="H15" s="135" t="s">
        <v>127</v>
      </c>
      <c r="I15" s="135" t="s">
        <v>128</v>
      </c>
      <c r="J15" s="70">
        <v>4</v>
      </c>
      <c r="K15" s="37" t="s">
        <v>129</v>
      </c>
      <c r="L15" s="38" t="s">
        <v>114</v>
      </c>
      <c r="M15" s="77">
        <v>1</v>
      </c>
      <c r="N15" s="20">
        <v>44562</v>
      </c>
      <c r="O15" s="20">
        <v>45229</v>
      </c>
      <c r="P15" s="37" t="s">
        <v>76</v>
      </c>
      <c r="Q15" s="37" t="s">
        <v>123</v>
      </c>
      <c r="R15" s="67" t="s">
        <v>124</v>
      </c>
      <c r="S15" s="17" t="s">
        <v>91</v>
      </c>
      <c r="T15" s="29">
        <v>45412</v>
      </c>
      <c r="U15" s="63" t="s">
        <v>130</v>
      </c>
      <c r="V15" s="36">
        <v>0.125</v>
      </c>
      <c r="W15" s="18" t="s">
        <v>78</v>
      </c>
      <c r="X15" s="18"/>
      <c r="Y15" s="44" t="s">
        <v>79</v>
      </c>
      <c r="Z15" s="29">
        <v>45535</v>
      </c>
      <c r="AA15" s="43" t="s">
        <v>872</v>
      </c>
      <c r="AB15" s="44">
        <v>1</v>
      </c>
      <c r="AC15" s="45">
        <f t="shared" si="0"/>
        <v>0.25</v>
      </c>
      <c r="AD15" s="46" t="str">
        <f t="shared" si="1"/>
        <v>INCUMPLIDA</v>
      </c>
      <c r="AE15" s="46" t="b">
        <f t="shared" si="2"/>
        <v>0</v>
      </c>
      <c r="AF15" s="18" t="str">
        <f t="shared" si="3"/>
        <v>INCUMPLIDA</v>
      </c>
      <c r="AG15" s="63" t="s">
        <v>1030</v>
      </c>
      <c r="AH15" s="44" t="s">
        <v>92</v>
      </c>
      <c r="AI15" s="126" t="str">
        <f t="shared" si="4"/>
        <v>PENDIENTE</v>
      </c>
      <c r="AJ15" s="44"/>
      <c r="AK15" s="44"/>
      <c r="AL15" s="44"/>
    </row>
    <row r="16" spans="1:38" s="15" customFormat="1" ht="102">
      <c r="A16" s="66">
        <v>12</v>
      </c>
      <c r="B16" s="37" t="s">
        <v>80</v>
      </c>
      <c r="C16" s="37" t="s">
        <v>122</v>
      </c>
      <c r="D16" s="40">
        <v>44460</v>
      </c>
      <c r="E16" s="67">
        <v>4</v>
      </c>
      <c r="F16" s="135" t="s">
        <v>131</v>
      </c>
      <c r="G16" s="17" t="s">
        <v>64</v>
      </c>
      <c r="H16" s="135" t="s">
        <v>132</v>
      </c>
      <c r="I16" s="135" t="s">
        <v>133</v>
      </c>
      <c r="J16" s="70">
        <v>4</v>
      </c>
      <c r="K16" s="37" t="s">
        <v>129</v>
      </c>
      <c r="L16" s="38" t="s">
        <v>114</v>
      </c>
      <c r="M16" s="77">
        <v>1</v>
      </c>
      <c r="N16" s="20">
        <v>44562</v>
      </c>
      <c r="O16" s="20">
        <v>45229</v>
      </c>
      <c r="P16" s="37" t="s">
        <v>76</v>
      </c>
      <c r="Q16" s="37" t="s">
        <v>123</v>
      </c>
      <c r="R16" s="67" t="s">
        <v>124</v>
      </c>
      <c r="S16" s="17" t="s">
        <v>91</v>
      </c>
      <c r="T16" s="29">
        <v>45412</v>
      </c>
      <c r="U16" s="63" t="s">
        <v>130</v>
      </c>
      <c r="V16" s="36">
        <v>7.4999999999999997E-2</v>
      </c>
      <c r="W16" s="18" t="s">
        <v>78</v>
      </c>
      <c r="X16" s="18"/>
      <c r="Y16" s="44" t="s">
        <v>79</v>
      </c>
      <c r="Z16" s="29">
        <v>45535</v>
      </c>
      <c r="AA16" s="43" t="s">
        <v>872</v>
      </c>
      <c r="AB16" s="44">
        <v>0.5</v>
      </c>
      <c r="AC16" s="45">
        <f t="shared" si="0"/>
        <v>0.125</v>
      </c>
      <c r="AD16" s="46" t="str">
        <f t="shared" si="1"/>
        <v>INCUMPLIDA</v>
      </c>
      <c r="AE16" s="46" t="b">
        <f t="shared" si="2"/>
        <v>0</v>
      </c>
      <c r="AF16" s="18" t="str">
        <f t="shared" si="3"/>
        <v>INCUMPLIDA</v>
      </c>
      <c r="AG16" s="63" t="s">
        <v>1031</v>
      </c>
      <c r="AH16" s="44" t="s">
        <v>92</v>
      </c>
      <c r="AI16" s="126" t="str">
        <f t="shared" si="4"/>
        <v>PENDIENTE</v>
      </c>
      <c r="AJ16" s="44"/>
      <c r="AK16" s="44"/>
      <c r="AL16" s="44"/>
    </row>
    <row r="17" spans="1:38" s="15" customFormat="1" ht="91.8">
      <c r="A17" s="66">
        <v>14</v>
      </c>
      <c r="B17" s="65" t="s">
        <v>80</v>
      </c>
      <c r="C17" s="65" t="s">
        <v>134</v>
      </c>
      <c r="D17" s="20">
        <v>44489</v>
      </c>
      <c r="E17" s="22">
        <v>6</v>
      </c>
      <c r="F17" s="71" t="s">
        <v>135</v>
      </c>
      <c r="G17" s="19" t="s">
        <v>136</v>
      </c>
      <c r="H17" s="24" t="s">
        <v>137</v>
      </c>
      <c r="I17" s="24" t="s">
        <v>138</v>
      </c>
      <c r="J17" s="33">
        <v>1</v>
      </c>
      <c r="K17" s="65" t="s">
        <v>139</v>
      </c>
      <c r="L17" s="19" t="s">
        <v>140</v>
      </c>
      <c r="M17" s="76">
        <v>1</v>
      </c>
      <c r="N17" s="20">
        <v>44531</v>
      </c>
      <c r="O17" s="20">
        <v>44896</v>
      </c>
      <c r="P17" s="65" t="s">
        <v>141</v>
      </c>
      <c r="Q17" s="23" t="s">
        <v>66</v>
      </c>
      <c r="R17" s="31" t="s">
        <v>142</v>
      </c>
      <c r="S17" s="19" t="s">
        <v>91</v>
      </c>
      <c r="T17" s="29">
        <v>45412</v>
      </c>
      <c r="U17" s="63" t="s">
        <v>143</v>
      </c>
      <c r="V17" s="36">
        <v>1</v>
      </c>
      <c r="W17" s="18" t="s">
        <v>68</v>
      </c>
      <c r="X17" s="18" t="s">
        <v>69</v>
      </c>
      <c r="Y17" s="44" t="s">
        <v>144</v>
      </c>
      <c r="Z17" s="29">
        <v>45535</v>
      </c>
      <c r="AA17" s="43" t="s">
        <v>919</v>
      </c>
      <c r="AB17" s="44">
        <v>1</v>
      </c>
      <c r="AC17" s="45">
        <f t="shared" si="0"/>
        <v>1</v>
      </c>
      <c r="AD17" s="46" t="b">
        <f>IF(AB17="","",IF(Z17&lt;O17,IF(AC17&lt;100%,"INCUMPLIDA",IF(AC17=100%,"TERMINADA EXTEMPORÁNEA"))))</f>
        <v>0</v>
      </c>
      <c r="AE17" s="46" t="str">
        <f>IF(AB17="","",IF(Z17&gt;O17,IF(AC17=0%,"SIN INICIAR",IF(AC17=100%,"TERMINADA",IF(AC17&gt;0%,"EN PROCESO")))))</f>
        <v>TERMINADA</v>
      </c>
      <c r="AF17" s="18" t="str">
        <f>IF(AB17="","",IF(Z17&lt;O17,AD17,IF(Z17&gt;O17,AE17)))</f>
        <v>TERMINADA</v>
      </c>
      <c r="AG17" s="63" t="s">
        <v>920</v>
      </c>
      <c r="AH17" s="44" t="s">
        <v>79</v>
      </c>
      <c r="AI17" s="126" t="str">
        <f t="shared" si="4"/>
        <v>CUMPLIDA</v>
      </c>
      <c r="AJ17" s="46" t="s">
        <v>921</v>
      </c>
      <c r="AK17" s="44" t="s">
        <v>72</v>
      </c>
      <c r="AL17" s="44" t="s">
        <v>1034</v>
      </c>
    </row>
    <row r="18" spans="1:38" s="15" customFormat="1" ht="91.8">
      <c r="A18" s="68">
        <v>15</v>
      </c>
      <c r="B18" s="65" t="s">
        <v>80</v>
      </c>
      <c r="C18" s="65" t="s">
        <v>134</v>
      </c>
      <c r="D18" s="20">
        <v>44489</v>
      </c>
      <c r="E18" s="22">
        <v>9</v>
      </c>
      <c r="F18" s="71" t="s">
        <v>145</v>
      </c>
      <c r="G18" s="19" t="s">
        <v>136</v>
      </c>
      <c r="H18" s="24" t="s">
        <v>146</v>
      </c>
      <c r="I18" s="24" t="s">
        <v>147</v>
      </c>
      <c r="J18" s="33">
        <v>2</v>
      </c>
      <c r="K18" s="65" t="s">
        <v>139</v>
      </c>
      <c r="L18" s="19" t="s">
        <v>148</v>
      </c>
      <c r="M18" s="76">
        <v>1</v>
      </c>
      <c r="N18" s="20">
        <v>44531</v>
      </c>
      <c r="O18" s="20">
        <v>44896</v>
      </c>
      <c r="P18" s="65" t="s">
        <v>141</v>
      </c>
      <c r="Q18" s="23" t="s">
        <v>66</v>
      </c>
      <c r="R18" s="31" t="s">
        <v>142</v>
      </c>
      <c r="S18" s="19" t="s">
        <v>91</v>
      </c>
      <c r="T18" s="29">
        <v>45412</v>
      </c>
      <c r="U18" s="63" t="s">
        <v>149</v>
      </c>
      <c r="V18" s="36">
        <v>1</v>
      </c>
      <c r="W18" s="18" t="s">
        <v>68</v>
      </c>
      <c r="X18" s="18" t="s">
        <v>69</v>
      </c>
      <c r="Y18" s="44" t="s">
        <v>144</v>
      </c>
      <c r="Z18" s="29">
        <v>45535</v>
      </c>
      <c r="AA18" s="43" t="s">
        <v>919</v>
      </c>
      <c r="AB18" s="44">
        <v>2</v>
      </c>
      <c r="AC18" s="45">
        <f t="shared" si="0"/>
        <v>1</v>
      </c>
      <c r="AD18" s="46" t="b">
        <f>IF(AB18="","",IF(Z18&lt;O18,IF(AC18&lt;100%,"INCUMPLIDA",IF(AC18=100%,"TERMINADA EXTEMPORÁNEA"))))</f>
        <v>0</v>
      </c>
      <c r="AE18" s="46" t="str">
        <f>IF(AB18="","",IF(Z18&gt;O18,IF(AC18=0%,"SIN INICIAR",IF(AC18=100%,"TERMINADA",IF(AC18&gt;0%,"EN PROCESO")))))</f>
        <v>TERMINADA</v>
      </c>
      <c r="AF18" s="18" t="str">
        <f>IF(AB18="","",IF(Z18&lt;O18,AD18,IF(Z18&gt;O18,AE18)))</f>
        <v>TERMINADA</v>
      </c>
      <c r="AG18" s="63" t="s">
        <v>922</v>
      </c>
      <c r="AH18" s="44" t="s">
        <v>79</v>
      </c>
      <c r="AI18" s="126" t="str">
        <f t="shared" si="4"/>
        <v>CUMPLIDA</v>
      </c>
      <c r="AJ18" s="46" t="s">
        <v>921</v>
      </c>
      <c r="AK18" s="44" t="s">
        <v>72</v>
      </c>
      <c r="AL18" s="44" t="s">
        <v>1034</v>
      </c>
    </row>
    <row r="19" spans="1:38" ht="163.19999999999999">
      <c r="A19" s="66">
        <v>16</v>
      </c>
      <c r="B19" s="19" t="s">
        <v>80</v>
      </c>
      <c r="C19" s="65" t="s">
        <v>150</v>
      </c>
      <c r="D19" s="21">
        <v>44558</v>
      </c>
      <c r="E19" s="65" t="s">
        <v>110</v>
      </c>
      <c r="F19" s="64" t="s">
        <v>151</v>
      </c>
      <c r="G19" s="65" t="s">
        <v>152</v>
      </c>
      <c r="H19" s="64" t="s">
        <v>153</v>
      </c>
      <c r="I19" s="64" t="s">
        <v>154</v>
      </c>
      <c r="J19" s="65">
        <v>1</v>
      </c>
      <c r="K19" s="65" t="s">
        <v>129</v>
      </c>
      <c r="L19" s="65" t="s">
        <v>155</v>
      </c>
      <c r="M19" s="76">
        <v>0.75</v>
      </c>
      <c r="N19" s="20">
        <v>44682</v>
      </c>
      <c r="O19" s="20">
        <v>45046</v>
      </c>
      <c r="P19" s="65" t="s">
        <v>88</v>
      </c>
      <c r="Q19" s="23" t="s">
        <v>156</v>
      </c>
      <c r="R19" s="23" t="s">
        <v>157</v>
      </c>
      <c r="S19" s="65" t="s">
        <v>91</v>
      </c>
      <c r="T19" s="29">
        <v>45412</v>
      </c>
      <c r="U19" s="28" t="s">
        <v>778</v>
      </c>
      <c r="V19" s="79">
        <v>0.3</v>
      </c>
      <c r="W19" s="80" t="s">
        <v>78</v>
      </c>
      <c r="X19" s="18"/>
      <c r="Y19" s="44" t="s">
        <v>79</v>
      </c>
      <c r="Z19" s="29">
        <v>45535</v>
      </c>
      <c r="AA19" s="43" t="s">
        <v>919</v>
      </c>
      <c r="AB19" s="44">
        <v>0.3</v>
      </c>
      <c r="AC19" s="45">
        <f t="shared" si="0"/>
        <v>0.3</v>
      </c>
      <c r="AD19" s="46" t="str">
        <f>IF(AB19="","",IF(Z19&gt;O19,IF(AC19&lt;100%,"INCUMPLIDA",IF(AC19=100%,"TERMINADA EXTEMPORÁNEA"))))</f>
        <v>INCUMPLIDA</v>
      </c>
      <c r="AE19" s="46" t="b">
        <f>IF(AB19="","",IF(Z19&lt;O19,IF(AC19=0%,"SIN INICIAR",IF(AC19=100%,"TERMINADA",IF(AC19&gt;0%,"EN PROCESO")))))</f>
        <v>0</v>
      </c>
      <c r="AF19" s="18" t="str">
        <f>IF(AB19="","",IF(Z19&gt;O19,AD19,IF(Z19&lt;O19,AE19)))</f>
        <v>INCUMPLIDA</v>
      </c>
      <c r="AG19" s="28" t="s">
        <v>1023</v>
      </c>
      <c r="AH19" s="44" t="s">
        <v>79</v>
      </c>
      <c r="AI19" s="126" t="str">
        <f t="shared" si="4"/>
        <v>PENDIENTE</v>
      </c>
      <c r="AJ19" s="44"/>
      <c r="AK19" s="44"/>
      <c r="AL19" s="44"/>
    </row>
    <row r="20" spans="1:38" ht="61.2">
      <c r="A20" s="66">
        <v>20</v>
      </c>
      <c r="B20" s="37" t="s">
        <v>80</v>
      </c>
      <c r="C20" s="37" t="s">
        <v>159</v>
      </c>
      <c r="D20" s="40">
        <f ca="1">TODAY()</f>
        <v>45577</v>
      </c>
      <c r="E20" s="37" t="s">
        <v>160</v>
      </c>
      <c r="F20" s="139" t="s">
        <v>161</v>
      </c>
      <c r="G20" s="37" t="s">
        <v>162</v>
      </c>
      <c r="H20" s="136" t="s">
        <v>163</v>
      </c>
      <c r="I20" s="136" t="s">
        <v>164</v>
      </c>
      <c r="J20" s="38">
        <v>2</v>
      </c>
      <c r="K20" s="72" t="s">
        <v>129</v>
      </c>
      <c r="L20" s="37" t="s">
        <v>165</v>
      </c>
      <c r="M20" s="77">
        <v>1</v>
      </c>
      <c r="N20" s="20">
        <v>44774</v>
      </c>
      <c r="O20" s="20">
        <v>45138</v>
      </c>
      <c r="P20" s="37" t="s">
        <v>166</v>
      </c>
      <c r="Q20" s="37" t="s">
        <v>66</v>
      </c>
      <c r="R20" s="37" t="s">
        <v>167</v>
      </c>
      <c r="S20" s="65" t="s">
        <v>91</v>
      </c>
      <c r="T20" s="29">
        <v>45412</v>
      </c>
      <c r="U20" s="28" t="s">
        <v>168</v>
      </c>
      <c r="V20" s="36">
        <v>0.5</v>
      </c>
      <c r="W20" s="18" t="s">
        <v>78</v>
      </c>
      <c r="X20" s="18"/>
      <c r="Y20" s="82" t="s">
        <v>169</v>
      </c>
      <c r="Z20" s="29">
        <v>45535</v>
      </c>
      <c r="AA20" s="43" t="s">
        <v>923</v>
      </c>
      <c r="AB20" s="82">
        <v>1.5</v>
      </c>
      <c r="AC20" s="45">
        <f t="shared" si="0"/>
        <v>0.75</v>
      </c>
      <c r="AD20" s="46" t="b">
        <f>IF(AB20="","",IF(Z20&lt;O20,IF(AC20&lt;100%,"INCUMPLIDA",IF(AC20=100%,"TERMINADA EXTEMPORÁNEA"))))</f>
        <v>0</v>
      </c>
      <c r="AE20" s="46" t="str">
        <f>IF(AB20="","",IF(Z20&gt;O20,IF(AC20=0%,"SIN INICIAR",IF(AC20=100%,"TERMINADA",IF(AC20&gt;0%,"EN PROCESO")))))</f>
        <v>EN PROCESO</v>
      </c>
      <c r="AF20" s="18" t="str">
        <f>IF(AB20="","",IF(Z20&lt;O20,AD20,IF(Z20&gt;O20,AE20)))</f>
        <v>EN PROCESO</v>
      </c>
      <c r="AG20" s="28" t="s">
        <v>924</v>
      </c>
      <c r="AH20" s="82" t="s">
        <v>79</v>
      </c>
      <c r="AI20" s="126" t="str">
        <f t="shared" si="4"/>
        <v>PENDIENTE</v>
      </c>
      <c r="AJ20" s="44"/>
      <c r="AK20" s="44"/>
      <c r="AL20" s="44"/>
    </row>
    <row r="21" spans="1:38" ht="91.8">
      <c r="A21" s="68">
        <v>21</v>
      </c>
      <c r="B21" s="65" t="s">
        <v>80</v>
      </c>
      <c r="C21" s="65" t="s">
        <v>170</v>
      </c>
      <c r="D21" s="21">
        <v>44729</v>
      </c>
      <c r="E21" s="65" t="s">
        <v>171</v>
      </c>
      <c r="F21" s="71" t="s">
        <v>172</v>
      </c>
      <c r="G21" s="65" t="s">
        <v>173</v>
      </c>
      <c r="H21" s="24" t="s">
        <v>174</v>
      </c>
      <c r="I21" s="24" t="s">
        <v>175</v>
      </c>
      <c r="J21" s="19">
        <v>4</v>
      </c>
      <c r="K21" s="65" t="s">
        <v>129</v>
      </c>
      <c r="L21" s="19" t="s">
        <v>176</v>
      </c>
      <c r="M21" s="76">
        <v>1</v>
      </c>
      <c r="N21" s="20">
        <v>44805</v>
      </c>
      <c r="O21" s="20">
        <v>45170</v>
      </c>
      <c r="P21" s="65" t="s">
        <v>177</v>
      </c>
      <c r="Q21" s="23" t="s">
        <v>66</v>
      </c>
      <c r="R21" s="23" t="s">
        <v>178</v>
      </c>
      <c r="S21" s="65" t="s">
        <v>91</v>
      </c>
      <c r="T21" s="29">
        <v>45412</v>
      </c>
      <c r="U21" s="28" t="s">
        <v>793</v>
      </c>
      <c r="V21" s="36">
        <v>0.75</v>
      </c>
      <c r="W21" s="18" t="s">
        <v>78</v>
      </c>
      <c r="X21" s="18"/>
      <c r="Y21" s="81" t="s">
        <v>92</v>
      </c>
      <c r="Z21" s="29">
        <v>45535</v>
      </c>
      <c r="AA21" s="43" t="s">
        <v>862</v>
      </c>
      <c r="AB21" s="44">
        <v>4</v>
      </c>
      <c r="AC21" s="45">
        <f t="shared" si="0"/>
        <v>1</v>
      </c>
      <c r="AD21" s="46" t="str">
        <f t="shared" ref="AD21:AD32" si="5">IF(AB21="","",IF(Z21&gt;O21,IF(AC21&lt;100%,"INCUMPLIDA",IF(AC21=100%,"TERMINADA EXTEMPORÁNEA"))))</f>
        <v>TERMINADA EXTEMPORÁNEA</v>
      </c>
      <c r="AE21" s="46" t="b">
        <f t="shared" ref="AE21:AE32" si="6">IF(AB21="","",IF(Z21&lt;O21,IF(AC21=0%,"SIN INICIAR",IF(AC21=100%,"TERMINADA",IF(AC21&gt;0%,"EN PROCESO")))))</f>
        <v>0</v>
      </c>
      <c r="AF21" s="18" t="str">
        <f t="shared" ref="AF21:AF32" si="7">IF(AB21="","",IF(Z21&gt;O21,AD21,IF(Z21&lt;O21,AE21)))</f>
        <v>TERMINADA EXTEMPORÁNEA</v>
      </c>
      <c r="AG21" s="28" t="s">
        <v>882</v>
      </c>
      <c r="AH21" s="81" t="s">
        <v>144</v>
      </c>
      <c r="AI21" s="126" t="str">
        <f t="shared" si="4"/>
        <v>CUMPLIDA</v>
      </c>
      <c r="AJ21" s="46" t="s">
        <v>883</v>
      </c>
      <c r="AK21" s="44" t="s">
        <v>72</v>
      </c>
      <c r="AL21" s="44" t="s">
        <v>1034</v>
      </c>
    </row>
    <row r="22" spans="1:38" ht="265.2">
      <c r="A22" s="68">
        <v>23</v>
      </c>
      <c r="B22" s="37" t="s">
        <v>80</v>
      </c>
      <c r="C22" s="37" t="s">
        <v>180</v>
      </c>
      <c r="D22" s="40">
        <v>44874</v>
      </c>
      <c r="E22" s="37" t="s">
        <v>181</v>
      </c>
      <c r="F22" s="138" t="s">
        <v>182</v>
      </c>
      <c r="G22" s="37" t="s">
        <v>183</v>
      </c>
      <c r="H22" s="137" t="s">
        <v>184</v>
      </c>
      <c r="I22" s="137" t="s">
        <v>185</v>
      </c>
      <c r="J22" s="37">
        <v>3</v>
      </c>
      <c r="K22" s="72" t="s">
        <v>65</v>
      </c>
      <c r="L22" s="37" t="s">
        <v>186</v>
      </c>
      <c r="M22" s="77">
        <v>1</v>
      </c>
      <c r="N22" s="20">
        <v>44896</v>
      </c>
      <c r="O22" s="20">
        <v>45291</v>
      </c>
      <c r="P22" s="37" t="s">
        <v>187</v>
      </c>
      <c r="Q22" s="37" t="s">
        <v>188</v>
      </c>
      <c r="R22" s="37" t="s">
        <v>189</v>
      </c>
      <c r="S22" s="65" t="s">
        <v>91</v>
      </c>
      <c r="T22" s="29">
        <v>45412</v>
      </c>
      <c r="U22" s="63" t="s">
        <v>190</v>
      </c>
      <c r="V22" s="36">
        <v>0.66700000000000004</v>
      </c>
      <c r="W22" s="18" t="s">
        <v>78</v>
      </c>
      <c r="X22" s="18"/>
      <c r="Y22" s="82" t="s">
        <v>169</v>
      </c>
      <c r="Z22" s="29">
        <v>45535</v>
      </c>
      <c r="AA22" s="43" t="s">
        <v>893</v>
      </c>
      <c r="AB22" s="44">
        <v>3</v>
      </c>
      <c r="AC22" s="45">
        <f t="shared" si="0"/>
        <v>1</v>
      </c>
      <c r="AD22" s="46" t="str">
        <f t="shared" si="5"/>
        <v>TERMINADA EXTEMPORÁNEA</v>
      </c>
      <c r="AE22" s="46" t="b">
        <f t="shared" si="6"/>
        <v>0</v>
      </c>
      <c r="AF22" s="18" t="str">
        <f t="shared" si="7"/>
        <v>TERMINADA EXTEMPORÁNEA</v>
      </c>
      <c r="AG22" s="63" t="s">
        <v>1038</v>
      </c>
      <c r="AH22" s="82" t="s">
        <v>144</v>
      </c>
      <c r="AI22" s="126" t="str">
        <f t="shared" si="4"/>
        <v>CUMPLIDA</v>
      </c>
      <c r="AJ22" s="46" t="s">
        <v>881</v>
      </c>
      <c r="AK22" s="44" t="s">
        <v>72</v>
      </c>
      <c r="AL22" s="44" t="s">
        <v>1034</v>
      </c>
    </row>
    <row r="23" spans="1:38" ht="102">
      <c r="A23" s="66">
        <v>26</v>
      </c>
      <c r="B23" s="37" t="s">
        <v>80</v>
      </c>
      <c r="C23" s="37" t="s">
        <v>193</v>
      </c>
      <c r="D23" s="40">
        <v>44887</v>
      </c>
      <c r="E23" s="37" t="s">
        <v>196</v>
      </c>
      <c r="F23" s="139" t="s">
        <v>197</v>
      </c>
      <c r="G23" s="37" t="s">
        <v>198</v>
      </c>
      <c r="H23" s="136" t="s">
        <v>199</v>
      </c>
      <c r="I23" s="137" t="s">
        <v>200</v>
      </c>
      <c r="J23" s="37">
        <v>2</v>
      </c>
      <c r="K23" s="72" t="s">
        <v>195</v>
      </c>
      <c r="L23" s="37" t="s">
        <v>201</v>
      </c>
      <c r="M23" s="77">
        <v>1</v>
      </c>
      <c r="N23" s="20">
        <v>44907</v>
      </c>
      <c r="O23" s="20">
        <v>45272</v>
      </c>
      <c r="P23" s="37" t="s">
        <v>202</v>
      </c>
      <c r="Q23" s="37" t="s">
        <v>203</v>
      </c>
      <c r="R23" s="37" t="s">
        <v>204</v>
      </c>
      <c r="S23" s="65" t="s">
        <v>91</v>
      </c>
      <c r="T23" s="29">
        <v>45412</v>
      </c>
      <c r="U23" s="28" t="s">
        <v>205</v>
      </c>
      <c r="V23" s="36">
        <v>0.5</v>
      </c>
      <c r="W23" s="18" t="s">
        <v>78</v>
      </c>
      <c r="X23" s="18"/>
      <c r="Y23" s="46" t="s">
        <v>192</v>
      </c>
      <c r="Z23" s="29">
        <v>45535</v>
      </c>
      <c r="AA23" s="43" t="s">
        <v>862</v>
      </c>
      <c r="AB23" s="44">
        <v>1</v>
      </c>
      <c r="AC23" s="45">
        <f t="shared" si="0"/>
        <v>0.5</v>
      </c>
      <c r="AD23" s="46" t="str">
        <f t="shared" si="5"/>
        <v>INCUMPLIDA</v>
      </c>
      <c r="AE23" s="46" t="b">
        <f t="shared" si="6"/>
        <v>0</v>
      </c>
      <c r="AF23" s="18" t="str">
        <f t="shared" si="7"/>
        <v>INCUMPLIDA</v>
      </c>
      <c r="AG23" s="28" t="s">
        <v>1039</v>
      </c>
      <c r="AH23" s="46" t="s">
        <v>92</v>
      </c>
      <c r="AI23" s="126" t="str">
        <f t="shared" si="4"/>
        <v>PENDIENTE</v>
      </c>
      <c r="AJ23" s="44"/>
      <c r="AK23" s="44"/>
      <c r="AL23" s="44"/>
    </row>
    <row r="24" spans="1:38" ht="174" customHeight="1">
      <c r="A24" s="68">
        <v>27</v>
      </c>
      <c r="B24" s="37" t="s">
        <v>80</v>
      </c>
      <c r="C24" s="37" t="s">
        <v>206</v>
      </c>
      <c r="D24" s="40">
        <v>44909</v>
      </c>
      <c r="E24" s="37">
        <v>2</v>
      </c>
      <c r="F24" s="139" t="s">
        <v>207</v>
      </c>
      <c r="G24" s="37" t="s">
        <v>208</v>
      </c>
      <c r="H24" s="136" t="s">
        <v>209</v>
      </c>
      <c r="I24" s="136" t="s">
        <v>210</v>
      </c>
      <c r="J24" s="38">
        <v>4</v>
      </c>
      <c r="K24" s="72" t="s">
        <v>65</v>
      </c>
      <c r="L24" s="37" t="s">
        <v>211</v>
      </c>
      <c r="M24" s="78">
        <v>1</v>
      </c>
      <c r="N24" s="20">
        <v>44958</v>
      </c>
      <c r="O24" s="20">
        <v>45289</v>
      </c>
      <c r="P24" s="37" t="s">
        <v>212</v>
      </c>
      <c r="Q24" s="37" t="s">
        <v>213</v>
      </c>
      <c r="R24" s="37" t="s">
        <v>214</v>
      </c>
      <c r="S24" s="65" t="s">
        <v>91</v>
      </c>
      <c r="T24" s="29">
        <v>45412</v>
      </c>
      <c r="U24" s="62" t="s">
        <v>215</v>
      </c>
      <c r="V24" s="36">
        <v>0.5</v>
      </c>
      <c r="W24" s="18" t="s">
        <v>78</v>
      </c>
      <c r="X24" s="18"/>
      <c r="Y24" s="44" t="s">
        <v>79</v>
      </c>
      <c r="Z24" s="29">
        <v>45535</v>
      </c>
      <c r="AA24" s="128" t="s">
        <v>955</v>
      </c>
      <c r="AB24" s="44">
        <v>5</v>
      </c>
      <c r="AC24" s="45">
        <f t="shared" si="0"/>
        <v>1</v>
      </c>
      <c r="AD24" s="46" t="str">
        <f t="shared" si="5"/>
        <v>TERMINADA EXTEMPORÁNEA</v>
      </c>
      <c r="AE24" s="46" t="b">
        <f t="shared" si="6"/>
        <v>0</v>
      </c>
      <c r="AF24" s="18" t="str">
        <f t="shared" si="7"/>
        <v>TERMINADA EXTEMPORÁNEA</v>
      </c>
      <c r="AG24" s="63" t="s">
        <v>1032</v>
      </c>
      <c r="AH24" s="44" t="s">
        <v>92</v>
      </c>
      <c r="AI24" s="126" t="str">
        <f t="shared" si="4"/>
        <v>CUMPLIDA</v>
      </c>
      <c r="AJ24" s="81" t="s">
        <v>1035</v>
      </c>
      <c r="AK24" s="44" t="s">
        <v>72</v>
      </c>
      <c r="AL24" s="82" t="s">
        <v>1034</v>
      </c>
    </row>
    <row r="25" spans="1:38" ht="102">
      <c r="A25" s="68">
        <v>31</v>
      </c>
      <c r="B25" s="65" t="s">
        <v>63</v>
      </c>
      <c r="C25" s="65" t="s">
        <v>216</v>
      </c>
      <c r="D25" s="21">
        <v>44909</v>
      </c>
      <c r="E25" s="65" t="s">
        <v>221</v>
      </c>
      <c r="F25" s="64" t="s">
        <v>222</v>
      </c>
      <c r="G25" s="65" t="s">
        <v>217</v>
      </c>
      <c r="H25" s="64" t="s">
        <v>223</v>
      </c>
      <c r="I25" s="64" t="s">
        <v>224</v>
      </c>
      <c r="J25" s="65">
        <v>5</v>
      </c>
      <c r="K25" s="65" t="s">
        <v>129</v>
      </c>
      <c r="L25" s="19" t="s">
        <v>218</v>
      </c>
      <c r="M25" s="76">
        <v>1</v>
      </c>
      <c r="N25" s="20">
        <v>44958</v>
      </c>
      <c r="O25" s="20">
        <v>45290</v>
      </c>
      <c r="P25" s="19" t="s">
        <v>219</v>
      </c>
      <c r="Q25" s="20" t="s">
        <v>66</v>
      </c>
      <c r="R25" s="20" t="s">
        <v>225</v>
      </c>
      <c r="S25" s="20" t="s">
        <v>91</v>
      </c>
      <c r="T25" s="29">
        <v>45412</v>
      </c>
      <c r="U25" s="63" t="s">
        <v>801</v>
      </c>
      <c r="V25" s="36">
        <v>0</v>
      </c>
      <c r="W25" s="18" t="s">
        <v>78</v>
      </c>
      <c r="X25" s="18"/>
      <c r="Y25" s="44" t="s">
        <v>79</v>
      </c>
      <c r="Z25" s="29">
        <v>45535</v>
      </c>
      <c r="AA25" s="43" t="s">
        <v>862</v>
      </c>
      <c r="AB25" s="44">
        <v>0</v>
      </c>
      <c r="AC25" s="45">
        <f t="shared" si="0"/>
        <v>0</v>
      </c>
      <c r="AD25" s="46" t="str">
        <f t="shared" si="5"/>
        <v>INCUMPLIDA</v>
      </c>
      <c r="AE25" s="46" t="b">
        <f t="shared" si="6"/>
        <v>0</v>
      </c>
      <c r="AF25" s="18" t="str">
        <f t="shared" si="7"/>
        <v>INCUMPLIDA</v>
      </c>
      <c r="AG25" s="62" t="s">
        <v>894</v>
      </c>
      <c r="AH25" s="44" t="s">
        <v>92</v>
      </c>
      <c r="AI25" s="126" t="str">
        <f t="shared" si="4"/>
        <v>PENDIENTE</v>
      </c>
      <c r="AJ25" s="44"/>
      <c r="AK25" s="44"/>
      <c r="AL25" s="44"/>
    </row>
    <row r="26" spans="1:38" ht="132.6">
      <c r="A26" s="66">
        <v>32</v>
      </c>
      <c r="B26" s="65" t="s">
        <v>63</v>
      </c>
      <c r="C26" s="65" t="s">
        <v>216</v>
      </c>
      <c r="D26" s="21">
        <v>44909</v>
      </c>
      <c r="E26" s="65" t="s">
        <v>226</v>
      </c>
      <c r="F26" s="71" t="s">
        <v>227</v>
      </c>
      <c r="G26" s="65" t="s">
        <v>217</v>
      </c>
      <c r="H26" s="24" t="s">
        <v>228</v>
      </c>
      <c r="I26" s="24" t="s">
        <v>229</v>
      </c>
      <c r="J26" s="19">
        <v>3</v>
      </c>
      <c r="K26" s="65" t="s">
        <v>65</v>
      </c>
      <c r="L26" s="19" t="s">
        <v>218</v>
      </c>
      <c r="M26" s="76">
        <v>1</v>
      </c>
      <c r="N26" s="20">
        <v>44958</v>
      </c>
      <c r="O26" s="20">
        <v>45290</v>
      </c>
      <c r="P26" s="19" t="s">
        <v>219</v>
      </c>
      <c r="Q26" s="20" t="s">
        <v>66</v>
      </c>
      <c r="R26" s="20" t="s">
        <v>230</v>
      </c>
      <c r="S26" s="20" t="s">
        <v>91</v>
      </c>
      <c r="T26" s="29">
        <v>45412</v>
      </c>
      <c r="U26" s="62" t="s">
        <v>231</v>
      </c>
      <c r="V26" s="36">
        <v>0.66700000000000004</v>
      </c>
      <c r="W26" s="18" t="s">
        <v>78</v>
      </c>
      <c r="X26" s="18"/>
      <c r="Y26" s="44" t="s">
        <v>79</v>
      </c>
      <c r="Z26" s="29">
        <v>45535</v>
      </c>
      <c r="AA26" s="116" t="s">
        <v>873</v>
      </c>
      <c r="AB26" s="44">
        <v>2</v>
      </c>
      <c r="AC26" s="45">
        <f t="shared" si="0"/>
        <v>0.66666666666666663</v>
      </c>
      <c r="AD26" s="46" t="str">
        <f t="shared" si="5"/>
        <v>INCUMPLIDA</v>
      </c>
      <c r="AE26" s="46" t="b">
        <f t="shared" si="6"/>
        <v>0</v>
      </c>
      <c r="AF26" s="18" t="str">
        <f t="shared" si="7"/>
        <v>INCUMPLIDA</v>
      </c>
      <c r="AG26" s="62" t="s">
        <v>1027</v>
      </c>
      <c r="AH26" s="44" t="s">
        <v>92</v>
      </c>
      <c r="AI26" s="126" t="str">
        <f t="shared" si="4"/>
        <v>PENDIENTE</v>
      </c>
      <c r="AJ26" s="44"/>
      <c r="AK26" s="44"/>
      <c r="AL26" s="44"/>
    </row>
    <row r="27" spans="1:38" ht="255">
      <c r="A27" s="66">
        <v>34</v>
      </c>
      <c r="B27" s="37" t="s">
        <v>80</v>
      </c>
      <c r="C27" s="37" t="s">
        <v>235</v>
      </c>
      <c r="D27" s="40">
        <v>44914</v>
      </c>
      <c r="E27" s="37" t="s">
        <v>110</v>
      </c>
      <c r="F27" s="138" t="s">
        <v>236</v>
      </c>
      <c r="G27" s="37" t="s">
        <v>237</v>
      </c>
      <c r="H27" s="138" t="s">
        <v>238</v>
      </c>
      <c r="I27" s="138" t="s">
        <v>802</v>
      </c>
      <c r="J27" s="37">
        <v>7</v>
      </c>
      <c r="K27" s="37" t="s">
        <v>129</v>
      </c>
      <c r="L27" s="37" t="s">
        <v>239</v>
      </c>
      <c r="M27" s="77">
        <v>1</v>
      </c>
      <c r="N27" s="20">
        <v>44928</v>
      </c>
      <c r="O27" s="20">
        <v>45473</v>
      </c>
      <c r="P27" s="37" t="s">
        <v>240</v>
      </c>
      <c r="Q27" s="37" t="s">
        <v>241</v>
      </c>
      <c r="R27" s="37" t="s">
        <v>242</v>
      </c>
      <c r="S27" s="37" t="s">
        <v>91</v>
      </c>
      <c r="T27" s="29">
        <v>45412</v>
      </c>
      <c r="U27" s="34" t="s">
        <v>803</v>
      </c>
      <c r="V27" s="36">
        <v>0.28599999999999998</v>
      </c>
      <c r="W27" s="18" t="s">
        <v>266</v>
      </c>
      <c r="X27" s="18"/>
      <c r="Y27" s="82" t="s">
        <v>92</v>
      </c>
      <c r="Z27" s="29">
        <v>45535</v>
      </c>
      <c r="AA27" s="43" t="s">
        <v>868</v>
      </c>
      <c r="AB27" s="44">
        <v>3</v>
      </c>
      <c r="AC27" s="45">
        <f t="shared" si="0"/>
        <v>0.42857142857142855</v>
      </c>
      <c r="AD27" s="46" t="str">
        <f t="shared" si="5"/>
        <v>INCUMPLIDA</v>
      </c>
      <c r="AE27" s="46" t="b">
        <f t="shared" si="6"/>
        <v>0</v>
      </c>
      <c r="AF27" s="18" t="str">
        <f t="shared" si="7"/>
        <v>INCUMPLIDA</v>
      </c>
      <c r="AG27" s="34" t="s">
        <v>895</v>
      </c>
      <c r="AH27" s="82" t="s">
        <v>92</v>
      </c>
      <c r="AI27" s="126" t="str">
        <f t="shared" si="4"/>
        <v>PENDIENTE</v>
      </c>
      <c r="AJ27" s="44"/>
      <c r="AK27" s="44"/>
      <c r="AL27" s="44"/>
    </row>
    <row r="28" spans="1:38" ht="326.39999999999998">
      <c r="A28" s="68">
        <v>37</v>
      </c>
      <c r="B28" s="37" t="s">
        <v>80</v>
      </c>
      <c r="C28" s="37" t="s">
        <v>235</v>
      </c>
      <c r="D28" s="40">
        <v>44914</v>
      </c>
      <c r="E28" s="37" t="s">
        <v>94</v>
      </c>
      <c r="F28" s="139" t="s">
        <v>246</v>
      </c>
      <c r="G28" s="37" t="s">
        <v>247</v>
      </c>
      <c r="H28" s="139" t="s">
        <v>248</v>
      </c>
      <c r="I28" s="139" t="s">
        <v>804</v>
      </c>
      <c r="J28" s="38">
        <v>10</v>
      </c>
      <c r="K28" s="37" t="s">
        <v>65</v>
      </c>
      <c r="L28" s="37" t="s">
        <v>244</v>
      </c>
      <c r="M28" s="77">
        <v>1</v>
      </c>
      <c r="N28" s="20">
        <v>44928</v>
      </c>
      <c r="O28" s="20">
        <v>45473</v>
      </c>
      <c r="P28" s="37" t="s">
        <v>249</v>
      </c>
      <c r="Q28" s="37" t="s">
        <v>250</v>
      </c>
      <c r="R28" s="37" t="s">
        <v>251</v>
      </c>
      <c r="S28" s="37" t="s">
        <v>91</v>
      </c>
      <c r="T28" s="29">
        <v>45412</v>
      </c>
      <c r="U28" s="34" t="s">
        <v>805</v>
      </c>
      <c r="V28" s="36">
        <v>0.8</v>
      </c>
      <c r="W28" s="18" t="s">
        <v>266</v>
      </c>
      <c r="X28" s="18"/>
      <c r="Y28" s="81" t="s">
        <v>92</v>
      </c>
      <c r="Z28" s="29">
        <v>45535</v>
      </c>
      <c r="AA28" s="43" t="s">
        <v>867</v>
      </c>
      <c r="AB28" s="44">
        <v>10</v>
      </c>
      <c r="AC28" s="45">
        <f t="shared" si="0"/>
        <v>1</v>
      </c>
      <c r="AD28" s="46" t="str">
        <f t="shared" si="5"/>
        <v>TERMINADA EXTEMPORÁNEA</v>
      </c>
      <c r="AE28" s="46" t="b">
        <f t="shared" si="6"/>
        <v>0</v>
      </c>
      <c r="AF28" s="18" t="str">
        <f t="shared" si="7"/>
        <v>TERMINADA EXTEMPORÁNEA</v>
      </c>
      <c r="AG28" s="34" t="s">
        <v>983</v>
      </c>
      <c r="AH28" s="81" t="s">
        <v>92</v>
      </c>
      <c r="AI28" s="126" t="str">
        <f t="shared" si="4"/>
        <v>CUMPLIDA</v>
      </c>
      <c r="AJ28" s="46" t="s">
        <v>880</v>
      </c>
      <c r="AK28" s="44" t="s">
        <v>72</v>
      </c>
      <c r="AL28" s="44" t="s">
        <v>1034</v>
      </c>
    </row>
    <row r="29" spans="1:38" ht="193.8">
      <c r="A29" s="66">
        <v>38</v>
      </c>
      <c r="B29" s="37" t="s">
        <v>80</v>
      </c>
      <c r="C29" s="37" t="s">
        <v>235</v>
      </c>
      <c r="D29" s="40">
        <v>44914</v>
      </c>
      <c r="E29" s="37" t="s">
        <v>252</v>
      </c>
      <c r="F29" s="139" t="s">
        <v>253</v>
      </c>
      <c r="G29" s="37" t="s">
        <v>247</v>
      </c>
      <c r="H29" s="139" t="s">
        <v>254</v>
      </c>
      <c r="I29" s="139" t="s">
        <v>255</v>
      </c>
      <c r="J29" s="38">
        <v>3</v>
      </c>
      <c r="K29" s="37" t="s">
        <v>65</v>
      </c>
      <c r="L29" s="37" t="s">
        <v>179</v>
      </c>
      <c r="M29" s="77">
        <v>1</v>
      </c>
      <c r="N29" s="20">
        <v>44928</v>
      </c>
      <c r="O29" s="20">
        <v>45473</v>
      </c>
      <c r="P29" s="37" t="s">
        <v>249</v>
      </c>
      <c r="Q29" s="37" t="s">
        <v>250</v>
      </c>
      <c r="R29" s="37" t="s">
        <v>251</v>
      </c>
      <c r="S29" s="37" t="s">
        <v>91</v>
      </c>
      <c r="T29" s="29">
        <v>45412</v>
      </c>
      <c r="U29" s="34" t="s">
        <v>779</v>
      </c>
      <c r="V29" s="36">
        <v>0.66700000000000004</v>
      </c>
      <c r="W29" s="18" t="s">
        <v>266</v>
      </c>
      <c r="X29" s="18"/>
      <c r="Y29" s="82" t="s">
        <v>169</v>
      </c>
      <c r="Z29" s="29">
        <v>45535</v>
      </c>
      <c r="AA29" s="28" t="s">
        <v>866</v>
      </c>
      <c r="AB29" s="44">
        <v>3</v>
      </c>
      <c r="AC29" s="45">
        <f t="shared" si="0"/>
        <v>1</v>
      </c>
      <c r="AD29" s="46" t="str">
        <f t="shared" si="5"/>
        <v>TERMINADA EXTEMPORÁNEA</v>
      </c>
      <c r="AE29" s="46" t="b">
        <f t="shared" si="6"/>
        <v>0</v>
      </c>
      <c r="AF29" s="18" t="str">
        <f t="shared" si="7"/>
        <v>TERMINADA EXTEMPORÁNEA</v>
      </c>
      <c r="AG29" s="34" t="s">
        <v>896</v>
      </c>
      <c r="AH29" s="82" t="s">
        <v>92</v>
      </c>
      <c r="AI29" s="126" t="str">
        <f t="shared" si="4"/>
        <v>CUMPLIDA</v>
      </c>
      <c r="AJ29" s="46" t="s">
        <v>880</v>
      </c>
      <c r="AK29" s="44" t="s">
        <v>72</v>
      </c>
      <c r="AL29" s="44" t="s">
        <v>1034</v>
      </c>
    </row>
    <row r="30" spans="1:38" ht="153">
      <c r="A30" s="68">
        <v>39</v>
      </c>
      <c r="B30" s="37" t="s">
        <v>80</v>
      </c>
      <c r="C30" s="37" t="s">
        <v>235</v>
      </c>
      <c r="D30" s="40">
        <v>44914</v>
      </c>
      <c r="E30" s="37" t="s">
        <v>256</v>
      </c>
      <c r="F30" s="139" t="s">
        <v>257</v>
      </c>
      <c r="G30" s="37" t="s">
        <v>258</v>
      </c>
      <c r="H30" s="139" t="s">
        <v>259</v>
      </c>
      <c r="I30" s="139" t="s">
        <v>260</v>
      </c>
      <c r="J30" s="38">
        <v>8</v>
      </c>
      <c r="K30" s="37" t="s">
        <v>65</v>
      </c>
      <c r="L30" s="37" t="s">
        <v>261</v>
      </c>
      <c r="M30" s="77">
        <v>1</v>
      </c>
      <c r="N30" s="20">
        <v>44928</v>
      </c>
      <c r="O30" s="20">
        <v>45473</v>
      </c>
      <c r="P30" s="37" t="s">
        <v>262</v>
      </c>
      <c r="Q30" s="37" t="s">
        <v>263</v>
      </c>
      <c r="R30" s="37" t="s">
        <v>264</v>
      </c>
      <c r="S30" s="37" t="s">
        <v>91</v>
      </c>
      <c r="T30" s="29">
        <v>45412</v>
      </c>
      <c r="U30" s="63" t="s">
        <v>897</v>
      </c>
      <c r="V30" s="36">
        <v>0.5</v>
      </c>
      <c r="W30" s="18" t="s">
        <v>266</v>
      </c>
      <c r="X30" s="18"/>
      <c r="Y30" s="44" t="s">
        <v>92</v>
      </c>
      <c r="Z30" s="29">
        <v>45535</v>
      </c>
      <c r="AA30" s="43" t="s">
        <v>865</v>
      </c>
      <c r="AB30" s="44">
        <v>6</v>
      </c>
      <c r="AC30" s="45">
        <f t="shared" si="0"/>
        <v>0.75</v>
      </c>
      <c r="AD30" s="46" t="str">
        <f t="shared" si="5"/>
        <v>INCUMPLIDA</v>
      </c>
      <c r="AE30" s="46" t="b">
        <f t="shared" si="6"/>
        <v>0</v>
      </c>
      <c r="AF30" s="18" t="str">
        <f t="shared" si="7"/>
        <v>INCUMPLIDA</v>
      </c>
      <c r="AG30" s="63" t="s">
        <v>898</v>
      </c>
      <c r="AH30" s="44" t="s">
        <v>92</v>
      </c>
      <c r="AI30" s="126" t="str">
        <f t="shared" si="4"/>
        <v>PENDIENTE</v>
      </c>
      <c r="AJ30" s="44"/>
      <c r="AK30" s="44"/>
      <c r="AL30" s="44"/>
    </row>
    <row r="31" spans="1:38" ht="102">
      <c r="A31" s="68">
        <v>43</v>
      </c>
      <c r="B31" s="37" t="s">
        <v>80</v>
      </c>
      <c r="C31" s="37" t="s">
        <v>265</v>
      </c>
      <c r="D31" s="40">
        <v>44985</v>
      </c>
      <c r="E31" s="37" t="s">
        <v>268</v>
      </c>
      <c r="F31" s="139" t="s">
        <v>269</v>
      </c>
      <c r="G31" s="37" t="s">
        <v>84</v>
      </c>
      <c r="H31" s="139" t="s">
        <v>270</v>
      </c>
      <c r="I31" s="139" t="s">
        <v>271</v>
      </c>
      <c r="J31" s="38">
        <v>2</v>
      </c>
      <c r="K31" s="37" t="s">
        <v>65</v>
      </c>
      <c r="L31" s="38" t="s">
        <v>272</v>
      </c>
      <c r="M31" s="77">
        <v>1</v>
      </c>
      <c r="N31" s="20">
        <v>45078</v>
      </c>
      <c r="O31" s="20">
        <v>45291</v>
      </c>
      <c r="P31" s="38" t="s">
        <v>273</v>
      </c>
      <c r="Q31" s="38" t="s">
        <v>274</v>
      </c>
      <c r="R31" s="38" t="s">
        <v>274</v>
      </c>
      <c r="S31" s="37" t="s">
        <v>91</v>
      </c>
      <c r="T31" s="29">
        <v>45412</v>
      </c>
      <c r="U31" s="28" t="s">
        <v>275</v>
      </c>
      <c r="V31" s="36">
        <v>0.15</v>
      </c>
      <c r="W31" s="18" t="s">
        <v>78</v>
      </c>
      <c r="X31" s="39"/>
      <c r="Y31" s="44" t="s">
        <v>79</v>
      </c>
      <c r="Z31" s="29">
        <v>45535</v>
      </c>
      <c r="AA31" s="43" t="s">
        <v>925</v>
      </c>
      <c r="AB31" s="44">
        <v>1</v>
      </c>
      <c r="AC31" s="45">
        <f t="shared" si="0"/>
        <v>0.5</v>
      </c>
      <c r="AD31" s="46" t="str">
        <f t="shared" si="5"/>
        <v>INCUMPLIDA</v>
      </c>
      <c r="AE31" s="46" t="b">
        <f t="shared" si="6"/>
        <v>0</v>
      </c>
      <c r="AF31" s="18" t="str">
        <f t="shared" si="7"/>
        <v>INCUMPLIDA</v>
      </c>
      <c r="AG31" s="28" t="s">
        <v>1024</v>
      </c>
      <c r="AH31" s="44" t="s">
        <v>79</v>
      </c>
      <c r="AI31" s="126" t="str">
        <f t="shared" si="4"/>
        <v>PENDIENTE</v>
      </c>
      <c r="AJ31" s="44"/>
      <c r="AK31" s="44"/>
      <c r="AL31" s="44"/>
    </row>
    <row r="32" spans="1:38" ht="71.400000000000006">
      <c r="A32" s="66">
        <v>46</v>
      </c>
      <c r="B32" s="37" t="s">
        <v>80</v>
      </c>
      <c r="C32" s="37" t="s">
        <v>276</v>
      </c>
      <c r="D32" s="40">
        <v>45071</v>
      </c>
      <c r="E32" s="37" t="s">
        <v>277</v>
      </c>
      <c r="F32" s="139" t="s">
        <v>280</v>
      </c>
      <c r="G32" s="37" t="s">
        <v>278</v>
      </c>
      <c r="H32" s="139" t="s">
        <v>281</v>
      </c>
      <c r="I32" s="139" t="s">
        <v>282</v>
      </c>
      <c r="J32" s="38">
        <v>3</v>
      </c>
      <c r="K32" s="37" t="s">
        <v>65</v>
      </c>
      <c r="L32" s="37" t="s">
        <v>279</v>
      </c>
      <c r="M32" s="77">
        <v>1</v>
      </c>
      <c r="N32" s="20">
        <v>45108</v>
      </c>
      <c r="O32" s="20">
        <v>45504</v>
      </c>
      <c r="P32" s="37" t="s">
        <v>283</v>
      </c>
      <c r="Q32" s="37" t="s">
        <v>191</v>
      </c>
      <c r="R32" s="37" t="s">
        <v>284</v>
      </c>
      <c r="S32" s="37" t="s">
        <v>91</v>
      </c>
      <c r="T32" s="29">
        <v>45412</v>
      </c>
      <c r="U32" s="63" t="s">
        <v>285</v>
      </c>
      <c r="V32" s="36">
        <v>0.66700000000000004</v>
      </c>
      <c r="W32" s="18" t="s">
        <v>266</v>
      </c>
      <c r="X32" s="39"/>
      <c r="Y32" s="44" t="s">
        <v>92</v>
      </c>
      <c r="Z32" s="29">
        <v>45535</v>
      </c>
      <c r="AA32" s="127" t="s">
        <v>951</v>
      </c>
      <c r="AB32" s="44">
        <v>2</v>
      </c>
      <c r="AC32" s="45">
        <f t="shared" si="0"/>
        <v>0.66666666666666663</v>
      </c>
      <c r="AD32" s="46" t="str">
        <f t="shared" si="5"/>
        <v>INCUMPLIDA</v>
      </c>
      <c r="AE32" s="46" t="b">
        <f t="shared" si="6"/>
        <v>0</v>
      </c>
      <c r="AF32" s="18" t="str">
        <f t="shared" si="7"/>
        <v>INCUMPLIDA</v>
      </c>
      <c r="AG32" s="62" t="s">
        <v>1040</v>
      </c>
      <c r="AH32" s="44" t="s">
        <v>192</v>
      </c>
      <c r="AI32" s="126" t="str">
        <f t="shared" si="4"/>
        <v>PENDIENTE</v>
      </c>
      <c r="AJ32" s="44"/>
      <c r="AK32" s="44"/>
      <c r="AL32" s="44"/>
    </row>
    <row r="33" spans="1:38" ht="204">
      <c r="A33" s="68">
        <v>53</v>
      </c>
      <c r="B33" s="37" t="s">
        <v>80</v>
      </c>
      <c r="C33" s="37" t="s">
        <v>286</v>
      </c>
      <c r="D33" s="40">
        <v>45104</v>
      </c>
      <c r="E33" s="37" t="s">
        <v>293</v>
      </c>
      <c r="F33" s="139" t="s">
        <v>294</v>
      </c>
      <c r="G33" s="37" t="s">
        <v>290</v>
      </c>
      <c r="H33" s="139" t="s">
        <v>295</v>
      </c>
      <c r="I33" s="139" t="s">
        <v>296</v>
      </c>
      <c r="J33" s="38">
        <v>3</v>
      </c>
      <c r="K33" s="37" t="s">
        <v>195</v>
      </c>
      <c r="L33" s="37" t="s">
        <v>297</v>
      </c>
      <c r="M33" s="77">
        <v>1</v>
      </c>
      <c r="N33" s="20">
        <v>45139</v>
      </c>
      <c r="O33" s="20">
        <v>45566</v>
      </c>
      <c r="P33" s="37" t="s">
        <v>141</v>
      </c>
      <c r="Q33" s="37" t="s">
        <v>66</v>
      </c>
      <c r="R33" s="37" t="s">
        <v>291</v>
      </c>
      <c r="S33" s="37" t="s">
        <v>292</v>
      </c>
      <c r="T33" s="29">
        <v>45412</v>
      </c>
      <c r="U33" s="63" t="s">
        <v>298</v>
      </c>
      <c r="V33" s="36">
        <v>0.66700000000000004</v>
      </c>
      <c r="W33" s="18" t="s">
        <v>266</v>
      </c>
      <c r="X33" s="39"/>
      <c r="Y33" s="44" t="s">
        <v>144</v>
      </c>
      <c r="Z33" s="29">
        <v>45535</v>
      </c>
      <c r="AA33" s="43" t="s">
        <v>862</v>
      </c>
      <c r="AB33" s="44">
        <v>2</v>
      </c>
      <c r="AC33" s="45">
        <f t="shared" si="0"/>
        <v>0.66666666666666663</v>
      </c>
      <c r="AD33" s="46" t="b">
        <f t="shared" ref="AD33:AD81" si="8">IF(AB33="","",IF(Z33&gt;O33,IF(AC33&lt;100%,"INCUMPLIDA",IF(AC33=100%,"TERMINADA EXTEMPORÁNEA"))))</f>
        <v>0</v>
      </c>
      <c r="AE33" s="46" t="str">
        <f t="shared" ref="AE33:AE81" si="9">IF(AB33="","",IF(Z33&lt;O33,IF(AC33=0%,"SIN INICIAR",IF(AC33=100%,"TERMINADA",IF(AC33&gt;0%,"EN PROCESO")))))</f>
        <v>EN PROCESO</v>
      </c>
      <c r="AF33" s="18" t="str">
        <f t="shared" ref="AF33:AF81" si="10">IF(AB33="","",IF(Z33&gt;O33,AD33,IF(Z33&lt;O33,AE33)))</f>
        <v>EN PROCESO</v>
      </c>
      <c r="AG33" s="63" t="s">
        <v>1006</v>
      </c>
      <c r="AH33" s="44" t="s">
        <v>79</v>
      </c>
      <c r="AI33" s="126" t="str">
        <f t="shared" si="4"/>
        <v>PENDIENTE</v>
      </c>
      <c r="AJ33" s="44"/>
      <c r="AK33" s="44"/>
      <c r="AL33" s="44"/>
    </row>
    <row r="34" spans="1:38" ht="112.2">
      <c r="A34" s="66">
        <v>54</v>
      </c>
      <c r="B34" s="37" t="s">
        <v>80</v>
      </c>
      <c r="C34" s="37" t="s">
        <v>286</v>
      </c>
      <c r="D34" s="40">
        <v>45104</v>
      </c>
      <c r="E34" s="37" t="s">
        <v>299</v>
      </c>
      <c r="F34" s="139" t="s">
        <v>300</v>
      </c>
      <c r="G34" s="37" t="s">
        <v>290</v>
      </c>
      <c r="H34" s="139" t="s">
        <v>301</v>
      </c>
      <c r="I34" s="139" t="s">
        <v>302</v>
      </c>
      <c r="J34" s="38">
        <v>2</v>
      </c>
      <c r="K34" s="37" t="s">
        <v>139</v>
      </c>
      <c r="L34" s="37" t="s">
        <v>303</v>
      </c>
      <c r="M34" s="77">
        <v>1</v>
      </c>
      <c r="N34" s="20">
        <v>45139</v>
      </c>
      <c r="O34" s="20">
        <v>45505</v>
      </c>
      <c r="P34" s="69" t="s">
        <v>141</v>
      </c>
      <c r="Q34" s="37" t="s">
        <v>66</v>
      </c>
      <c r="R34" s="37" t="s">
        <v>291</v>
      </c>
      <c r="S34" s="37" t="s">
        <v>292</v>
      </c>
      <c r="T34" s="29">
        <v>45412</v>
      </c>
      <c r="U34" s="63" t="s">
        <v>304</v>
      </c>
      <c r="V34" s="36">
        <v>0.25</v>
      </c>
      <c r="W34" s="39" t="s">
        <v>266</v>
      </c>
      <c r="X34" s="39"/>
      <c r="Y34" s="44" t="s">
        <v>144</v>
      </c>
      <c r="Z34" s="29">
        <v>45535</v>
      </c>
      <c r="AA34" s="116" t="s">
        <v>926</v>
      </c>
      <c r="AB34" s="44">
        <v>2</v>
      </c>
      <c r="AC34" s="45">
        <f t="shared" si="0"/>
        <v>1</v>
      </c>
      <c r="AD34" s="46" t="b">
        <f>IF(AB34="","",IF(Z34&lt;O34,IF(AC34&lt;100%,"INCUMPLIDA",IF(AC34=100%,"TERMINADA EXTEMPORÁNEA"))))</f>
        <v>0</v>
      </c>
      <c r="AE34" s="46" t="str">
        <f>IF(AB34="","",IF(Z34&gt;O34,IF(AC34=0%,"SIN INICIAR",IF(AC34=100%,"TERMINADA",IF(AC34&gt;0%,"EN PROCESO")))))</f>
        <v>TERMINADA</v>
      </c>
      <c r="AF34" s="18" t="str">
        <f>IF(AB34="","",IF(Z34&lt;O34,AD34,IF(Z34&gt;O34,AE34)))</f>
        <v>TERMINADA</v>
      </c>
      <c r="AG34" s="63" t="s">
        <v>927</v>
      </c>
      <c r="AH34" s="44" t="s">
        <v>79</v>
      </c>
      <c r="AI34" s="126" t="str">
        <f t="shared" si="4"/>
        <v>CUMPLIDA</v>
      </c>
      <c r="AJ34" s="46" t="s">
        <v>995</v>
      </c>
      <c r="AK34" s="44" t="s">
        <v>72</v>
      </c>
      <c r="AL34" s="44" t="s">
        <v>1034</v>
      </c>
    </row>
    <row r="35" spans="1:38" ht="224.4">
      <c r="A35" s="68">
        <v>57</v>
      </c>
      <c r="B35" s="37" t="s">
        <v>80</v>
      </c>
      <c r="C35" s="37" t="s">
        <v>305</v>
      </c>
      <c r="D35" s="40">
        <v>45135</v>
      </c>
      <c r="E35" s="37" t="s">
        <v>194</v>
      </c>
      <c r="F35" s="139" t="s">
        <v>309</v>
      </c>
      <c r="G35" s="37" t="s">
        <v>310</v>
      </c>
      <c r="H35" s="139" t="s">
        <v>311</v>
      </c>
      <c r="I35" s="139" t="s">
        <v>312</v>
      </c>
      <c r="J35" s="38">
        <v>6</v>
      </c>
      <c r="K35" s="37" t="s">
        <v>129</v>
      </c>
      <c r="L35" s="37" t="s">
        <v>313</v>
      </c>
      <c r="M35" s="77" t="s">
        <v>306</v>
      </c>
      <c r="N35" s="20">
        <v>45152</v>
      </c>
      <c r="O35" s="20">
        <v>45657</v>
      </c>
      <c r="P35" s="37" t="s">
        <v>314</v>
      </c>
      <c r="Q35" s="37" t="s">
        <v>315</v>
      </c>
      <c r="R35" s="37" t="s">
        <v>308</v>
      </c>
      <c r="S35" s="37" t="s">
        <v>91</v>
      </c>
      <c r="T35" s="29">
        <v>45412</v>
      </c>
      <c r="U35" s="62" t="s">
        <v>899</v>
      </c>
      <c r="V35" s="36">
        <v>0.5</v>
      </c>
      <c r="W35" s="18" t="s">
        <v>266</v>
      </c>
      <c r="X35" s="39"/>
      <c r="Y35" s="44" t="s">
        <v>144</v>
      </c>
      <c r="Z35" s="29">
        <v>45535</v>
      </c>
      <c r="AA35" s="43" t="s">
        <v>862</v>
      </c>
      <c r="AB35" s="44">
        <v>3</v>
      </c>
      <c r="AC35" s="45">
        <f t="shared" si="0"/>
        <v>0.5</v>
      </c>
      <c r="AD35" s="46" t="b">
        <f t="shared" si="8"/>
        <v>0</v>
      </c>
      <c r="AE35" s="46" t="str">
        <f t="shared" si="9"/>
        <v>EN PROCESO</v>
      </c>
      <c r="AF35" s="18" t="str">
        <f t="shared" si="10"/>
        <v>EN PROCESO</v>
      </c>
      <c r="AG35" s="63" t="s">
        <v>956</v>
      </c>
      <c r="AH35" s="44" t="s">
        <v>92</v>
      </c>
      <c r="AI35" s="126" t="str">
        <f t="shared" si="4"/>
        <v>PENDIENTE</v>
      </c>
      <c r="AJ35" s="44"/>
      <c r="AK35" s="44"/>
      <c r="AL35" s="44"/>
    </row>
    <row r="36" spans="1:38" ht="255">
      <c r="A36" s="66">
        <v>58</v>
      </c>
      <c r="B36" s="37" t="s">
        <v>80</v>
      </c>
      <c r="C36" s="37" t="s">
        <v>305</v>
      </c>
      <c r="D36" s="40">
        <v>45135</v>
      </c>
      <c r="E36" s="37" t="s">
        <v>82</v>
      </c>
      <c r="F36" s="139" t="s">
        <v>316</v>
      </c>
      <c r="G36" s="37" t="s">
        <v>317</v>
      </c>
      <c r="H36" s="139" t="s">
        <v>318</v>
      </c>
      <c r="I36" s="139" t="s">
        <v>319</v>
      </c>
      <c r="J36" s="38">
        <v>4</v>
      </c>
      <c r="K36" s="37" t="s">
        <v>129</v>
      </c>
      <c r="L36" s="37" t="s">
        <v>313</v>
      </c>
      <c r="M36" s="77" t="s">
        <v>306</v>
      </c>
      <c r="N36" s="20">
        <v>45152</v>
      </c>
      <c r="O36" s="20">
        <v>45657</v>
      </c>
      <c r="P36" s="37" t="s">
        <v>320</v>
      </c>
      <c r="Q36" s="37" t="s">
        <v>307</v>
      </c>
      <c r="R36" s="37" t="s">
        <v>308</v>
      </c>
      <c r="S36" s="37" t="s">
        <v>91</v>
      </c>
      <c r="T36" s="29">
        <v>45412</v>
      </c>
      <c r="U36" s="62" t="s">
        <v>780</v>
      </c>
      <c r="V36" s="36">
        <v>0.25</v>
      </c>
      <c r="W36" s="18" t="s">
        <v>266</v>
      </c>
      <c r="X36" s="39"/>
      <c r="Y36" s="44" t="s">
        <v>144</v>
      </c>
      <c r="Z36" s="29">
        <v>45535</v>
      </c>
      <c r="AA36" s="43" t="s">
        <v>952</v>
      </c>
      <c r="AB36" s="44">
        <v>2</v>
      </c>
      <c r="AC36" s="45">
        <f t="shared" si="0"/>
        <v>0.5</v>
      </c>
      <c r="AD36" s="46" t="b">
        <f t="shared" si="8"/>
        <v>0</v>
      </c>
      <c r="AE36" s="46" t="str">
        <f t="shared" si="9"/>
        <v>EN PROCESO</v>
      </c>
      <c r="AF36" s="18" t="str">
        <f t="shared" si="10"/>
        <v>EN PROCESO</v>
      </c>
      <c r="AG36" s="62" t="s">
        <v>957</v>
      </c>
      <c r="AH36" s="44" t="s">
        <v>192</v>
      </c>
      <c r="AI36" s="126" t="str">
        <f t="shared" si="4"/>
        <v>PENDIENTE</v>
      </c>
      <c r="AJ36" s="44"/>
      <c r="AK36" s="44"/>
      <c r="AL36" s="44"/>
    </row>
    <row r="37" spans="1:38" ht="132.6">
      <c r="A37" s="66">
        <v>60</v>
      </c>
      <c r="B37" s="37" t="s">
        <v>80</v>
      </c>
      <c r="C37" s="37" t="s">
        <v>321</v>
      </c>
      <c r="D37" s="40">
        <v>45187</v>
      </c>
      <c r="E37" s="37" t="s">
        <v>110</v>
      </c>
      <c r="F37" s="139" t="s">
        <v>958</v>
      </c>
      <c r="G37" s="37" t="s">
        <v>322</v>
      </c>
      <c r="H37" s="139" t="s">
        <v>323</v>
      </c>
      <c r="I37" s="139" t="s">
        <v>324</v>
      </c>
      <c r="J37" s="38">
        <v>7</v>
      </c>
      <c r="K37" s="37" t="s">
        <v>129</v>
      </c>
      <c r="L37" s="37" t="s">
        <v>325</v>
      </c>
      <c r="M37" s="77">
        <v>1</v>
      </c>
      <c r="N37" s="20">
        <v>45214</v>
      </c>
      <c r="O37" s="20">
        <v>45580</v>
      </c>
      <c r="P37" s="37" t="s">
        <v>283</v>
      </c>
      <c r="Q37" s="37" t="s">
        <v>191</v>
      </c>
      <c r="R37" s="37" t="s">
        <v>326</v>
      </c>
      <c r="S37" s="37" t="s">
        <v>91</v>
      </c>
      <c r="T37" s="29">
        <v>45412</v>
      </c>
      <c r="U37" s="63" t="s">
        <v>327</v>
      </c>
      <c r="V37" s="36">
        <v>0.42899999999999999</v>
      </c>
      <c r="W37" s="18" t="s">
        <v>266</v>
      </c>
      <c r="X37" s="39"/>
      <c r="Y37" s="44" t="s">
        <v>92</v>
      </c>
      <c r="Z37" s="29">
        <v>45535</v>
      </c>
      <c r="AA37" s="43" t="s">
        <v>953</v>
      </c>
      <c r="AB37" s="44">
        <v>3</v>
      </c>
      <c r="AC37" s="45">
        <f t="shared" si="0"/>
        <v>0.42857142857142855</v>
      </c>
      <c r="AD37" s="46" t="b">
        <f t="shared" si="8"/>
        <v>0</v>
      </c>
      <c r="AE37" s="46" t="str">
        <f t="shared" si="9"/>
        <v>EN PROCESO</v>
      </c>
      <c r="AF37" s="18" t="str">
        <f t="shared" si="10"/>
        <v>EN PROCESO</v>
      </c>
      <c r="AG37" s="62" t="s">
        <v>1000</v>
      </c>
      <c r="AH37" s="44" t="s">
        <v>192</v>
      </c>
      <c r="AI37" s="126" t="str">
        <f t="shared" si="4"/>
        <v>PENDIENTE</v>
      </c>
      <c r="AJ37" s="44"/>
      <c r="AK37" s="44"/>
      <c r="AL37" s="44"/>
    </row>
    <row r="38" spans="1:38" ht="91.8">
      <c r="A38" s="66">
        <v>62</v>
      </c>
      <c r="B38" s="37" t="s">
        <v>80</v>
      </c>
      <c r="C38" s="37" t="s">
        <v>321</v>
      </c>
      <c r="D38" s="40">
        <v>45187</v>
      </c>
      <c r="E38" s="37" t="s">
        <v>94</v>
      </c>
      <c r="F38" s="139" t="s">
        <v>328</v>
      </c>
      <c r="G38" s="37" t="s">
        <v>322</v>
      </c>
      <c r="H38" s="139" t="s">
        <v>329</v>
      </c>
      <c r="I38" s="139" t="s">
        <v>330</v>
      </c>
      <c r="J38" s="38">
        <v>5</v>
      </c>
      <c r="K38" s="37" t="s">
        <v>129</v>
      </c>
      <c r="L38" s="37" t="s">
        <v>325</v>
      </c>
      <c r="M38" s="77">
        <v>1</v>
      </c>
      <c r="N38" s="20">
        <v>45214</v>
      </c>
      <c r="O38" s="20">
        <v>45580</v>
      </c>
      <c r="P38" s="37" t="s">
        <v>331</v>
      </c>
      <c r="Q38" s="37" t="s">
        <v>332</v>
      </c>
      <c r="R38" s="37" t="s">
        <v>333</v>
      </c>
      <c r="S38" s="37" t="s">
        <v>91</v>
      </c>
      <c r="T38" s="29">
        <v>45412</v>
      </c>
      <c r="U38" s="63" t="s">
        <v>806</v>
      </c>
      <c r="V38" s="36">
        <v>0.6</v>
      </c>
      <c r="W38" s="18" t="s">
        <v>266</v>
      </c>
      <c r="X38" s="39"/>
      <c r="Y38" s="46" t="s">
        <v>92</v>
      </c>
      <c r="Z38" s="29">
        <v>45535</v>
      </c>
      <c r="AA38" s="43" t="s">
        <v>874</v>
      </c>
      <c r="AB38" s="44">
        <v>3</v>
      </c>
      <c r="AC38" s="45">
        <f t="shared" si="0"/>
        <v>0.6</v>
      </c>
      <c r="AD38" s="46" t="b">
        <f t="shared" si="8"/>
        <v>0</v>
      </c>
      <c r="AE38" s="46" t="str">
        <f t="shared" si="9"/>
        <v>EN PROCESO</v>
      </c>
      <c r="AF38" s="18" t="str">
        <f t="shared" si="10"/>
        <v>EN PROCESO</v>
      </c>
      <c r="AG38" s="63" t="s">
        <v>875</v>
      </c>
      <c r="AH38" s="46" t="s">
        <v>92</v>
      </c>
      <c r="AI38" s="126" t="str">
        <f t="shared" si="4"/>
        <v>PENDIENTE</v>
      </c>
      <c r="AJ38" s="44"/>
      <c r="AK38" s="44"/>
      <c r="AL38" s="44"/>
    </row>
    <row r="39" spans="1:38" ht="61.2">
      <c r="A39" s="68">
        <v>63</v>
      </c>
      <c r="B39" s="81" t="s">
        <v>80</v>
      </c>
      <c r="C39" s="81" t="s">
        <v>334</v>
      </c>
      <c r="D39" s="83">
        <v>45225</v>
      </c>
      <c r="E39" s="81" t="s">
        <v>243</v>
      </c>
      <c r="F39" s="28" t="s">
        <v>335</v>
      </c>
      <c r="G39" s="81" t="s">
        <v>336</v>
      </c>
      <c r="H39" s="28" t="s">
        <v>337</v>
      </c>
      <c r="I39" s="28" t="s">
        <v>338</v>
      </c>
      <c r="J39" s="81">
        <v>2</v>
      </c>
      <c r="K39" s="81" t="s">
        <v>65</v>
      </c>
      <c r="L39" s="81" t="s">
        <v>339</v>
      </c>
      <c r="M39" s="85">
        <v>0.8</v>
      </c>
      <c r="N39" s="20">
        <v>45293</v>
      </c>
      <c r="O39" s="20">
        <v>45659</v>
      </c>
      <c r="P39" s="17" t="s">
        <v>340</v>
      </c>
      <c r="Q39" s="17" t="s">
        <v>66</v>
      </c>
      <c r="R39" s="17" t="s">
        <v>341</v>
      </c>
      <c r="S39" s="81" t="s">
        <v>91</v>
      </c>
      <c r="T39" s="29">
        <v>45412</v>
      </c>
      <c r="U39" s="28" t="s">
        <v>342</v>
      </c>
      <c r="V39" s="36">
        <v>0</v>
      </c>
      <c r="W39" s="86" t="s">
        <v>267</v>
      </c>
      <c r="X39" s="86"/>
      <c r="Y39" s="44" t="s">
        <v>92</v>
      </c>
      <c r="Z39" s="29">
        <v>45535</v>
      </c>
      <c r="AA39" s="87" t="s">
        <v>900</v>
      </c>
      <c r="AB39" s="82">
        <v>1</v>
      </c>
      <c r="AC39" s="45">
        <f t="shared" si="0"/>
        <v>0.5</v>
      </c>
      <c r="AD39" s="46" t="b">
        <f t="shared" si="8"/>
        <v>0</v>
      </c>
      <c r="AE39" s="46" t="str">
        <f t="shared" si="9"/>
        <v>EN PROCESO</v>
      </c>
      <c r="AF39" s="18" t="str">
        <f t="shared" si="10"/>
        <v>EN PROCESO</v>
      </c>
      <c r="AG39" s="63" t="s">
        <v>901</v>
      </c>
      <c r="AH39" s="44" t="s">
        <v>144</v>
      </c>
      <c r="AI39" s="126" t="str">
        <f t="shared" si="4"/>
        <v>PENDIENTE</v>
      </c>
      <c r="AJ39" s="82"/>
      <c r="AK39" s="44"/>
      <c r="AL39" s="82"/>
    </row>
    <row r="40" spans="1:38" ht="336.6">
      <c r="A40" s="66">
        <v>64</v>
      </c>
      <c r="B40" s="81" t="s">
        <v>80</v>
      </c>
      <c r="C40" s="81" t="s">
        <v>334</v>
      </c>
      <c r="D40" s="83">
        <v>45225</v>
      </c>
      <c r="E40" s="81" t="s">
        <v>245</v>
      </c>
      <c r="F40" s="28" t="s">
        <v>343</v>
      </c>
      <c r="G40" s="81" t="s">
        <v>336</v>
      </c>
      <c r="H40" s="28" t="s">
        <v>344</v>
      </c>
      <c r="I40" s="135" t="s">
        <v>345</v>
      </c>
      <c r="J40" s="81">
        <v>12</v>
      </c>
      <c r="K40" s="81" t="s">
        <v>129</v>
      </c>
      <c r="L40" s="81" t="s">
        <v>346</v>
      </c>
      <c r="M40" s="85">
        <v>0.8</v>
      </c>
      <c r="N40" s="20">
        <v>45293</v>
      </c>
      <c r="O40" s="20">
        <v>45659</v>
      </c>
      <c r="P40" s="17" t="s">
        <v>347</v>
      </c>
      <c r="Q40" s="17" t="s">
        <v>348</v>
      </c>
      <c r="R40" s="17" t="s">
        <v>349</v>
      </c>
      <c r="S40" s="81" t="s">
        <v>91</v>
      </c>
      <c r="T40" s="29">
        <v>45412</v>
      </c>
      <c r="U40" s="28" t="s">
        <v>795</v>
      </c>
      <c r="V40" s="36">
        <v>2.5000000000000001E-2</v>
      </c>
      <c r="W40" s="86" t="s">
        <v>266</v>
      </c>
      <c r="X40" s="86"/>
      <c r="Y40" s="46" t="s">
        <v>92</v>
      </c>
      <c r="Z40" s="29">
        <v>45535</v>
      </c>
      <c r="AA40" s="87" t="s">
        <v>885</v>
      </c>
      <c r="AB40" s="82">
        <v>5</v>
      </c>
      <c r="AC40" s="45">
        <f t="shared" si="0"/>
        <v>0.41666666666666669</v>
      </c>
      <c r="AD40" s="46" t="b">
        <f t="shared" si="8"/>
        <v>0</v>
      </c>
      <c r="AE40" s="46" t="str">
        <f t="shared" si="9"/>
        <v>EN PROCESO</v>
      </c>
      <c r="AF40" s="18" t="str">
        <f t="shared" si="10"/>
        <v>EN PROCESO</v>
      </c>
      <c r="AG40" s="34" t="s">
        <v>999</v>
      </c>
      <c r="AH40" s="46" t="s">
        <v>941</v>
      </c>
      <c r="AI40" s="126" t="str">
        <f t="shared" si="4"/>
        <v>PENDIENTE</v>
      </c>
      <c r="AJ40" s="82"/>
      <c r="AK40" s="44"/>
      <c r="AL40" s="82"/>
    </row>
    <row r="41" spans="1:38" ht="173.4">
      <c r="A41" s="68">
        <v>65</v>
      </c>
      <c r="B41" s="81" t="s">
        <v>80</v>
      </c>
      <c r="C41" s="81" t="s">
        <v>334</v>
      </c>
      <c r="D41" s="83">
        <v>45225</v>
      </c>
      <c r="E41" s="81" t="s">
        <v>350</v>
      </c>
      <c r="F41" s="28" t="s">
        <v>351</v>
      </c>
      <c r="G41" s="81" t="s">
        <v>352</v>
      </c>
      <c r="H41" s="28" t="s">
        <v>353</v>
      </c>
      <c r="I41" s="28" t="s">
        <v>354</v>
      </c>
      <c r="J41" s="81">
        <v>2</v>
      </c>
      <c r="K41" s="81" t="s">
        <v>139</v>
      </c>
      <c r="L41" s="81" t="s">
        <v>346</v>
      </c>
      <c r="M41" s="85">
        <v>1</v>
      </c>
      <c r="N41" s="20">
        <v>45293</v>
      </c>
      <c r="O41" s="20">
        <v>45659</v>
      </c>
      <c r="P41" s="81" t="s">
        <v>340</v>
      </c>
      <c r="Q41" s="81" t="s">
        <v>66</v>
      </c>
      <c r="R41" s="17" t="s">
        <v>341</v>
      </c>
      <c r="S41" s="81" t="s">
        <v>91</v>
      </c>
      <c r="T41" s="29">
        <v>45412</v>
      </c>
      <c r="U41" s="34" t="s">
        <v>800</v>
      </c>
      <c r="V41" s="36">
        <v>0.5</v>
      </c>
      <c r="W41" s="86" t="s">
        <v>266</v>
      </c>
      <c r="X41" s="86"/>
      <c r="Y41" s="44" t="s">
        <v>92</v>
      </c>
      <c r="Z41" s="29">
        <v>45535</v>
      </c>
      <c r="AA41" s="87" t="s">
        <v>886</v>
      </c>
      <c r="AB41" s="82">
        <v>1</v>
      </c>
      <c r="AC41" s="45">
        <f t="shared" si="0"/>
        <v>0.5</v>
      </c>
      <c r="AD41" s="46" t="b">
        <f t="shared" si="8"/>
        <v>0</v>
      </c>
      <c r="AE41" s="46" t="str">
        <f t="shared" si="9"/>
        <v>EN PROCESO</v>
      </c>
      <c r="AF41" s="18" t="str">
        <f t="shared" si="10"/>
        <v>EN PROCESO</v>
      </c>
      <c r="AG41" s="34" t="s">
        <v>902</v>
      </c>
      <c r="AH41" s="44" t="s">
        <v>144</v>
      </c>
      <c r="AI41" s="126" t="str">
        <f t="shared" si="4"/>
        <v>PENDIENTE</v>
      </c>
      <c r="AJ41" s="82"/>
      <c r="AK41" s="44"/>
      <c r="AL41" s="82"/>
    </row>
    <row r="42" spans="1:38" ht="142.80000000000001">
      <c r="A42" s="66">
        <v>66</v>
      </c>
      <c r="B42" s="81" t="s">
        <v>80</v>
      </c>
      <c r="C42" s="81" t="s">
        <v>334</v>
      </c>
      <c r="D42" s="83">
        <v>45225</v>
      </c>
      <c r="E42" s="81" t="s">
        <v>355</v>
      </c>
      <c r="F42" s="28" t="s">
        <v>356</v>
      </c>
      <c r="G42" s="81" t="s">
        <v>336</v>
      </c>
      <c r="H42" s="28" t="s">
        <v>353</v>
      </c>
      <c r="I42" s="28" t="s">
        <v>357</v>
      </c>
      <c r="J42" s="81">
        <v>3</v>
      </c>
      <c r="K42" s="81" t="s">
        <v>139</v>
      </c>
      <c r="L42" s="81" t="s">
        <v>346</v>
      </c>
      <c r="M42" s="85">
        <v>0.7</v>
      </c>
      <c r="N42" s="20">
        <v>45293</v>
      </c>
      <c r="O42" s="20">
        <v>45659</v>
      </c>
      <c r="P42" s="81" t="s">
        <v>340</v>
      </c>
      <c r="Q42" s="81" t="s">
        <v>66</v>
      </c>
      <c r="R42" s="17" t="s">
        <v>341</v>
      </c>
      <c r="S42" s="81" t="s">
        <v>91</v>
      </c>
      <c r="T42" s="29">
        <v>45412</v>
      </c>
      <c r="U42" s="34" t="s">
        <v>799</v>
      </c>
      <c r="V42" s="36">
        <v>0.33300000000000002</v>
      </c>
      <c r="W42" s="86" t="s">
        <v>266</v>
      </c>
      <c r="X42" s="86"/>
      <c r="Y42" s="44" t="s">
        <v>92</v>
      </c>
      <c r="Z42" s="29">
        <v>45535</v>
      </c>
      <c r="AA42" s="87" t="s">
        <v>887</v>
      </c>
      <c r="AB42" s="82">
        <v>1</v>
      </c>
      <c r="AC42" s="45">
        <f t="shared" ref="AC42:AC99" si="11">IF(OR(AB42="",J42=""),"",IF(OR(AB42=0,J42=0),0,IF((AB42*100%)/J42&gt;100%,100%,(AB42*100%)/J42)))</f>
        <v>0.33333333333333331</v>
      </c>
      <c r="AD42" s="46" t="b">
        <f t="shared" si="8"/>
        <v>0</v>
      </c>
      <c r="AE42" s="46" t="str">
        <f t="shared" si="9"/>
        <v>EN PROCESO</v>
      </c>
      <c r="AF42" s="18" t="str">
        <f t="shared" si="10"/>
        <v>EN PROCESO</v>
      </c>
      <c r="AG42" s="34" t="s">
        <v>996</v>
      </c>
      <c r="AH42" s="44" t="s">
        <v>144</v>
      </c>
      <c r="AI42" s="126" t="str">
        <f t="shared" ref="AI42:AI99" si="12">IF(AC42="","",IF(OR(AC42=100%,AC42=100%,AC42=100%),"CUMPLIDA","PENDIENTE"))</f>
        <v>PENDIENTE</v>
      </c>
      <c r="AJ42" s="82"/>
      <c r="AK42" s="44"/>
      <c r="AL42" s="82"/>
    </row>
    <row r="43" spans="1:38" ht="91.8">
      <c r="A43" s="68">
        <v>67</v>
      </c>
      <c r="B43" s="81" t="s">
        <v>80</v>
      </c>
      <c r="C43" s="81" t="s">
        <v>334</v>
      </c>
      <c r="D43" s="83">
        <v>45225</v>
      </c>
      <c r="E43" s="81" t="s">
        <v>82</v>
      </c>
      <c r="F43" s="28" t="s">
        <v>358</v>
      </c>
      <c r="G43" s="81" t="s">
        <v>336</v>
      </c>
      <c r="H43" s="28" t="s">
        <v>359</v>
      </c>
      <c r="I43" s="28" t="s">
        <v>360</v>
      </c>
      <c r="J43" s="81">
        <v>3</v>
      </c>
      <c r="K43" s="81" t="s">
        <v>65</v>
      </c>
      <c r="L43" s="81" t="s">
        <v>361</v>
      </c>
      <c r="M43" s="85">
        <v>0.7</v>
      </c>
      <c r="N43" s="20">
        <v>45293</v>
      </c>
      <c r="O43" s="20">
        <v>45659</v>
      </c>
      <c r="P43" s="81" t="s">
        <v>340</v>
      </c>
      <c r="Q43" s="81" t="s">
        <v>66</v>
      </c>
      <c r="R43" s="17" t="s">
        <v>341</v>
      </c>
      <c r="S43" s="81" t="s">
        <v>91</v>
      </c>
      <c r="T43" s="29">
        <v>45412</v>
      </c>
      <c r="U43" s="28" t="s">
        <v>362</v>
      </c>
      <c r="V43" s="36">
        <v>0.1</v>
      </c>
      <c r="W43" s="86" t="s">
        <v>266</v>
      </c>
      <c r="X43" s="86"/>
      <c r="Y43" s="44" t="s">
        <v>92</v>
      </c>
      <c r="Z43" s="29">
        <v>45535</v>
      </c>
      <c r="AA43" s="41" t="s">
        <v>890</v>
      </c>
      <c r="AB43" s="82">
        <v>2</v>
      </c>
      <c r="AC43" s="45">
        <f t="shared" si="11"/>
        <v>0.66666666666666663</v>
      </c>
      <c r="AD43" s="46" t="b">
        <f t="shared" si="8"/>
        <v>0</v>
      </c>
      <c r="AE43" s="46" t="str">
        <f t="shared" si="9"/>
        <v>EN PROCESO</v>
      </c>
      <c r="AF43" s="18" t="str">
        <f t="shared" si="10"/>
        <v>EN PROCESO</v>
      </c>
      <c r="AG43" s="34" t="s">
        <v>903</v>
      </c>
      <c r="AH43" s="44" t="s">
        <v>144</v>
      </c>
      <c r="AI43" s="126" t="str">
        <f t="shared" si="12"/>
        <v>PENDIENTE</v>
      </c>
      <c r="AJ43" s="82"/>
      <c r="AK43" s="44"/>
      <c r="AL43" s="82"/>
    </row>
    <row r="44" spans="1:38" ht="132.6">
      <c r="A44" s="66">
        <v>68</v>
      </c>
      <c r="B44" s="81" t="s">
        <v>80</v>
      </c>
      <c r="C44" s="81" t="s">
        <v>334</v>
      </c>
      <c r="D44" s="83">
        <v>45225</v>
      </c>
      <c r="E44" s="81" t="s">
        <v>94</v>
      </c>
      <c r="F44" s="28" t="s">
        <v>363</v>
      </c>
      <c r="G44" s="81" t="s">
        <v>364</v>
      </c>
      <c r="H44" s="28" t="s">
        <v>365</v>
      </c>
      <c r="I44" s="28" t="s">
        <v>366</v>
      </c>
      <c r="J44" s="81">
        <v>3</v>
      </c>
      <c r="K44" s="81" t="s">
        <v>129</v>
      </c>
      <c r="L44" s="81" t="s">
        <v>346</v>
      </c>
      <c r="M44" s="85">
        <v>1</v>
      </c>
      <c r="N44" s="20">
        <v>45293</v>
      </c>
      <c r="O44" s="20">
        <v>45659</v>
      </c>
      <c r="P44" s="81" t="s">
        <v>340</v>
      </c>
      <c r="Q44" s="81" t="s">
        <v>66</v>
      </c>
      <c r="R44" s="17" t="s">
        <v>341</v>
      </c>
      <c r="S44" s="81" t="s">
        <v>91</v>
      </c>
      <c r="T44" s="29">
        <v>45412</v>
      </c>
      <c r="U44" s="34" t="s">
        <v>807</v>
      </c>
      <c r="V44" s="36">
        <v>0.66700000000000004</v>
      </c>
      <c r="W44" s="86" t="s">
        <v>266</v>
      </c>
      <c r="X44" s="86"/>
      <c r="Y44" s="44" t="s">
        <v>92</v>
      </c>
      <c r="Z44" s="29">
        <v>45535</v>
      </c>
      <c r="AA44" s="87" t="s">
        <v>888</v>
      </c>
      <c r="AB44" s="82">
        <v>2</v>
      </c>
      <c r="AC44" s="45">
        <f t="shared" si="11"/>
        <v>0.66666666666666663</v>
      </c>
      <c r="AD44" s="46" t="b">
        <f t="shared" si="8"/>
        <v>0</v>
      </c>
      <c r="AE44" s="46" t="str">
        <f t="shared" si="9"/>
        <v>EN PROCESO</v>
      </c>
      <c r="AF44" s="18" t="str">
        <f t="shared" si="10"/>
        <v>EN PROCESO</v>
      </c>
      <c r="AG44" s="34" t="s">
        <v>997</v>
      </c>
      <c r="AH44" s="44" t="s">
        <v>144</v>
      </c>
      <c r="AI44" s="126" t="str">
        <f t="shared" si="12"/>
        <v>PENDIENTE</v>
      </c>
      <c r="AJ44" s="82"/>
      <c r="AK44" s="44"/>
      <c r="AL44" s="82"/>
    </row>
    <row r="45" spans="1:38" ht="306">
      <c r="A45" s="68">
        <v>69</v>
      </c>
      <c r="B45" s="81" t="s">
        <v>80</v>
      </c>
      <c r="C45" s="81" t="s">
        <v>334</v>
      </c>
      <c r="D45" s="83">
        <v>45225</v>
      </c>
      <c r="E45" s="81" t="s">
        <v>367</v>
      </c>
      <c r="F45" s="28" t="s">
        <v>368</v>
      </c>
      <c r="G45" s="81" t="s">
        <v>369</v>
      </c>
      <c r="H45" s="28" t="s">
        <v>370</v>
      </c>
      <c r="I45" s="28" t="s">
        <v>371</v>
      </c>
      <c r="J45" s="81">
        <v>2</v>
      </c>
      <c r="K45" s="81" t="s">
        <v>129</v>
      </c>
      <c r="L45" s="81" t="s">
        <v>372</v>
      </c>
      <c r="M45" s="85">
        <v>1</v>
      </c>
      <c r="N45" s="20">
        <v>45293</v>
      </c>
      <c r="O45" s="20">
        <v>45659</v>
      </c>
      <c r="P45" s="81" t="s">
        <v>373</v>
      </c>
      <c r="Q45" s="88" t="s">
        <v>374</v>
      </c>
      <c r="R45" s="17" t="s">
        <v>375</v>
      </c>
      <c r="S45" s="81" t="s">
        <v>91</v>
      </c>
      <c r="T45" s="29">
        <v>45412</v>
      </c>
      <c r="U45" s="34" t="s">
        <v>376</v>
      </c>
      <c r="V45" s="36">
        <v>0.5</v>
      </c>
      <c r="W45" s="86" t="s">
        <v>266</v>
      </c>
      <c r="X45" s="86"/>
      <c r="Y45" s="46" t="s">
        <v>192</v>
      </c>
      <c r="Z45" s="29">
        <v>45535</v>
      </c>
      <c r="AA45" s="87" t="s">
        <v>862</v>
      </c>
      <c r="AB45" s="82">
        <v>1</v>
      </c>
      <c r="AC45" s="45">
        <f t="shared" si="11"/>
        <v>0.5</v>
      </c>
      <c r="AD45" s="46" t="b">
        <f t="shared" si="8"/>
        <v>0</v>
      </c>
      <c r="AE45" s="46" t="str">
        <f t="shared" si="9"/>
        <v>EN PROCESO</v>
      </c>
      <c r="AF45" s="18" t="str">
        <f t="shared" si="10"/>
        <v>EN PROCESO</v>
      </c>
      <c r="AG45" s="28" t="s">
        <v>1028</v>
      </c>
      <c r="AH45" s="46" t="s">
        <v>92</v>
      </c>
      <c r="AI45" s="126" t="str">
        <f t="shared" si="12"/>
        <v>PENDIENTE</v>
      </c>
      <c r="AJ45" s="82"/>
      <c r="AK45" s="44"/>
      <c r="AL45" s="82"/>
    </row>
    <row r="46" spans="1:38" ht="102">
      <c r="A46" s="66">
        <v>70</v>
      </c>
      <c r="B46" s="81" t="s">
        <v>80</v>
      </c>
      <c r="C46" s="81" t="s">
        <v>334</v>
      </c>
      <c r="D46" s="83">
        <v>45225</v>
      </c>
      <c r="E46" s="81" t="s">
        <v>377</v>
      </c>
      <c r="F46" s="28" t="s">
        <v>378</v>
      </c>
      <c r="G46" s="81" t="s">
        <v>369</v>
      </c>
      <c r="H46" s="28" t="s">
        <v>379</v>
      </c>
      <c r="I46" s="28" t="s">
        <v>380</v>
      </c>
      <c r="J46" s="81">
        <v>3</v>
      </c>
      <c r="K46" s="81" t="s">
        <v>195</v>
      </c>
      <c r="L46" s="81" t="s">
        <v>346</v>
      </c>
      <c r="M46" s="85">
        <v>1</v>
      </c>
      <c r="N46" s="20">
        <v>45293</v>
      </c>
      <c r="O46" s="20">
        <v>45659</v>
      </c>
      <c r="P46" s="81" t="s">
        <v>340</v>
      </c>
      <c r="Q46" s="88" t="s">
        <v>66</v>
      </c>
      <c r="R46" s="17" t="s">
        <v>341</v>
      </c>
      <c r="S46" s="81" t="s">
        <v>91</v>
      </c>
      <c r="T46" s="29">
        <v>45412</v>
      </c>
      <c r="U46" s="28" t="s">
        <v>794</v>
      </c>
      <c r="V46" s="36">
        <v>0</v>
      </c>
      <c r="W46" s="86" t="s">
        <v>267</v>
      </c>
      <c r="X46" s="86"/>
      <c r="Y46" s="82" t="s">
        <v>92</v>
      </c>
      <c r="Z46" s="29">
        <v>45535</v>
      </c>
      <c r="AA46" s="87" t="s">
        <v>889</v>
      </c>
      <c r="AB46" s="82">
        <v>0.5</v>
      </c>
      <c r="AC46" s="45">
        <f t="shared" si="11"/>
        <v>0.16666666666666666</v>
      </c>
      <c r="AD46" s="46" t="b">
        <f t="shared" si="8"/>
        <v>0</v>
      </c>
      <c r="AE46" s="46" t="str">
        <f t="shared" si="9"/>
        <v>EN PROCESO</v>
      </c>
      <c r="AF46" s="18" t="str">
        <f t="shared" si="10"/>
        <v>EN PROCESO</v>
      </c>
      <c r="AG46" s="34" t="s">
        <v>998</v>
      </c>
      <c r="AH46" s="82" t="s">
        <v>144</v>
      </c>
      <c r="AI46" s="126" t="str">
        <f t="shared" si="12"/>
        <v>PENDIENTE</v>
      </c>
      <c r="AJ46" s="82"/>
      <c r="AK46" s="44"/>
      <c r="AL46" s="82"/>
    </row>
    <row r="47" spans="1:38" ht="102">
      <c r="A47" s="68">
        <v>71</v>
      </c>
      <c r="B47" s="81" t="s">
        <v>80</v>
      </c>
      <c r="C47" s="81" t="s">
        <v>334</v>
      </c>
      <c r="D47" s="83">
        <v>45225</v>
      </c>
      <c r="E47" s="81" t="s">
        <v>377</v>
      </c>
      <c r="F47" s="28" t="s">
        <v>378</v>
      </c>
      <c r="G47" s="81" t="s">
        <v>369</v>
      </c>
      <c r="H47" s="28" t="s">
        <v>381</v>
      </c>
      <c r="I47" s="28" t="s">
        <v>382</v>
      </c>
      <c r="J47" s="81">
        <v>1</v>
      </c>
      <c r="K47" s="81" t="s">
        <v>195</v>
      </c>
      <c r="L47" s="81" t="s">
        <v>346</v>
      </c>
      <c r="M47" s="85">
        <v>1</v>
      </c>
      <c r="N47" s="20">
        <v>45293</v>
      </c>
      <c r="O47" s="20">
        <v>45659</v>
      </c>
      <c r="P47" s="81" t="s">
        <v>383</v>
      </c>
      <c r="Q47" s="88" t="s">
        <v>374</v>
      </c>
      <c r="R47" s="17" t="s">
        <v>384</v>
      </c>
      <c r="S47" s="81" t="s">
        <v>91</v>
      </c>
      <c r="T47" s="29">
        <v>45412</v>
      </c>
      <c r="U47" s="28" t="s">
        <v>385</v>
      </c>
      <c r="V47" s="36">
        <v>0</v>
      </c>
      <c r="W47" s="86" t="s">
        <v>267</v>
      </c>
      <c r="X47" s="86"/>
      <c r="Y47" s="81" t="s">
        <v>386</v>
      </c>
      <c r="Z47" s="29">
        <v>45535</v>
      </c>
      <c r="AA47" s="87" t="s">
        <v>862</v>
      </c>
      <c r="AB47" s="82">
        <v>0</v>
      </c>
      <c r="AC47" s="45">
        <f t="shared" si="11"/>
        <v>0</v>
      </c>
      <c r="AD47" s="46" t="b">
        <f t="shared" si="8"/>
        <v>0</v>
      </c>
      <c r="AE47" s="46" t="str">
        <f t="shared" si="9"/>
        <v>SIN INICIAR</v>
      </c>
      <c r="AF47" s="18" t="str">
        <f t="shared" si="10"/>
        <v>SIN INICIAR</v>
      </c>
      <c r="AG47" s="28" t="s">
        <v>1012</v>
      </c>
      <c r="AH47" s="81" t="s">
        <v>92</v>
      </c>
      <c r="AI47" s="126" t="str">
        <f t="shared" si="12"/>
        <v>PENDIENTE</v>
      </c>
      <c r="AJ47" s="82"/>
      <c r="AK47" s="44"/>
      <c r="AL47" s="82"/>
    </row>
    <row r="48" spans="1:38" ht="142.80000000000001">
      <c r="A48" s="66">
        <v>72</v>
      </c>
      <c r="B48" s="81" t="s">
        <v>80</v>
      </c>
      <c r="C48" s="81" t="s">
        <v>334</v>
      </c>
      <c r="D48" s="83">
        <v>45225</v>
      </c>
      <c r="E48" s="81" t="s">
        <v>103</v>
      </c>
      <c r="F48" s="28" t="s">
        <v>387</v>
      </c>
      <c r="G48" s="81" t="s">
        <v>369</v>
      </c>
      <c r="H48" s="28" t="s">
        <v>388</v>
      </c>
      <c r="I48" s="28" t="s">
        <v>906</v>
      </c>
      <c r="J48" s="81">
        <v>4</v>
      </c>
      <c r="K48" s="81" t="s">
        <v>65</v>
      </c>
      <c r="L48" s="81" t="s">
        <v>346</v>
      </c>
      <c r="M48" s="85">
        <v>1</v>
      </c>
      <c r="N48" s="20">
        <v>45293</v>
      </c>
      <c r="O48" s="20">
        <v>45659</v>
      </c>
      <c r="P48" s="81" t="s">
        <v>340</v>
      </c>
      <c r="Q48" s="88" t="s">
        <v>66</v>
      </c>
      <c r="R48" s="17" t="s">
        <v>341</v>
      </c>
      <c r="S48" s="81" t="s">
        <v>91</v>
      </c>
      <c r="T48" s="29">
        <v>45412</v>
      </c>
      <c r="U48" s="34" t="s">
        <v>389</v>
      </c>
      <c r="V48" s="36">
        <v>0</v>
      </c>
      <c r="W48" s="86" t="s">
        <v>267</v>
      </c>
      <c r="X48" s="86"/>
      <c r="Y48" s="82" t="s">
        <v>92</v>
      </c>
      <c r="Z48" s="29">
        <v>45535</v>
      </c>
      <c r="AA48" s="87" t="s">
        <v>891</v>
      </c>
      <c r="AB48" s="82">
        <v>2</v>
      </c>
      <c r="AC48" s="45">
        <f t="shared" si="11"/>
        <v>0.5</v>
      </c>
      <c r="AD48" s="46" t="b">
        <f t="shared" si="8"/>
        <v>0</v>
      </c>
      <c r="AE48" s="46" t="str">
        <f t="shared" si="9"/>
        <v>EN PROCESO</v>
      </c>
      <c r="AF48" s="18" t="str">
        <f t="shared" si="10"/>
        <v>EN PROCESO</v>
      </c>
      <c r="AG48" s="28" t="s">
        <v>1041</v>
      </c>
      <c r="AH48" s="82" t="s">
        <v>144</v>
      </c>
      <c r="AI48" s="126" t="str">
        <f t="shared" si="12"/>
        <v>PENDIENTE</v>
      </c>
      <c r="AJ48" s="82"/>
      <c r="AK48" s="44"/>
      <c r="AL48" s="82"/>
    </row>
    <row r="49" spans="1:38" ht="71.400000000000006">
      <c r="A49" s="66">
        <v>74</v>
      </c>
      <c r="B49" s="81" t="s">
        <v>80</v>
      </c>
      <c r="C49" s="81" t="s">
        <v>334</v>
      </c>
      <c r="D49" s="83">
        <v>45225</v>
      </c>
      <c r="E49" s="81" t="s">
        <v>287</v>
      </c>
      <c r="F49" s="28" t="s">
        <v>390</v>
      </c>
      <c r="G49" s="81" t="s">
        <v>391</v>
      </c>
      <c r="H49" s="28" t="s">
        <v>392</v>
      </c>
      <c r="I49" s="28" t="s">
        <v>393</v>
      </c>
      <c r="J49" s="81">
        <v>2</v>
      </c>
      <c r="K49" s="81" t="s">
        <v>65</v>
      </c>
      <c r="L49" s="81" t="s">
        <v>346</v>
      </c>
      <c r="M49" s="85">
        <v>1</v>
      </c>
      <c r="N49" s="20">
        <v>45293</v>
      </c>
      <c r="O49" s="20">
        <v>45659</v>
      </c>
      <c r="P49" s="81" t="s">
        <v>76</v>
      </c>
      <c r="Q49" s="81" t="s">
        <v>66</v>
      </c>
      <c r="R49" s="17" t="s">
        <v>394</v>
      </c>
      <c r="S49" s="81" t="s">
        <v>91</v>
      </c>
      <c r="T49" s="29">
        <v>45412</v>
      </c>
      <c r="U49" s="63" t="s">
        <v>395</v>
      </c>
      <c r="V49" s="36">
        <v>0</v>
      </c>
      <c r="W49" s="86" t="s">
        <v>267</v>
      </c>
      <c r="X49" s="86"/>
      <c r="Y49" s="44" t="s">
        <v>79</v>
      </c>
      <c r="Z49" s="29">
        <v>45535</v>
      </c>
      <c r="AA49" s="87" t="s">
        <v>862</v>
      </c>
      <c r="AB49" s="82">
        <v>0</v>
      </c>
      <c r="AC49" s="45">
        <f t="shared" si="11"/>
        <v>0</v>
      </c>
      <c r="AD49" s="46" t="b">
        <f t="shared" si="8"/>
        <v>0</v>
      </c>
      <c r="AE49" s="46" t="str">
        <f t="shared" si="9"/>
        <v>SIN INICIAR</v>
      </c>
      <c r="AF49" s="18" t="str">
        <f t="shared" si="10"/>
        <v>SIN INICIAR</v>
      </c>
      <c r="AG49" s="63" t="s">
        <v>1017</v>
      </c>
      <c r="AH49" s="44" t="s">
        <v>92</v>
      </c>
      <c r="AI49" s="126" t="str">
        <f t="shared" si="12"/>
        <v>PENDIENTE</v>
      </c>
      <c r="AJ49" s="82"/>
      <c r="AK49" s="44"/>
      <c r="AL49" s="82"/>
    </row>
    <row r="50" spans="1:38" ht="71.400000000000006">
      <c r="A50" s="68">
        <v>75</v>
      </c>
      <c r="B50" s="90" t="s">
        <v>80</v>
      </c>
      <c r="C50" s="90" t="s">
        <v>396</v>
      </c>
      <c r="D50" s="89">
        <v>45253</v>
      </c>
      <c r="E50" s="90" t="s">
        <v>397</v>
      </c>
      <c r="F50" s="147" t="s">
        <v>398</v>
      </c>
      <c r="G50" s="90" t="s">
        <v>399</v>
      </c>
      <c r="H50" s="140" t="s">
        <v>400</v>
      </c>
      <c r="I50" s="140" t="s">
        <v>401</v>
      </c>
      <c r="J50" s="91">
        <v>1</v>
      </c>
      <c r="K50" s="91" t="s">
        <v>129</v>
      </c>
      <c r="L50" s="91" t="s">
        <v>402</v>
      </c>
      <c r="M50" s="92">
        <v>1</v>
      </c>
      <c r="N50" s="20">
        <v>45260</v>
      </c>
      <c r="O50" s="20">
        <v>45625</v>
      </c>
      <c r="P50" s="91" t="s">
        <v>383</v>
      </c>
      <c r="Q50" s="91" t="s">
        <v>403</v>
      </c>
      <c r="R50" s="91" t="s">
        <v>404</v>
      </c>
      <c r="S50" s="90" t="s">
        <v>91</v>
      </c>
      <c r="T50" s="29">
        <v>45412</v>
      </c>
      <c r="U50" s="34" t="s">
        <v>783</v>
      </c>
      <c r="V50" s="36">
        <v>0</v>
      </c>
      <c r="W50" s="86" t="s">
        <v>267</v>
      </c>
      <c r="X50" s="86"/>
      <c r="Y50" s="81" t="s">
        <v>192</v>
      </c>
      <c r="Z50" s="29">
        <v>45535</v>
      </c>
      <c r="AA50" s="87" t="s">
        <v>862</v>
      </c>
      <c r="AB50" s="82">
        <v>0</v>
      </c>
      <c r="AC50" s="45">
        <f t="shared" si="11"/>
        <v>0</v>
      </c>
      <c r="AD50" s="46" t="b">
        <f t="shared" si="8"/>
        <v>0</v>
      </c>
      <c r="AE50" s="46" t="str">
        <f t="shared" si="9"/>
        <v>SIN INICIAR</v>
      </c>
      <c r="AF50" s="18" t="str">
        <f t="shared" si="10"/>
        <v>SIN INICIAR</v>
      </c>
      <c r="AG50" s="28" t="s">
        <v>1012</v>
      </c>
      <c r="AH50" s="81" t="s">
        <v>92</v>
      </c>
      <c r="AI50" s="126" t="str">
        <f t="shared" si="12"/>
        <v>PENDIENTE</v>
      </c>
      <c r="AJ50" s="82"/>
      <c r="AK50" s="44"/>
      <c r="AL50" s="82"/>
    </row>
    <row r="51" spans="1:38" ht="91.8">
      <c r="A51" s="66">
        <v>76</v>
      </c>
      <c r="B51" s="94" t="s">
        <v>80</v>
      </c>
      <c r="C51" s="94" t="s">
        <v>396</v>
      </c>
      <c r="D51" s="93">
        <v>45253</v>
      </c>
      <c r="E51" s="94" t="s">
        <v>405</v>
      </c>
      <c r="F51" s="145" t="s">
        <v>406</v>
      </c>
      <c r="G51" s="94" t="s">
        <v>399</v>
      </c>
      <c r="H51" s="141" t="s">
        <v>407</v>
      </c>
      <c r="I51" s="142" t="s">
        <v>408</v>
      </c>
      <c r="J51" s="95">
        <v>3</v>
      </c>
      <c r="K51" s="91" t="s">
        <v>129</v>
      </c>
      <c r="L51" s="95" t="s">
        <v>409</v>
      </c>
      <c r="M51" s="92">
        <v>1</v>
      </c>
      <c r="N51" s="20">
        <v>45260</v>
      </c>
      <c r="O51" s="20">
        <v>45625</v>
      </c>
      <c r="P51" s="91" t="s">
        <v>383</v>
      </c>
      <c r="Q51" s="91" t="s">
        <v>403</v>
      </c>
      <c r="R51" s="91" t="s">
        <v>404</v>
      </c>
      <c r="S51" s="90" t="s">
        <v>91</v>
      </c>
      <c r="T51" s="29">
        <v>45412</v>
      </c>
      <c r="U51" s="28" t="s">
        <v>907</v>
      </c>
      <c r="V51" s="36">
        <v>0.66700000000000004</v>
      </c>
      <c r="W51" s="86" t="s">
        <v>266</v>
      </c>
      <c r="X51" s="86"/>
      <c r="Y51" s="81" t="s">
        <v>192</v>
      </c>
      <c r="Z51" s="29">
        <v>45535</v>
      </c>
      <c r="AA51" s="87" t="s">
        <v>862</v>
      </c>
      <c r="AB51" s="82">
        <v>2</v>
      </c>
      <c r="AC51" s="45">
        <f t="shared" si="11"/>
        <v>0.66666666666666663</v>
      </c>
      <c r="AD51" s="46" t="b">
        <f t="shared" si="8"/>
        <v>0</v>
      </c>
      <c r="AE51" s="46" t="str">
        <f t="shared" si="9"/>
        <v>EN PROCESO</v>
      </c>
      <c r="AF51" s="18" t="str">
        <f t="shared" si="10"/>
        <v>EN PROCESO</v>
      </c>
      <c r="AG51" s="28" t="s">
        <v>904</v>
      </c>
      <c r="AH51" s="81" t="s">
        <v>92</v>
      </c>
      <c r="AI51" s="126" t="str">
        <f t="shared" si="12"/>
        <v>PENDIENTE</v>
      </c>
      <c r="AJ51" s="82"/>
      <c r="AK51" s="44"/>
      <c r="AL51" s="82"/>
    </row>
    <row r="52" spans="1:38" ht="112.2">
      <c r="A52" s="68">
        <v>77</v>
      </c>
      <c r="B52" s="81" t="s">
        <v>80</v>
      </c>
      <c r="C52" s="81" t="s">
        <v>396</v>
      </c>
      <c r="D52" s="83">
        <v>45253</v>
      </c>
      <c r="E52" s="81" t="s">
        <v>410</v>
      </c>
      <c r="F52" s="28" t="s">
        <v>411</v>
      </c>
      <c r="G52" s="81" t="s">
        <v>412</v>
      </c>
      <c r="H52" s="28" t="s">
        <v>413</v>
      </c>
      <c r="I52" s="143" t="s">
        <v>414</v>
      </c>
      <c r="J52" s="96">
        <v>2</v>
      </c>
      <c r="K52" s="90" t="s">
        <v>129</v>
      </c>
      <c r="L52" s="97" t="s">
        <v>415</v>
      </c>
      <c r="M52" s="98">
        <v>1</v>
      </c>
      <c r="N52" s="20">
        <v>45260</v>
      </c>
      <c r="O52" s="20">
        <v>45625</v>
      </c>
      <c r="P52" s="91" t="s">
        <v>416</v>
      </c>
      <c r="Q52" s="91" t="s">
        <v>417</v>
      </c>
      <c r="R52" s="91" t="s">
        <v>404</v>
      </c>
      <c r="S52" s="91" t="s">
        <v>292</v>
      </c>
      <c r="T52" s="29">
        <v>45412</v>
      </c>
      <c r="U52" s="28" t="s">
        <v>908</v>
      </c>
      <c r="V52" s="36">
        <v>0.33300000000000002</v>
      </c>
      <c r="W52" s="86" t="s">
        <v>266</v>
      </c>
      <c r="X52" s="86"/>
      <c r="Y52" s="81" t="s">
        <v>192</v>
      </c>
      <c r="Z52" s="29">
        <v>45535</v>
      </c>
      <c r="AA52" s="87" t="s">
        <v>862</v>
      </c>
      <c r="AB52" s="82">
        <v>2</v>
      </c>
      <c r="AC52" s="45">
        <f t="shared" si="11"/>
        <v>1</v>
      </c>
      <c r="AD52" s="46" t="b">
        <f t="shared" si="8"/>
        <v>0</v>
      </c>
      <c r="AE52" s="46" t="str">
        <f t="shared" si="9"/>
        <v>TERMINADA</v>
      </c>
      <c r="AF52" s="18" t="str">
        <f t="shared" si="10"/>
        <v>TERMINADA</v>
      </c>
      <c r="AG52" s="28" t="s">
        <v>1042</v>
      </c>
      <c r="AH52" s="81" t="s">
        <v>92</v>
      </c>
      <c r="AI52" s="126" t="str">
        <f t="shared" si="12"/>
        <v>CUMPLIDA</v>
      </c>
      <c r="AJ52" s="81" t="s">
        <v>1036</v>
      </c>
      <c r="AK52" s="44" t="s">
        <v>72</v>
      </c>
      <c r="AL52" s="82"/>
    </row>
    <row r="53" spans="1:38" ht="81.599999999999994">
      <c r="A53" s="66">
        <v>78</v>
      </c>
      <c r="B53" s="81" t="s">
        <v>80</v>
      </c>
      <c r="C53" s="81" t="s">
        <v>396</v>
      </c>
      <c r="D53" s="83">
        <v>45253</v>
      </c>
      <c r="E53" s="81" t="s">
        <v>410</v>
      </c>
      <c r="F53" s="28" t="s">
        <v>411</v>
      </c>
      <c r="G53" s="81" t="s">
        <v>412</v>
      </c>
      <c r="H53" s="28" t="s">
        <v>413</v>
      </c>
      <c r="I53" s="144" t="s">
        <v>418</v>
      </c>
      <c r="J53" s="96">
        <v>3</v>
      </c>
      <c r="K53" s="90" t="s">
        <v>129</v>
      </c>
      <c r="L53" s="97" t="s">
        <v>419</v>
      </c>
      <c r="M53" s="98">
        <v>1</v>
      </c>
      <c r="N53" s="20">
        <v>45260</v>
      </c>
      <c r="O53" s="20">
        <v>45625</v>
      </c>
      <c r="P53" s="91" t="s">
        <v>420</v>
      </c>
      <c r="Q53" s="91" t="s">
        <v>421</v>
      </c>
      <c r="R53" s="91" t="s">
        <v>422</v>
      </c>
      <c r="S53" s="91" t="s">
        <v>292</v>
      </c>
      <c r="T53" s="29">
        <v>45412</v>
      </c>
      <c r="U53" s="129" t="s">
        <v>423</v>
      </c>
      <c r="V53" s="36">
        <v>0.16700000000000001</v>
      </c>
      <c r="W53" s="86" t="s">
        <v>266</v>
      </c>
      <c r="X53" s="86"/>
      <c r="Y53" s="46" t="s">
        <v>192</v>
      </c>
      <c r="Z53" s="29">
        <v>45535</v>
      </c>
      <c r="AA53" s="87" t="s">
        <v>942</v>
      </c>
      <c r="AB53" s="82">
        <v>2</v>
      </c>
      <c r="AC53" s="45">
        <f t="shared" si="11"/>
        <v>0.66666666666666663</v>
      </c>
      <c r="AD53" s="46" t="b">
        <f t="shared" si="8"/>
        <v>0</v>
      </c>
      <c r="AE53" s="46" t="str">
        <f t="shared" si="9"/>
        <v>EN PROCESO</v>
      </c>
      <c r="AF53" s="18" t="str">
        <f t="shared" si="10"/>
        <v>EN PROCESO</v>
      </c>
      <c r="AG53" s="129" t="s">
        <v>1001</v>
      </c>
      <c r="AH53" s="46" t="s">
        <v>192</v>
      </c>
      <c r="AI53" s="126" t="str">
        <f t="shared" si="12"/>
        <v>PENDIENTE</v>
      </c>
      <c r="AJ53" s="82"/>
      <c r="AK53" s="44"/>
      <c r="AL53" s="82"/>
    </row>
    <row r="54" spans="1:38" ht="81.599999999999994">
      <c r="A54" s="68">
        <v>79</v>
      </c>
      <c r="B54" s="90" t="s">
        <v>80</v>
      </c>
      <c r="C54" s="90" t="s">
        <v>396</v>
      </c>
      <c r="D54" s="89">
        <v>45253</v>
      </c>
      <c r="E54" s="90" t="s">
        <v>424</v>
      </c>
      <c r="F54" s="144" t="s">
        <v>425</v>
      </c>
      <c r="G54" s="90" t="s">
        <v>399</v>
      </c>
      <c r="H54" s="144" t="s">
        <v>426</v>
      </c>
      <c r="I54" s="142" t="s">
        <v>427</v>
      </c>
      <c r="J54" s="95">
        <v>2</v>
      </c>
      <c r="K54" s="91" t="s">
        <v>129</v>
      </c>
      <c r="L54" s="95" t="s">
        <v>428</v>
      </c>
      <c r="M54" s="98">
        <v>1</v>
      </c>
      <c r="N54" s="20">
        <v>45260</v>
      </c>
      <c r="O54" s="20">
        <v>45625</v>
      </c>
      <c r="P54" s="95" t="s">
        <v>383</v>
      </c>
      <c r="Q54" s="91" t="s">
        <v>403</v>
      </c>
      <c r="R54" s="91" t="s">
        <v>404</v>
      </c>
      <c r="S54" s="91" t="s">
        <v>91</v>
      </c>
      <c r="T54" s="29">
        <v>45412</v>
      </c>
      <c r="U54" s="34" t="s">
        <v>785</v>
      </c>
      <c r="V54" s="36">
        <v>0</v>
      </c>
      <c r="W54" s="86" t="s">
        <v>267</v>
      </c>
      <c r="X54" s="86"/>
      <c r="Y54" s="81" t="s">
        <v>192</v>
      </c>
      <c r="Z54" s="29">
        <v>45535</v>
      </c>
      <c r="AA54" s="87" t="s">
        <v>862</v>
      </c>
      <c r="AB54" s="82">
        <v>0</v>
      </c>
      <c r="AC54" s="45">
        <f t="shared" si="11"/>
        <v>0</v>
      </c>
      <c r="AD54" s="46" t="b">
        <f t="shared" si="8"/>
        <v>0</v>
      </c>
      <c r="AE54" s="46" t="str">
        <f t="shared" si="9"/>
        <v>SIN INICIAR</v>
      </c>
      <c r="AF54" s="18" t="str">
        <f t="shared" si="10"/>
        <v>SIN INICIAR</v>
      </c>
      <c r="AG54" s="28" t="s">
        <v>1012</v>
      </c>
      <c r="AH54" s="81" t="s">
        <v>92</v>
      </c>
      <c r="AI54" s="126" t="str">
        <f t="shared" si="12"/>
        <v>PENDIENTE</v>
      </c>
      <c r="AJ54" s="82"/>
      <c r="AK54" s="44"/>
      <c r="AL54" s="82"/>
    </row>
    <row r="55" spans="1:38" ht="71.400000000000006">
      <c r="A55" s="66">
        <v>80</v>
      </c>
      <c r="B55" s="90" t="s">
        <v>80</v>
      </c>
      <c r="C55" s="90" t="s">
        <v>396</v>
      </c>
      <c r="D55" s="89">
        <v>45253</v>
      </c>
      <c r="E55" s="90" t="s">
        <v>429</v>
      </c>
      <c r="F55" s="144" t="s">
        <v>430</v>
      </c>
      <c r="G55" s="90" t="s">
        <v>431</v>
      </c>
      <c r="H55" s="142" t="s">
        <v>432</v>
      </c>
      <c r="I55" s="142" t="s">
        <v>433</v>
      </c>
      <c r="J55" s="95">
        <v>2</v>
      </c>
      <c r="K55" s="91" t="s">
        <v>129</v>
      </c>
      <c r="L55" s="95" t="s">
        <v>434</v>
      </c>
      <c r="M55" s="98">
        <v>1</v>
      </c>
      <c r="N55" s="20">
        <v>45260</v>
      </c>
      <c r="O55" s="20">
        <v>45625</v>
      </c>
      <c r="P55" s="95" t="s">
        <v>383</v>
      </c>
      <c r="Q55" s="91" t="s">
        <v>403</v>
      </c>
      <c r="R55" s="91" t="s">
        <v>404</v>
      </c>
      <c r="S55" s="91" t="s">
        <v>91</v>
      </c>
      <c r="T55" s="29">
        <v>45412</v>
      </c>
      <c r="U55" s="28" t="s">
        <v>784</v>
      </c>
      <c r="V55" s="36">
        <v>0</v>
      </c>
      <c r="W55" s="86" t="s">
        <v>267</v>
      </c>
      <c r="X55" s="86"/>
      <c r="Y55" s="81" t="s">
        <v>192</v>
      </c>
      <c r="Z55" s="29">
        <v>45535</v>
      </c>
      <c r="AA55" s="87" t="s">
        <v>862</v>
      </c>
      <c r="AB55" s="82">
        <v>0</v>
      </c>
      <c r="AC55" s="45">
        <f t="shared" si="11"/>
        <v>0</v>
      </c>
      <c r="AD55" s="46" t="b">
        <f t="shared" si="8"/>
        <v>0</v>
      </c>
      <c r="AE55" s="46" t="str">
        <f t="shared" si="9"/>
        <v>SIN INICIAR</v>
      </c>
      <c r="AF55" s="18" t="str">
        <f t="shared" si="10"/>
        <v>SIN INICIAR</v>
      </c>
      <c r="AG55" s="28" t="s">
        <v>1012</v>
      </c>
      <c r="AH55" s="81" t="s">
        <v>92</v>
      </c>
      <c r="AI55" s="126" t="str">
        <f t="shared" si="12"/>
        <v>PENDIENTE</v>
      </c>
      <c r="AJ55" s="82"/>
      <c r="AK55" s="44"/>
      <c r="AL55" s="82"/>
    </row>
    <row r="56" spans="1:38" ht="153">
      <c r="A56" s="68">
        <v>81</v>
      </c>
      <c r="B56" s="100" t="s">
        <v>80</v>
      </c>
      <c r="C56" s="100" t="s">
        <v>396</v>
      </c>
      <c r="D56" s="99">
        <v>45253</v>
      </c>
      <c r="E56" s="100" t="s">
        <v>435</v>
      </c>
      <c r="F56" s="145" t="s">
        <v>436</v>
      </c>
      <c r="G56" s="100" t="s">
        <v>437</v>
      </c>
      <c r="H56" s="145" t="s">
        <v>438</v>
      </c>
      <c r="I56" s="142" t="s">
        <v>439</v>
      </c>
      <c r="J56" s="95">
        <v>1</v>
      </c>
      <c r="K56" s="91" t="s">
        <v>129</v>
      </c>
      <c r="L56" s="95" t="s">
        <v>440</v>
      </c>
      <c r="M56" s="98">
        <v>1</v>
      </c>
      <c r="N56" s="20">
        <v>45260</v>
      </c>
      <c r="O56" s="20">
        <v>45625</v>
      </c>
      <c r="P56" s="95" t="s">
        <v>383</v>
      </c>
      <c r="Q56" s="91" t="s">
        <v>403</v>
      </c>
      <c r="R56" s="91" t="s">
        <v>404</v>
      </c>
      <c r="S56" s="91" t="s">
        <v>91</v>
      </c>
      <c r="T56" s="29">
        <v>45412</v>
      </c>
      <c r="U56" s="28" t="s">
        <v>786</v>
      </c>
      <c r="V56" s="36">
        <v>0</v>
      </c>
      <c r="W56" s="86" t="s">
        <v>267</v>
      </c>
      <c r="X56" s="86"/>
      <c r="Y56" s="81" t="s">
        <v>192</v>
      </c>
      <c r="Z56" s="29">
        <v>45535</v>
      </c>
      <c r="AA56" s="87" t="s">
        <v>862</v>
      </c>
      <c r="AB56" s="82">
        <v>0</v>
      </c>
      <c r="AC56" s="45">
        <f t="shared" si="11"/>
        <v>0</v>
      </c>
      <c r="AD56" s="46" t="b">
        <f t="shared" si="8"/>
        <v>0</v>
      </c>
      <c r="AE56" s="46" t="str">
        <f t="shared" si="9"/>
        <v>SIN INICIAR</v>
      </c>
      <c r="AF56" s="18" t="str">
        <f t="shared" si="10"/>
        <v>SIN INICIAR</v>
      </c>
      <c r="AG56" s="28" t="s">
        <v>1012</v>
      </c>
      <c r="AH56" s="81" t="s">
        <v>92</v>
      </c>
      <c r="AI56" s="126" t="str">
        <f t="shared" si="12"/>
        <v>PENDIENTE</v>
      </c>
      <c r="AJ56" s="82"/>
      <c r="AK56" s="44"/>
      <c r="AL56" s="82"/>
    </row>
    <row r="57" spans="1:38" ht="153">
      <c r="A57" s="68">
        <v>83</v>
      </c>
      <c r="B57" s="100" t="s">
        <v>80</v>
      </c>
      <c r="C57" s="100" t="s">
        <v>396</v>
      </c>
      <c r="D57" s="99">
        <v>45253</v>
      </c>
      <c r="E57" s="100" t="s">
        <v>435</v>
      </c>
      <c r="F57" s="145" t="s">
        <v>436</v>
      </c>
      <c r="G57" s="100" t="s">
        <v>437</v>
      </c>
      <c r="H57" s="145" t="s">
        <v>438</v>
      </c>
      <c r="I57" s="142" t="s">
        <v>441</v>
      </c>
      <c r="J57" s="95">
        <v>3</v>
      </c>
      <c r="K57" s="91" t="s">
        <v>129</v>
      </c>
      <c r="L57" s="95" t="s">
        <v>442</v>
      </c>
      <c r="M57" s="98">
        <v>1</v>
      </c>
      <c r="N57" s="20">
        <v>45260</v>
      </c>
      <c r="O57" s="20">
        <v>45625</v>
      </c>
      <c r="P57" s="95" t="s">
        <v>443</v>
      </c>
      <c r="Q57" s="95" t="s">
        <v>443</v>
      </c>
      <c r="R57" s="91" t="s">
        <v>444</v>
      </c>
      <c r="S57" s="91" t="s">
        <v>91</v>
      </c>
      <c r="T57" s="29">
        <v>45412</v>
      </c>
      <c r="U57" s="34" t="s">
        <v>445</v>
      </c>
      <c r="V57" s="36">
        <v>0.15</v>
      </c>
      <c r="W57" s="86" t="s">
        <v>266</v>
      </c>
      <c r="X57" s="86"/>
      <c r="Y57" s="81" t="s">
        <v>92</v>
      </c>
      <c r="Z57" s="29">
        <v>45535</v>
      </c>
      <c r="AA57" s="87" t="s">
        <v>959</v>
      </c>
      <c r="AB57" s="82">
        <v>1</v>
      </c>
      <c r="AC57" s="45">
        <f t="shared" si="11"/>
        <v>0.33333333333333331</v>
      </c>
      <c r="AD57" s="46" t="b">
        <f t="shared" si="8"/>
        <v>0</v>
      </c>
      <c r="AE57" s="46" t="str">
        <f t="shared" si="9"/>
        <v>EN PROCESO</v>
      </c>
      <c r="AF57" s="18" t="str">
        <f t="shared" si="10"/>
        <v>EN PROCESO</v>
      </c>
      <c r="AG57" s="28" t="s">
        <v>960</v>
      </c>
      <c r="AH57" s="81" t="s">
        <v>192</v>
      </c>
      <c r="AI57" s="126" t="str">
        <f t="shared" si="12"/>
        <v>PENDIENTE</v>
      </c>
      <c r="AJ57" s="82"/>
      <c r="AK57" s="44"/>
      <c r="AL57" s="82"/>
    </row>
    <row r="58" spans="1:38" ht="153">
      <c r="A58" s="66">
        <v>84</v>
      </c>
      <c r="B58" s="81" t="s">
        <v>80</v>
      </c>
      <c r="C58" s="81" t="s">
        <v>396</v>
      </c>
      <c r="D58" s="83">
        <v>45253</v>
      </c>
      <c r="E58" s="81" t="s">
        <v>435</v>
      </c>
      <c r="F58" s="28" t="s">
        <v>436</v>
      </c>
      <c r="G58" s="81" t="s">
        <v>437</v>
      </c>
      <c r="H58" s="28" t="s">
        <v>438</v>
      </c>
      <c r="I58" s="146" t="s">
        <v>446</v>
      </c>
      <c r="J58" s="95">
        <v>1</v>
      </c>
      <c r="K58" s="91" t="s">
        <v>129</v>
      </c>
      <c r="L58" s="95" t="s">
        <v>447</v>
      </c>
      <c r="M58" s="98">
        <v>1</v>
      </c>
      <c r="N58" s="20">
        <v>45260</v>
      </c>
      <c r="O58" s="20">
        <v>45625</v>
      </c>
      <c r="P58" s="95" t="s">
        <v>448</v>
      </c>
      <c r="Q58" s="91" t="s">
        <v>449</v>
      </c>
      <c r="R58" s="91" t="s">
        <v>450</v>
      </c>
      <c r="S58" s="91" t="s">
        <v>91</v>
      </c>
      <c r="T58" s="29">
        <v>45412</v>
      </c>
      <c r="U58" s="28" t="s">
        <v>451</v>
      </c>
      <c r="V58" s="36">
        <v>0</v>
      </c>
      <c r="W58" s="86" t="s">
        <v>267</v>
      </c>
      <c r="X58" s="86"/>
      <c r="Y58" s="82" t="s">
        <v>169</v>
      </c>
      <c r="Z58" s="29">
        <v>45535</v>
      </c>
      <c r="AA58" s="87" t="s">
        <v>961</v>
      </c>
      <c r="AB58" s="82">
        <v>0.3</v>
      </c>
      <c r="AC58" s="45">
        <f t="shared" si="11"/>
        <v>0.3</v>
      </c>
      <c r="AD58" s="46" t="b">
        <f t="shared" si="8"/>
        <v>0</v>
      </c>
      <c r="AE58" s="46" t="str">
        <f t="shared" si="9"/>
        <v>EN PROCESO</v>
      </c>
      <c r="AF58" s="18" t="str">
        <f t="shared" si="10"/>
        <v>EN PROCESO</v>
      </c>
      <c r="AG58" s="28" t="s">
        <v>928</v>
      </c>
      <c r="AH58" s="82" t="s">
        <v>79</v>
      </c>
      <c r="AI58" s="126" t="str">
        <f t="shared" si="12"/>
        <v>PENDIENTE</v>
      </c>
      <c r="AJ58" s="82"/>
      <c r="AK58" s="44"/>
      <c r="AL58" s="82"/>
    </row>
    <row r="59" spans="1:38" ht="142.80000000000001">
      <c r="A59" s="68">
        <v>85</v>
      </c>
      <c r="B59" s="90" t="s">
        <v>80</v>
      </c>
      <c r="C59" s="90" t="s">
        <v>396</v>
      </c>
      <c r="D59" s="89">
        <v>45253</v>
      </c>
      <c r="E59" s="90" t="s">
        <v>452</v>
      </c>
      <c r="F59" s="147" t="s">
        <v>453</v>
      </c>
      <c r="G59" s="90" t="s">
        <v>454</v>
      </c>
      <c r="H59" s="147" t="s">
        <v>455</v>
      </c>
      <c r="I59" s="142" t="s">
        <v>909</v>
      </c>
      <c r="J59" s="95">
        <v>3</v>
      </c>
      <c r="K59" s="91" t="s">
        <v>129</v>
      </c>
      <c r="L59" s="96" t="s">
        <v>456</v>
      </c>
      <c r="M59" s="98">
        <v>1</v>
      </c>
      <c r="N59" s="20">
        <v>45260</v>
      </c>
      <c r="O59" s="20">
        <v>45625</v>
      </c>
      <c r="P59" s="91" t="s">
        <v>383</v>
      </c>
      <c r="Q59" s="91" t="s">
        <v>403</v>
      </c>
      <c r="R59" s="91" t="s">
        <v>404</v>
      </c>
      <c r="S59" s="91" t="s">
        <v>91</v>
      </c>
      <c r="T59" s="29">
        <v>45412</v>
      </c>
      <c r="U59" s="34" t="s">
        <v>781</v>
      </c>
      <c r="V59" s="36">
        <v>0.33300000000000002</v>
      </c>
      <c r="W59" s="86" t="s">
        <v>266</v>
      </c>
      <c r="X59" s="86"/>
      <c r="Y59" s="81" t="s">
        <v>192</v>
      </c>
      <c r="Z59" s="29">
        <v>45535</v>
      </c>
      <c r="AA59" s="87" t="s">
        <v>862</v>
      </c>
      <c r="AB59" s="82">
        <v>1</v>
      </c>
      <c r="AC59" s="45">
        <f t="shared" si="11"/>
        <v>0.33333333333333331</v>
      </c>
      <c r="AD59" s="46" t="b">
        <f t="shared" si="8"/>
        <v>0</v>
      </c>
      <c r="AE59" s="46" t="str">
        <f t="shared" si="9"/>
        <v>EN PROCESO</v>
      </c>
      <c r="AF59" s="18" t="str">
        <f t="shared" si="10"/>
        <v>EN PROCESO</v>
      </c>
      <c r="AG59" s="28" t="s">
        <v>1043</v>
      </c>
      <c r="AH59" s="81" t="s">
        <v>92</v>
      </c>
      <c r="AI59" s="126" t="str">
        <f t="shared" si="12"/>
        <v>PENDIENTE</v>
      </c>
      <c r="AJ59" s="82"/>
      <c r="AK59" s="44"/>
      <c r="AL59" s="82"/>
    </row>
    <row r="60" spans="1:38" ht="71.400000000000006">
      <c r="A60" s="66">
        <v>86</v>
      </c>
      <c r="B60" s="90" t="s">
        <v>80</v>
      </c>
      <c r="C60" s="90" t="s">
        <v>396</v>
      </c>
      <c r="D60" s="89">
        <v>45253</v>
      </c>
      <c r="E60" s="90" t="s">
        <v>457</v>
      </c>
      <c r="F60" s="144" t="s">
        <v>458</v>
      </c>
      <c r="G60" s="90" t="s">
        <v>399</v>
      </c>
      <c r="H60" s="142" t="s">
        <v>459</v>
      </c>
      <c r="I60" s="142" t="s">
        <v>460</v>
      </c>
      <c r="J60" s="95">
        <v>1</v>
      </c>
      <c r="K60" s="91" t="s">
        <v>129</v>
      </c>
      <c r="L60" s="95" t="s">
        <v>461</v>
      </c>
      <c r="M60" s="98">
        <v>1</v>
      </c>
      <c r="N60" s="20">
        <v>45260</v>
      </c>
      <c r="O60" s="20">
        <v>45625</v>
      </c>
      <c r="P60" s="91" t="s">
        <v>383</v>
      </c>
      <c r="Q60" s="91" t="s">
        <v>403</v>
      </c>
      <c r="R60" s="91" t="s">
        <v>462</v>
      </c>
      <c r="S60" s="91" t="s">
        <v>91</v>
      </c>
      <c r="T60" s="29">
        <v>45412</v>
      </c>
      <c r="U60" s="34" t="s">
        <v>463</v>
      </c>
      <c r="V60" s="36">
        <v>0.7</v>
      </c>
      <c r="W60" s="86" t="s">
        <v>266</v>
      </c>
      <c r="X60" s="86"/>
      <c r="Y60" s="81" t="s">
        <v>192</v>
      </c>
      <c r="Z60" s="29">
        <v>45535</v>
      </c>
      <c r="AA60" s="87" t="s">
        <v>862</v>
      </c>
      <c r="AB60" s="82">
        <v>0.7</v>
      </c>
      <c r="AC60" s="45">
        <f t="shared" si="11"/>
        <v>0.7</v>
      </c>
      <c r="AD60" s="46" t="b">
        <f t="shared" si="8"/>
        <v>0</v>
      </c>
      <c r="AE60" s="46" t="str">
        <f t="shared" si="9"/>
        <v>EN PROCESO</v>
      </c>
      <c r="AF60" s="18" t="str">
        <f t="shared" si="10"/>
        <v>EN PROCESO</v>
      </c>
      <c r="AG60" s="28" t="s">
        <v>904</v>
      </c>
      <c r="AH60" s="81" t="s">
        <v>92</v>
      </c>
      <c r="AI60" s="126" t="str">
        <f t="shared" si="12"/>
        <v>PENDIENTE</v>
      </c>
      <c r="AJ60" s="82"/>
      <c r="AK60" s="44"/>
      <c r="AL60" s="82"/>
    </row>
    <row r="61" spans="1:38" ht="102">
      <c r="A61" s="68">
        <v>87</v>
      </c>
      <c r="B61" s="90" t="s">
        <v>80</v>
      </c>
      <c r="C61" s="90" t="s">
        <v>396</v>
      </c>
      <c r="D61" s="89">
        <v>45253</v>
      </c>
      <c r="E61" s="90" t="s">
        <v>457</v>
      </c>
      <c r="F61" s="144" t="s">
        <v>464</v>
      </c>
      <c r="G61" s="90" t="s">
        <v>399</v>
      </c>
      <c r="H61" s="142" t="s">
        <v>465</v>
      </c>
      <c r="I61" s="142" t="s">
        <v>466</v>
      </c>
      <c r="J61" s="95">
        <v>1</v>
      </c>
      <c r="K61" s="91" t="s">
        <v>129</v>
      </c>
      <c r="L61" s="95" t="s">
        <v>467</v>
      </c>
      <c r="M61" s="98">
        <v>1</v>
      </c>
      <c r="N61" s="20">
        <v>45260</v>
      </c>
      <c r="O61" s="20">
        <v>45625</v>
      </c>
      <c r="P61" s="91" t="s">
        <v>383</v>
      </c>
      <c r="Q61" s="91" t="s">
        <v>403</v>
      </c>
      <c r="R61" s="91" t="s">
        <v>404</v>
      </c>
      <c r="S61" s="91" t="s">
        <v>91</v>
      </c>
      <c r="T61" s="29">
        <v>45412</v>
      </c>
      <c r="U61" s="28" t="s">
        <v>787</v>
      </c>
      <c r="V61" s="36">
        <v>0</v>
      </c>
      <c r="W61" s="86" t="s">
        <v>267</v>
      </c>
      <c r="X61" s="86"/>
      <c r="Y61" s="81" t="s">
        <v>192</v>
      </c>
      <c r="Z61" s="29">
        <v>45535</v>
      </c>
      <c r="AA61" s="87" t="s">
        <v>862</v>
      </c>
      <c r="AB61" s="82">
        <v>0</v>
      </c>
      <c r="AC61" s="45">
        <f t="shared" si="11"/>
        <v>0</v>
      </c>
      <c r="AD61" s="46" t="b">
        <f t="shared" si="8"/>
        <v>0</v>
      </c>
      <c r="AE61" s="46" t="str">
        <f t="shared" si="9"/>
        <v>SIN INICIAR</v>
      </c>
      <c r="AF61" s="18" t="str">
        <f t="shared" si="10"/>
        <v>SIN INICIAR</v>
      </c>
      <c r="AG61" s="28" t="s">
        <v>1012</v>
      </c>
      <c r="AH61" s="81" t="s">
        <v>92</v>
      </c>
      <c r="AI61" s="126" t="str">
        <f t="shared" si="12"/>
        <v>PENDIENTE</v>
      </c>
      <c r="AJ61" s="82"/>
      <c r="AK61" s="44"/>
      <c r="AL61" s="82"/>
    </row>
    <row r="62" spans="1:38" ht="81.599999999999994">
      <c r="A62" s="66">
        <v>88</v>
      </c>
      <c r="B62" s="90" t="s">
        <v>80</v>
      </c>
      <c r="C62" s="90" t="s">
        <v>396</v>
      </c>
      <c r="D62" s="89">
        <v>45253</v>
      </c>
      <c r="E62" s="90" t="s">
        <v>468</v>
      </c>
      <c r="F62" s="144" t="s">
        <v>469</v>
      </c>
      <c r="G62" s="90" t="s">
        <v>431</v>
      </c>
      <c r="H62" s="142" t="s">
        <v>470</v>
      </c>
      <c r="I62" s="142" t="s">
        <v>471</v>
      </c>
      <c r="J62" s="95">
        <v>2</v>
      </c>
      <c r="K62" s="91" t="s">
        <v>129</v>
      </c>
      <c r="L62" s="95" t="s">
        <v>472</v>
      </c>
      <c r="M62" s="98">
        <v>1</v>
      </c>
      <c r="N62" s="20">
        <v>45260</v>
      </c>
      <c r="O62" s="20">
        <v>45625</v>
      </c>
      <c r="P62" s="95" t="s">
        <v>473</v>
      </c>
      <c r="Q62" s="91" t="s">
        <v>474</v>
      </c>
      <c r="R62" s="91" t="s">
        <v>475</v>
      </c>
      <c r="S62" s="91" t="s">
        <v>91</v>
      </c>
      <c r="T62" s="29">
        <v>45412</v>
      </c>
      <c r="U62" s="28" t="s">
        <v>476</v>
      </c>
      <c r="V62" s="36">
        <v>0</v>
      </c>
      <c r="W62" s="86" t="s">
        <v>267</v>
      </c>
      <c r="X62" s="86"/>
      <c r="Y62" s="46" t="s">
        <v>477</v>
      </c>
      <c r="Z62" s="29">
        <v>45535</v>
      </c>
      <c r="AA62" s="87" t="s">
        <v>862</v>
      </c>
      <c r="AB62" s="82">
        <v>0</v>
      </c>
      <c r="AC62" s="45">
        <f t="shared" si="11"/>
        <v>0</v>
      </c>
      <c r="AD62" s="46" t="b">
        <f t="shared" si="8"/>
        <v>0</v>
      </c>
      <c r="AE62" s="46" t="str">
        <f t="shared" si="9"/>
        <v>SIN INICIAR</v>
      </c>
      <c r="AF62" s="18" t="str">
        <f t="shared" si="10"/>
        <v>SIN INICIAR</v>
      </c>
      <c r="AG62" s="28" t="s">
        <v>1016</v>
      </c>
      <c r="AH62" s="46" t="s">
        <v>92</v>
      </c>
      <c r="AI62" s="126" t="str">
        <f t="shared" si="12"/>
        <v>PENDIENTE</v>
      </c>
      <c r="AJ62" s="82"/>
      <c r="AK62" s="44"/>
      <c r="AL62" s="82"/>
    </row>
    <row r="63" spans="1:38" ht="40.799999999999997">
      <c r="A63" s="68">
        <v>89</v>
      </c>
      <c r="B63" s="94" t="s">
        <v>80</v>
      </c>
      <c r="C63" s="94" t="s">
        <v>396</v>
      </c>
      <c r="D63" s="93">
        <v>45253</v>
      </c>
      <c r="E63" s="94" t="s">
        <v>478</v>
      </c>
      <c r="F63" s="145" t="s">
        <v>479</v>
      </c>
      <c r="G63" s="94" t="s">
        <v>454</v>
      </c>
      <c r="H63" s="148" t="s">
        <v>480</v>
      </c>
      <c r="I63" s="142" t="s">
        <v>466</v>
      </c>
      <c r="J63" s="95">
        <v>1</v>
      </c>
      <c r="K63" s="91" t="s">
        <v>129</v>
      </c>
      <c r="L63" s="95" t="s">
        <v>467</v>
      </c>
      <c r="M63" s="98">
        <v>1</v>
      </c>
      <c r="N63" s="20">
        <v>45260</v>
      </c>
      <c r="O63" s="20">
        <v>45625</v>
      </c>
      <c r="P63" s="91" t="s">
        <v>383</v>
      </c>
      <c r="Q63" s="91" t="s">
        <v>403</v>
      </c>
      <c r="R63" s="91" t="s">
        <v>462</v>
      </c>
      <c r="S63" s="91" t="s">
        <v>91</v>
      </c>
      <c r="T63" s="29">
        <v>45412</v>
      </c>
      <c r="U63" s="28" t="s">
        <v>788</v>
      </c>
      <c r="V63" s="36">
        <v>0</v>
      </c>
      <c r="W63" s="86" t="s">
        <v>267</v>
      </c>
      <c r="X63" s="86"/>
      <c r="Y63" s="81" t="s">
        <v>192</v>
      </c>
      <c r="Z63" s="29">
        <v>45535</v>
      </c>
      <c r="AA63" s="87" t="s">
        <v>862</v>
      </c>
      <c r="AB63" s="82">
        <v>0</v>
      </c>
      <c r="AC63" s="45">
        <f t="shared" si="11"/>
        <v>0</v>
      </c>
      <c r="AD63" s="46" t="b">
        <f t="shared" si="8"/>
        <v>0</v>
      </c>
      <c r="AE63" s="46" t="str">
        <f t="shared" si="9"/>
        <v>SIN INICIAR</v>
      </c>
      <c r="AF63" s="18" t="str">
        <f t="shared" si="10"/>
        <v>SIN INICIAR</v>
      </c>
      <c r="AG63" s="28" t="s">
        <v>1012</v>
      </c>
      <c r="AH63" s="81" t="s">
        <v>92</v>
      </c>
      <c r="AI63" s="126" t="str">
        <f t="shared" si="12"/>
        <v>PENDIENTE</v>
      </c>
      <c r="AJ63" s="82"/>
      <c r="AK63" s="44"/>
      <c r="AL63" s="82"/>
    </row>
    <row r="64" spans="1:38" ht="122.4">
      <c r="A64" s="66">
        <v>90</v>
      </c>
      <c r="B64" s="81" t="s">
        <v>80</v>
      </c>
      <c r="C64" s="81" t="s">
        <v>396</v>
      </c>
      <c r="D64" s="83">
        <v>45253</v>
      </c>
      <c r="E64" s="81" t="s">
        <v>481</v>
      </c>
      <c r="F64" s="28" t="s">
        <v>482</v>
      </c>
      <c r="G64" s="81" t="s">
        <v>454</v>
      </c>
      <c r="H64" s="28" t="s">
        <v>483</v>
      </c>
      <c r="I64" s="146" t="s">
        <v>484</v>
      </c>
      <c r="J64" s="95">
        <v>2</v>
      </c>
      <c r="K64" s="91" t="s">
        <v>129</v>
      </c>
      <c r="L64" s="91" t="s">
        <v>485</v>
      </c>
      <c r="M64" s="98">
        <v>1</v>
      </c>
      <c r="N64" s="20">
        <v>45260</v>
      </c>
      <c r="O64" s="20">
        <v>45625</v>
      </c>
      <c r="P64" s="91" t="s">
        <v>420</v>
      </c>
      <c r="Q64" s="91" t="s">
        <v>307</v>
      </c>
      <c r="R64" s="91" t="s">
        <v>486</v>
      </c>
      <c r="S64" s="91" t="s">
        <v>91</v>
      </c>
      <c r="T64" s="29">
        <v>45412</v>
      </c>
      <c r="U64" s="34" t="s">
        <v>910</v>
      </c>
      <c r="V64" s="36">
        <v>0.5</v>
      </c>
      <c r="W64" s="86" t="s">
        <v>266</v>
      </c>
      <c r="X64" s="86"/>
      <c r="Y64" s="46" t="s">
        <v>70</v>
      </c>
      <c r="Z64" s="29">
        <v>45535</v>
      </c>
      <c r="AA64" s="87" t="s">
        <v>862</v>
      </c>
      <c r="AB64" s="82">
        <v>1</v>
      </c>
      <c r="AC64" s="45">
        <f t="shared" si="11"/>
        <v>0.5</v>
      </c>
      <c r="AD64" s="46" t="b">
        <f t="shared" si="8"/>
        <v>0</v>
      </c>
      <c r="AE64" s="46" t="str">
        <f t="shared" si="9"/>
        <v>EN PROCESO</v>
      </c>
      <c r="AF64" s="18" t="str">
        <f t="shared" si="10"/>
        <v>EN PROCESO</v>
      </c>
      <c r="AG64" s="34" t="s">
        <v>962</v>
      </c>
      <c r="AH64" s="46" t="s">
        <v>192</v>
      </c>
      <c r="AI64" s="126" t="str">
        <f t="shared" si="12"/>
        <v>PENDIENTE</v>
      </c>
      <c r="AJ64" s="81"/>
      <c r="AK64" s="44"/>
      <c r="AL64" s="82"/>
    </row>
    <row r="65" spans="1:38" ht="122.4">
      <c r="A65" s="68">
        <v>91</v>
      </c>
      <c r="B65" s="81" t="s">
        <v>80</v>
      </c>
      <c r="C65" s="81" t="s">
        <v>396</v>
      </c>
      <c r="D65" s="83">
        <v>45253</v>
      </c>
      <c r="E65" s="81" t="s">
        <v>481</v>
      </c>
      <c r="F65" s="28" t="s">
        <v>482</v>
      </c>
      <c r="G65" s="81" t="s">
        <v>454</v>
      </c>
      <c r="H65" s="28" t="s">
        <v>483</v>
      </c>
      <c r="I65" s="142" t="s">
        <v>487</v>
      </c>
      <c r="J65" s="95">
        <v>2</v>
      </c>
      <c r="K65" s="91" t="s">
        <v>129</v>
      </c>
      <c r="L65" s="91" t="s">
        <v>488</v>
      </c>
      <c r="M65" s="98">
        <v>1</v>
      </c>
      <c r="N65" s="20">
        <v>45260</v>
      </c>
      <c r="O65" s="20">
        <v>45625</v>
      </c>
      <c r="P65" s="91" t="s">
        <v>489</v>
      </c>
      <c r="Q65" s="91" t="s">
        <v>444</v>
      </c>
      <c r="R65" s="91" t="s">
        <v>444</v>
      </c>
      <c r="S65" s="91" t="s">
        <v>91</v>
      </c>
      <c r="T65" s="29">
        <v>45412</v>
      </c>
      <c r="U65" s="34" t="s">
        <v>445</v>
      </c>
      <c r="V65" s="36">
        <v>0.15</v>
      </c>
      <c r="W65" s="86" t="s">
        <v>266</v>
      </c>
      <c r="X65" s="86"/>
      <c r="Y65" s="81" t="s">
        <v>92</v>
      </c>
      <c r="Z65" s="29">
        <v>45535</v>
      </c>
      <c r="AA65" s="87" t="s">
        <v>959</v>
      </c>
      <c r="AB65" s="82">
        <v>1</v>
      </c>
      <c r="AC65" s="45">
        <f t="shared" si="11"/>
        <v>0.5</v>
      </c>
      <c r="AD65" s="46" t="b">
        <f t="shared" si="8"/>
        <v>0</v>
      </c>
      <c r="AE65" s="46" t="str">
        <f t="shared" si="9"/>
        <v>EN PROCESO</v>
      </c>
      <c r="AF65" s="18" t="str">
        <f t="shared" si="10"/>
        <v>EN PROCESO</v>
      </c>
      <c r="AG65" s="28" t="s">
        <v>1002</v>
      </c>
      <c r="AH65" s="81" t="s">
        <v>192</v>
      </c>
      <c r="AI65" s="126" t="str">
        <f t="shared" si="12"/>
        <v>PENDIENTE</v>
      </c>
      <c r="AJ65" s="82"/>
      <c r="AK65" s="44"/>
      <c r="AL65" s="82"/>
    </row>
    <row r="66" spans="1:38" ht="51">
      <c r="A66" s="68">
        <v>93</v>
      </c>
      <c r="B66" s="118" t="s">
        <v>80</v>
      </c>
      <c r="C66" s="118" t="s">
        <v>490</v>
      </c>
      <c r="D66" s="119">
        <v>45259</v>
      </c>
      <c r="E66" s="118">
        <v>2</v>
      </c>
      <c r="F66" s="149" t="s">
        <v>495</v>
      </c>
      <c r="G66" s="118" t="s">
        <v>399</v>
      </c>
      <c r="H66" s="149" t="s">
        <v>496</v>
      </c>
      <c r="I66" s="149" t="s">
        <v>497</v>
      </c>
      <c r="J66" s="118">
        <v>1</v>
      </c>
      <c r="K66" s="118" t="s">
        <v>65</v>
      </c>
      <c r="L66" s="118" t="s">
        <v>498</v>
      </c>
      <c r="M66" s="120">
        <v>1</v>
      </c>
      <c r="N66" s="20">
        <v>45264</v>
      </c>
      <c r="O66" s="20">
        <v>45535</v>
      </c>
      <c r="P66" s="118" t="s">
        <v>383</v>
      </c>
      <c r="Q66" s="118" t="s">
        <v>499</v>
      </c>
      <c r="R66" s="118" t="s">
        <v>500</v>
      </c>
      <c r="S66" s="118" t="s">
        <v>91</v>
      </c>
      <c r="T66" s="29">
        <v>45412</v>
      </c>
      <c r="U66" s="28" t="s">
        <v>501</v>
      </c>
      <c r="V66" s="36">
        <v>0.5</v>
      </c>
      <c r="W66" s="86" t="s">
        <v>266</v>
      </c>
      <c r="X66" s="86"/>
      <c r="Y66" s="81" t="s">
        <v>192</v>
      </c>
      <c r="Z66" s="29">
        <v>45535</v>
      </c>
      <c r="AA66" s="87" t="s">
        <v>862</v>
      </c>
      <c r="AB66" s="82">
        <v>0.5</v>
      </c>
      <c r="AC66" s="45">
        <f t="shared" si="11"/>
        <v>0.5</v>
      </c>
      <c r="AD66" s="46" t="b">
        <f t="shared" si="8"/>
        <v>0</v>
      </c>
      <c r="AE66" s="46" t="str">
        <f>IF(AB66="","",IF(Z66&lt;=O66,IF(AC66=0%,"SIN INICIAR",IF(AC66=100%,"TERMINADA",IF(AC66&gt;0%,"EN PROCESO")))))</f>
        <v>EN PROCESO</v>
      </c>
      <c r="AF66" s="18" t="str">
        <f>IF(AB66="","",IF(Z66&gt;O66,AD66,IF(Z66&lt;=O66,AE66)))</f>
        <v>EN PROCESO</v>
      </c>
      <c r="AG66" s="28" t="s">
        <v>904</v>
      </c>
      <c r="AH66" s="81" t="s">
        <v>92</v>
      </c>
      <c r="AI66" s="126" t="str">
        <f t="shared" si="12"/>
        <v>PENDIENTE</v>
      </c>
      <c r="AJ66" s="82"/>
      <c r="AK66" s="44"/>
      <c r="AL66" s="82"/>
    </row>
    <row r="67" spans="1:38" ht="127.2" customHeight="1">
      <c r="A67" s="66">
        <v>94</v>
      </c>
      <c r="B67" s="81" t="s">
        <v>80</v>
      </c>
      <c r="C67" s="81" t="s">
        <v>490</v>
      </c>
      <c r="D67" s="83">
        <v>45259</v>
      </c>
      <c r="E67" s="81">
        <v>2</v>
      </c>
      <c r="F67" s="28" t="s">
        <v>495</v>
      </c>
      <c r="G67" s="81" t="s">
        <v>491</v>
      </c>
      <c r="H67" s="28" t="s">
        <v>502</v>
      </c>
      <c r="I67" s="28" t="s">
        <v>503</v>
      </c>
      <c r="J67" s="81">
        <v>2</v>
      </c>
      <c r="K67" s="81" t="s">
        <v>65</v>
      </c>
      <c r="L67" s="81" t="s">
        <v>504</v>
      </c>
      <c r="M67" s="117">
        <v>1</v>
      </c>
      <c r="N67" s="20">
        <v>45264</v>
      </c>
      <c r="O67" s="20">
        <v>45535</v>
      </c>
      <c r="P67" s="81" t="s">
        <v>492</v>
      </c>
      <c r="Q67" s="81" t="s">
        <v>492</v>
      </c>
      <c r="R67" s="81" t="s">
        <v>505</v>
      </c>
      <c r="S67" s="81" t="s">
        <v>91</v>
      </c>
      <c r="T67" s="29">
        <v>45412</v>
      </c>
      <c r="U67" s="34" t="s">
        <v>506</v>
      </c>
      <c r="V67" s="36">
        <v>0.15</v>
      </c>
      <c r="W67" s="86" t="s">
        <v>266</v>
      </c>
      <c r="X67" s="86"/>
      <c r="Y67" s="81" t="s">
        <v>92</v>
      </c>
      <c r="Z67" s="29">
        <v>45535</v>
      </c>
      <c r="AA67" s="87" t="s">
        <v>954</v>
      </c>
      <c r="AB67" s="82">
        <v>2</v>
      </c>
      <c r="AC67" s="45">
        <f t="shared" si="11"/>
        <v>1</v>
      </c>
      <c r="AD67" s="46" t="b">
        <f>IF(AB67="","",IF(Z67&lt;O67,IF(AC67&lt;100%,"INCUMPLIDA",IF(AC67=100%,"TERMINADA EXTEMPORÁNEA"))))</f>
        <v>0</v>
      </c>
      <c r="AE67" s="46" t="str">
        <f>IF(AB67="","",IF(Z67&gt;=O67,IF(AC67=0%,"SIN INICIAR",IF(AC67=100%,"TERMINADA",IF(AC67&gt;0%,"EN PROCESO")))))</f>
        <v>TERMINADA</v>
      </c>
      <c r="AF67" s="18" t="str">
        <f>IF(AB67="","",IF(Z67&lt;O67,AD67,IF(Z67&gt;=O67,AE67)))</f>
        <v>TERMINADA</v>
      </c>
      <c r="AG67" s="34" t="s">
        <v>963</v>
      </c>
      <c r="AH67" s="81" t="s">
        <v>192</v>
      </c>
      <c r="AI67" s="126" t="str">
        <f t="shared" si="12"/>
        <v>CUMPLIDA</v>
      </c>
      <c r="AJ67" s="81" t="s">
        <v>1044</v>
      </c>
      <c r="AK67" s="44" t="s">
        <v>69</v>
      </c>
      <c r="AL67" s="82" t="s">
        <v>1034</v>
      </c>
    </row>
    <row r="68" spans="1:38" ht="71.400000000000006">
      <c r="A68" s="68">
        <v>95</v>
      </c>
      <c r="B68" s="46" t="s">
        <v>80</v>
      </c>
      <c r="C68" s="46" t="s">
        <v>490</v>
      </c>
      <c r="D68" s="115">
        <v>45259</v>
      </c>
      <c r="E68" s="46">
        <v>3</v>
      </c>
      <c r="F68" s="62" t="s">
        <v>507</v>
      </c>
      <c r="G68" s="46" t="s">
        <v>508</v>
      </c>
      <c r="H68" s="62" t="s">
        <v>509</v>
      </c>
      <c r="I68" s="62" t="s">
        <v>510</v>
      </c>
      <c r="J68" s="46">
        <v>1</v>
      </c>
      <c r="K68" s="46" t="s">
        <v>129</v>
      </c>
      <c r="L68" s="46" t="s">
        <v>511</v>
      </c>
      <c r="M68" s="121">
        <v>1</v>
      </c>
      <c r="N68" s="20">
        <v>45323</v>
      </c>
      <c r="O68" s="20">
        <v>45657</v>
      </c>
      <c r="P68" s="46" t="s">
        <v>374</v>
      </c>
      <c r="Q68" s="46" t="s">
        <v>512</v>
      </c>
      <c r="R68" s="46" t="s">
        <v>512</v>
      </c>
      <c r="S68" s="46" t="s">
        <v>91</v>
      </c>
      <c r="T68" s="29">
        <v>45412</v>
      </c>
      <c r="U68" s="34" t="s">
        <v>513</v>
      </c>
      <c r="V68" s="36">
        <v>0</v>
      </c>
      <c r="W68" s="86" t="s">
        <v>267</v>
      </c>
      <c r="X68" s="86"/>
      <c r="Y68" s="81" t="s">
        <v>92</v>
      </c>
      <c r="Z68" s="29">
        <v>45535</v>
      </c>
      <c r="AA68" s="87" t="s">
        <v>964</v>
      </c>
      <c r="AB68" s="82">
        <v>0.5</v>
      </c>
      <c r="AC68" s="45">
        <f t="shared" si="11"/>
        <v>0.5</v>
      </c>
      <c r="AD68" s="46" t="b">
        <f t="shared" si="8"/>
        <v>0</v>
      </c>
      <c r="AE68" s="46" t="str">
        <f t="shared" si="9"/>
        <v>EN PROCESO</v>
      </c>
      <c r="AF68" s="18" t="str">
        <f t="shared" si="10"/>
        <v>EN PROCESO</v>
      </c>
      <c r="AG68" s="28" t="s">
        <v>965</v>
      </c>
      <c r="AH68" s="81" t="s">
        <v>192</v>
      </c>
      <c r="AI68" s="126" t="str">
        <f t="shared" si="12"/>
        <v>PENDIENTE</v>
      </c>
      <c r="AJ68" s="82"/>
      <c r="AK68" s="44"/>
      <c r="AL68" s="82"/>
    </row>
    <row r="69" spans="1:38" ht="102">
      <c r="A69" s="68">
        <v>97</v>
      </c>
      <c r="B69" s="81" t="s">
        <v>80</v>
      </c>
      <c r="C69" s="81" t="s">
        <v>490</v>
      </c>
      <c r="D69" s="83">
        <v>45259</v>
      </c>
      <c r="E69" s="81">
        <v>3</v>
      </c>
      <c r="F69" s="28" t="s">
        <v>507</v>
      </c>
      <c r="G69" s="81" t="s">
        <v>491</v>
      </c>
      <c r="H69" s="28" t="s">
        <v>514</v>
      </c>
      <c r="I69" s="28" t="s">
        <v>515</v>
      </c>
      <c r="J69" s="69">
        <v>1</v>
      </c>
      <c r="K69" s="37" t="s">
        <v>129</v>
      </c>
      <c r="L69" s="46" t="s">
        <v>511</v>
      </c>
      <c r="M69" s="121">
        <v>1</v>
      </c>
      <c r="N69" s="20">
        <v>45323</v>
      </c>
      <c r="O69" s="20">
        <v>45657</v>
      </c>
      <c r="P69" s="37" t="s">
        <v>492</v>
      </c>
      <c r="Q69" s="37" t="s">
        <v>493</v>
      </c>
      <c r="R69" s="37" t="s">
        <v>516</v>
      </c>
      <c r="S69" s="37" t="s">
        <v>91</v>
      </c>
      <c r="T69" s="29">
        <v>45412</v>
      </c>
      <c r="U69" s="28" t="s">
        <v>798</v>
      </c>
      <c r="V69" s="36">
        <v>0.3</v>
      </c>
      <c r="W69" s="86" t="s">
        <v>266</v>
      </c>
      <c r="X69" s="86"/>
      <c r="Y69" s="81" t="s">
        <v>92</v>
      </c>
      <c r="Z69" s="29">
        <v>45535</v>
      </c>
      <c r="AA69" s="87" t="s">
        <v>966</v>
      </c>
      <c r="AB69" s="82">
        <v>0.5</v>
      </c>
      <c r="AC69" s="45">
        <f t="shared" si="11"/>
        <v>0.5</v>
      </c>
      <c r="AD69" s="46" t="b">
        <f t="shared" si="8"/>
        <v>0</v>
      </c>
      <c r="AE69" s="46" t="str">
        <f t="shared" si="9"/>
        <v>EN PROCESO</v>
      </c>
      <c r="AF69" s="18" t="str">
        <f t="shared" si="10"/>
        <v>EN PROCESO</v>
      </c>
      <c r="AG69" s="28" t="s">
        <v>1045</v>
      </c>
      <c r="AH69" s="81" t="s">
        <v>192</v>
      </c>
      <c r="AI69" s="126" t="str">
        <f t="shared" si="12"/>
        <v>PENDIENTE</v>
      </c>
      <c r="AJ69" s="82"/>
      <c r="AK69" s="44"/>
      <c r="AL69" s="82"/>
    </row>
    <row r="70" spans="1:38" ht="112.2">
      <c r="A70" s="66">
        <v>98</v>
      </c>
      <c r="B70" s="37" t="s">
        <v>80</v>
      </c>
      <c r="C70" s="37" t="s">
        <v>490</v>
      </c>
      <c r="D70" s="40">
        <v>45259</v>
      </c>
      <c r="E70" s="37">
        <v>4</v>
      </c>
      <c r="F70" s="138" t="s">
        <v>517</v>
      </c>
      <c r="G70" s="37" t="s">
        <v>491</v>
      </c>
      <c r="H70" s="138" t="s">
        <v>518</v>
      </c>
      <c r="I70" s="138" t="s">
        <v>519</v>
      </c>
      <c r="J70" s="38">
        <v>5</v>
      </c>
      <c r="K70" s="37" t="s">
        <v>129</v>
      </c>
      <c r="L70" s="38" t="s">
        <v>504</v>
      </c>
      <c r="M70" s="113">
        <v>1</v>
      </c>
      <c r="N70" s="20">
        <v>45323</v>
      </c>
      <c r="O70" s="20">
        <v>45657</v>
      </c>
      <c r="P70" s="37" t="s">
        <v>492</v>
      </c>
      <c r="Q70" s="37" t="s">
        <v>493</v>
      </c>
      <c r="R70" s="114" t="s">
        <v>494</v>
      </c>
      <c r="S70" s="114" t="s">
        <v>91</v>
      </c>
      <c r="T70" s="29">
        <v>45412</v>
      </c>
      <c r="U70" s="28" t="s">
        <v>797</v>
      </c>
      <c r="V70" s="36">
        <v>0.06</v>
      </c>
      <c r="W70" s="86" t="s">
        <v>266</v>
      </c>
      <c r="X70" s="86"/>
      <c r="Y70" s="81" t="s">
        <v>92</v>
      </c>
      <c r="Z70" s="29">
        <v>45535</v>
      </c>
      <c r="AA70" s="87" t="s">
        <v>943</v>
      </c>
      <c r="AB70" s="82">
        <v>1</v>
      </c>
      <c r="AC70" s="45">
        <f t="shared" si="11"/>
        <v>0.2</v>
      </c>
      <c r="AD70" s="46" t="b">
        <f t="shared" si="8"/>
        <v>0</v>
      </c>
      <c r="AE70" s="46" t="str">
        <f t="shared" si="9"/>
        <v>EN PROCESO</v>
      </c>
      <c r="AF70" s="18" t="str">
        <f t="shared" si="10"/>
        <v>EN PROCESO</v>
      </c>
      <c r="AG70" s="28" t="s">
        <v>1046</v>
      </c>
      <c r="AH70" s="81" t="s">
        <v>192</v>
      </c>
      <c r="AI70" s="126" t="str">
        <f t="shared" si="12"/>
        <v>PENDIENTE</v>
      </c>
      <c r="AJ70" s="82"/>
      <c r="AK70" s="44"/>
      <c r="AL70" s="82"/>
    </row>
    <row r="71" spans="1:38" ht="132.6">
      <c r="A71" s="68">
        <v>99</v>
      </c>
      <c r="B71" s="37" t="s">
        <v>80</v>
      </c>
      <c r="C71" s="37" t="s">
        <v>490</v>
      </c>
      <c r="D71" s="40">
        <v>45259</v>
      </c>
      <c r="E71" s="37">
        <v>5</v>
      </c>
      <c r="F71" s="139" t="s">
        <v>520</v>
      </c>
      <c r="G71" s="37" t="s">
        <v>521</v>
      </c>
      <c r="H71" s="139" t="s">
        <v>522</v>
      </c>
      <c r="I71" s="139" t="s">
        <v>523</v>
      </c>
      <c r="J71" s="38">
        <v>2</v>
      </c>
      <c r="K71" s="37" t="s">
        <v>129</v>
      </c>
      <c r="L71" s="38" t="s">
        <v>504</v>
      </c>
      <c r="M71" s="113">
        <v>1</v>
      </c>
      <c r="N71" s="20">
        <v>45323</v>
      </c>
      <c r="O71" s="20">
        <v>45657</v>
      </c>
      <c r="P71" s="37" t="s">
        <v>492</v>
      </c>
      <c r="Q71" s="67" t="s">
        <v>493</v>
      </c>
      <c r="R71" s="17" t="s">
        <v>516</v>
      </c>
      <c r="S71" s="17" t="s">
        <v>91</v>
      </c>
      <c r="T71" s="29">
        <v>45412</v>
      </c>
      <c r="U71" s="28" t="s">
        <v>911</v>
      </c>
      <c r="V71" s="36">
        <v>0.25</v>
      </c>
      <c r="W71" s="86" t="s">
        <v>266</v>
      </c>
      <c r="X71" s="86"/>
      <c r="Y71" s="81" t="s">
        <v>92</v>
      </c>
      <c r="Z71" s="29">
        <v>45535</v>
      </c>
      <c r="AA71" s="128" t="s">
        <v>967</v>
      </c>
      <c r="AB71" s="82">
        <v>2</v>
      </c>
      <c r="AC71" s="45">
        <f t="shared" si="11"/>
        <v>1</v>
      </c>
      <c r="AD71" s="46" t="b">
        <f t="shared" si="8"/>
        <v>0</v>
      </c>
      <c r="AE71" s="46" t="str">
        <f t="shared" si="9"/>
        <v>TERMINADA</v>
      </c>
      <c r="AF71" s="18" t="str">
        <f t="shared" si="10"/>
        <v>TERMINADA</v>
      </c>
      <c r="AG71" s="62" t="s">
        <v>1033</v>
      </c>
      <c r="AH71" s="81" t="s">
        <v>192</v>
      </c>
      <c r="AI71" s="126" t="str">
        <f t="shared" si="12"/>
        <v>CUMPLIDA</v>
      </c>
      <c r="AJ71" s="81" t="s">
        <v>1035</v>
      </c>
      <c r="AK71" s="44" t="s">
        <v>72</v>
      </c>
      <c r="AL71" s="82" t="s">
        <v>1034</v>
      </c>
    </row>
    <row r="72" spans="1:38" ht="71.400000000000006">
      <c r="A72" s="66">
        <v>100</v>
      </c>
      <c r="B72" s="17" t="s">
        <v>80</v>
      </c>
      <c r="C72" s="17" t="s">
        <v>490</v>
      </c>
      <c r="D72" s="16">
        <v>45259</v>
      </c>
      <c r="E72" s="17">
        <v>6</v>
      </c>
      <c r="F72" s="135" t="s">
        <v>524</v>
      </c>
      <c r="G72" s="17" t="s">
        <v>525</v>
      </c>
      <c r="H72" s="135" t="s">
        <v>526</v>
      </c>
      <c r="I72" s="135" t="s">
        <v>527</v>
      </c>
      <c r="J72" s="101">
        <v>1</v>
      </c>
      <c r="K72" s="101" t="s">
        <v>65</v>
      </c>
      <c r="L72" s="17" t="s">
        <v>528</v>
      </c>
      <c r="M72" s="102">
        <v>1</v>
      </c>
      <c r="N72" s="20">
        <v>45261</v>
      </c>
      <c r="O72" s="20">
        <v>45382</v>
      </c>
      <c r="P72" s="101" t="s">
        <v>88</v>
      </c>
      <c r="Q72" s="101" t="s">
        <v>156</v>
      </c>
      <c r="R72" s="17" t="s">
        <v>529</v>
      </c>
      <c r="S72" s="88" t="s">
        <v>91</v>
      </c>
      <c r="T72" s="29">
        <v>45412</v>
      </c>
      <c r="U72" s="34" t="s">
        <v>530</v>
      </c>
      <c r="V72" s="36">
        <v>0</v>
      </c>
      <c r="W72" s="86" t="s">
        <v>78</v>
      </c>
      <c r="X72" s="86"/>
      <c r="Y72" s="81" t="s">
        <v>92</v>
      </c>
      <c r="Z72" s="29">
        <v>45535</v>
      </c>
      <c r="AA72" s="87" t="s">
        <v>929</v>
      </c>
      <c r="AB72" s="82">
        <v>0</v>
      </c>
      <c r="AC72" s="45">
        <f t="shared" si="11"/>
        <v>0</v>
      </c>
      <c r="AD72" s="46" t="str">
        <f>IF(AB72="","",IF(Z72&gt;O72,IF(AC72&lt;100%,"INCUMPLIDA",IF(AC72=100%,"TERMINADA EXTEMPORÁNEA"))))</f>
        <v>INCUMPLIDA</v>
      </c>
      <c r="AE72" s="46" t="str">
        <f>IF(AB72="","",IF(Z72&gt;O72,IF(AC72=0%,"SIN INICIAR",IF(AC72=100%,"TERMINADA",IF(AC72&gt;0%,"EN PROCESO")))))</f>
        <v>SIN INICIAR</v>
      </c>
      <c r="AF72" s="18" t="str">
        <f t="shared" si="10"/>
        <v>INCUMPLIDA</v>
      </c>
      <c r="AG72" s="34" t="s">
        <v>1025</v>
      </c>
      <c r="AH72" s="81" t="s">
        <v>79</v>
      </c>
      <c r="AI72" s="126" t="str">
        <f t="shared" si="12"/>
        <v>PENDIENTE</v>
      </c>
      <c r="AJ72" s="82"/>
      <c r="AK72" s="44"/>
      <c r="AL72" s="82"/>
    </row>
    <row r="73" spans="1:38" ht="71.400000000000006">
      <c r="A73" s="66">
        <v>102</v>
      </c>
      <c r="B73" s="17" t="s">
        <v>80</v>
      </c>
      <c r="C73" s="17" t="s">
        <v>490</v>
      </c>
      <c r="D73" s="16">
        <v>45259</v>
      </c>
      <c r="E73" s="17">
        <v>8</v>
      </c>
      <c r="F73" s="135" t="s">
        <v>532</v>
      </c>
      <c r="G73" s="17" t="s">
        <v>491</v>
      </c>
      <c r="H73" s="135" t="s">
        <v>533</v>
      </c>
      <c r="I73" s="135" t="s">
        <v>534</v>
      </c>
      <c r="J73" s="17">
        <v>2</v>
      </c>
      <c r="K73" s="17" t="s">
        <v>129</v>
      </c>
      <c r="L73" s="17" t="s">
        <v>504</v>
      </c>
      <c r="M73" s="103">
        <v>1</v>
      </c>
      <c r="N73" s="20">
        <v>45323</v>
      </c>
      <c r="O73" s="20">
        <v>45657</v>
      </c>
      <c r="P73" s="17" t="s">
        <v>420</v>
      </c>
      <c r="Q73" s="17" t="s">
        <v>531</v>
      </c>
      <c r="R73" s="17" t="s">
        <v>531</v>
      </c>
      <c r="S73" s="81" t="s">
        <v>292</v>
      </c>
      <c r="T73" s="29">
        <v>45412</v>
      </c>
      <c r="U73" s="34" t="s">
        <v>535</v>
      </c>
      <c r="V73" s="36">
        <v>0.5</v>
      </c>
      <c r="W73" s="86" t="s">
        <v>266</v>
      </c>
      <c r="X73" s="86"/>
      <c r="Y73" s="46" t="s">
        <v>70</v>
      </c>
      <c r="Z73" s="29">
        <v>45535</v>
      </c>
      <c r="AA73" s="87" t="s">
        <v>968</v>
      </c>
      <c r="AB73" s="82">
        <v>1.5</v>
      </c>
      <c r="AC73" s="45">
        <f t="shared" si="11"/>
        <v>0.75</v>
      </c>
      <c r="AD73" s="46" t="b">
        <f t="shared" si="8"/>
        <v>0</v>
      </c>
      <c r="AE73" s="46" t="str">
        <f t="shared" si="9"/>
        <v>EN PROCESO</v>
      </c>
      <c r="AF73" s="18" t="str">
        <f t="shared" si="10"/>
        <v>EN PROCESO</v>
      </c>
      <c r="AG73" s="34" t="s">
        <v>1003</v>
      </c>
      <c r="AH73" s="46" t="s">
        <v>192</v>
      </c>
      <c r="AI73" s="126" t="str">
        <f t="shared" si="12"/>
        <v>PENDIENTE</v>
      </c>
      <c r="AJ73" s="82"/>
      <c r="AK73" s="44"/>
      <c r="AL73" s="82"/>
    </row>
    <row r="74" spans="1:38" ht="102">
      <c r="A74" s="68">
        <v>103</v>
      </c>
      <c r="B74" s="17" t="s">
        <v>80</v>
      </c>
      <c r="C74" s="17" t="s">
        <v>490</v>
      </c>
      <c r="D74" s="16">
        <v>45259</v>
      </c>
      <c r="E74" s="17">
        <v>9</v>
      </c>
      <c r="F74" s="135" t="s">
        <v>536</v>
      </c>
      <c r="G74" s="17" t="s">
        <v>521</v>
      </c>
      <c r="H74" s="135" t="s">
        <v>537</v>
      </c>
      <c r="I74" s="135" t="s">
        <v>538</v>
      </c>
      <c r="J74" s="17">
        <v>3</v>
      </c>
      <c r="K74" s="17" t="s">
        <v>129</v>
      </c>
      <c r="L74" s="17" t="s">
        <v>539</v>
      </c>
      <c r="M74" s="103">
        <v>1</v>
      </c>
      <c r="N74" s="20">
        <v>45323</v>
      </c>
      <c r="O74" s="20">
        <v>45657</v>
      </c>
      <c r="P74" s="17" t="s">
        <v>420</v>
      </c>
      <c r="Q74" s="17" t="s">
        <v>540</v>
      </c>
      <c r="R74" s="17" t="s">
        <v>541</v>
      </c>
      <c r="S74" s="88" t="s">
        <v>91</v>
      </c>
      <c r="T74" s="29">
        <v>45412</v>
      </c>
      <c r="U74" s="34" t="s">
        <v>912</v>
      </c>
      <c r="V74" s="36">
        <v>0</v>
      </c>
      <c r="W74" s="86" t="s">
        <v>267</v>
      </c>
      <c r="X74" s="86"/>
      <c r="Y74" s="46" t="s">
        <v>70</v>
      </c>
      <c r="Z74" s="29">
        <v>45535</v>
      </c>
      <c r="AA74" s="87" t="s">
        <v>969</v>
      </c>
      <c r="AB74" s="82">
        <v>1</v>
      </c>
      <c r="AC74" s="45">
        <f t="shared" si="11"/>
        <v>0.33333333333333331</v>
      </c>
      <c r="AD74" s="46" t="b">
        <f t="shared" si="8"/>
        <v>0</v>
      </c>
      <c r="AE74" s="46" t="str">
        <f t="shared" si="9"/>
        <v>EN PROCESO</v>
      </c>
      <c r="AF74" s="18" t="str">
        <f t="shared" si="10"/>
        <v>EN PROCESO</v>
      </c>
      <c r="AG74" s="28" t="s">
        <v>970</v>
      </c>
      <c r="AH74" s="46" t="s">
        <v>192</v>
      </c>
      <c r="AI74" s="126" t="str">
        <f t="shared" si="12"/>
        <v>PENDIENTE</v>
      </c>
      <c r="AJ74" s="82"/>
      <c r="AK74" s="44"/>
      <c r="AL74" s="82"/>
    </row>
    <row r="75" spans="1:38" ht="102">
      <c r="A75" s="66">
        <v>104</v>
      </c>
      <c r="B75" s="17" t="s">
        <v>80</v>
      </c>
      <c r="C75" s="17" t="s">
        <v>490</v>
      </c>
      <c r="D75" s="16">
        <v>45259</v>
      </c>
      <c r="E75" s="17">
        <v>10</v>
      </c>
      <c r="F75" s="135" t="s">
        <v>542</v>
      </c>
      <c r="G75" s="17" t="s">
        <v>491</v>
      </c>
      <c r="H75" s="135" t="s">
        <v>543</v>
      </c>
      <c r="I75" s="135" t="s">
        <v>544</v>
      </c>
      <c r="J75" s="17">
        <v>2</v>
      </c>
      <c r="K75" s="17" t="s">
        <v>129</v>
      </c>
      <c r="L75" s="17" t="s">
        <v>504</v>
      </c>
      <c r="M75" s="103">
        <v>1</v>
      </c>
      <c r="N75" s="20">
        <v>45323</v>
      </c>
      <c r="O75" s="20">
        <v>45657</v>
      </c>
      <c r="P75" s="17" t="s">
        <v>420</v>
      </c>
      <c r="Q75" s="17" t="s">
        <v>540</v>
      </c>
      <c r="R75" s="17" t="s">
        <v>493</v>
      </c>
      <c r="S75" s="88" t="s">
        <v>91</v>
      </c>
      <c r="T75" s="29">
        <v>45412</v>
      </c>
      <c r="U75" s="34" t="s">
        <v>545</v>
      </c>
      <c r="V75" s="36">
        <v>0.5</v>
      </c>
      <c r="W75" s="86" t="s">
        <v>266</v>
      </c>
      <c r="X75" s="86"/>
      <c r="Y75" s="46" t="s">
        <v>70</v>
      </c>
      <c r="Z75" s="29">
        <v>45535</v>
      </c>
      <c r="AA75" s="87" t="s">
        <v>944</v>
      </c>
      <c r="AB75" s="82">
        <v>1</v>
      </c>
      <c r="AC75" s="45">
        <f t="shared" si="11"/>
        <v>0.5</v>
      </c>
      <c r="AD75" s="46" t="b">
        <f t="shared" si="8"/>
        <v>0</v>
      </c>
      <c r="AE75" s="46" t="str">
        <f t="shared" si="9"/>
        <v>EN PROCESO</v>
      </c>
      <c r="AF75" s="18" t="str">
        <f t="shared" si="10"/>
        <v>EN PROCESO</v>
      </c>
      <c r="AG75" s="28" t="s">
        <v>1004</v>
      </c>
      <c r="AH75" s="46" t="s">
        <v>192</v>
      </c>
      <c r="AI75" s="126" t="str">
        <f t="shared" si="12"/>
        <v>PENDIENTE</v>
      </c>
      <c r="AJ75" s="82"/>
      <c r="AK75" s="44"/>
      <c r="AL75" s="82"/>
    </row>
    <row r="76" spans="1:38" ht="121.2" customHeight="1">
      <c r="A76" s="68">
        <v>105</v>
      </c>
      <c r="B76" s="81" t="s">
        <v>80</v>
      </c>
      <c r="C76" s="81" t="s">
        <v>546</v>
      </c>
      <c r="D76" s="83">
        <v>45264</v>
      </c>
      <c r="E76" s="81" t="s">
        <v>547</v>
      </c>
      <c r="F76" s="28" t="s">
        <v>548</v>
      </c>
      <c r="G76" s="81" t="s">
        <v>549</v>
      </c>
      <c r="H76" s="28" t="s">
        <v>550</v>
      </c>
      <c r="I76" s="28" t="s">
        <v>551</v>
      </c>
      <c r="J76" s="81">
        <v>3</v>
      </c>
      <c r="K76" s="81" t="s">
        <v>129</v>
      </c>
      <c r="L76" s="81" t="s">
        <v>552</v>
      </c>
      <c r="M76" s="85">
        <v>1</v>
      </c>
      <c r="N76" s="20">
        <v>45323</v>
      </c>
      <c r="O76" s="20">
        <v>45657</v>
      </c>
      <c r="P76" s="81" t="s">
        <v>76</v>
      </c>
      <c r="Q76" s="81" t="s">
        <v>66</v>
      </c>
      <c r="R76" s="81" t="s">
        <v>553</v>
      </c>
      <c r="S76" s="81" t="s">
        <v>91</v>
      </c>
      <c r="T76" s="29">
        <v>45412</v>
      </c>
      <c r="U76" s="130" t="s">
        <v>554</v>
      </c>
      <c r="V76" s="36">
        <v>0</v>
      </c>
      <c r="W76" s="86" t="s">
        <v>267</v>
      </c>
      <c r="X76" s="104"/>
      <c r="Y76" s="44" t="s">
        <v>79</v>
      </c>
      <c r="Z76" s="29">
        <v>45535</v>
      </c>
      <c r="AA76" s="87" t="s">
        <v>929</v>
      </c>
      <c r="AB76" s="82">
        <v>0</v>
      </c>
      <c r="AC76" s="45">
        <f t="shared" si="11"/>
        <v>0</v>
      </c>
      <c r="AD76" s="46" t="b">
        <f t="shared" si="8"/>
        <v>0</v>
      </c>
      <c r="AE76" s="46" t="str">
        <f t="shared" si="9"/>
        <v>SIN INICIAR</v>
      </c>
      <c r="AF76" s="81" t="str">
        <f t="shared" si="10"/>
        <v>SIN INICIAR</v>
      </c>
      <c r="AG76" s="249" t="s">
        <v>945</v>
      </c>
      <c r="AH76" s="44" t="s">
        <v>92</v>
      </c>
      <c r="AI76" s="126" t="str">
        <f t="shared" si="12"/>
        <v>PENDIENTE</v>
      </c>
      <c r="AJ76" s="82"/>
      <c r="AK76" s="44"/>
      <c r="AL76" s="82"/>
    </row>
    <row r="77" spans="1:38" ht="61.2">
      <c r="A77" s="66">
        <v>106</v>
      </c>
      <c r="B77" s="81" t="s">
        <v>80</v>
      </c>
      <c r="C77" s="81" t="s">
        <v>546</v>
      </c>
      <c r="D77" s="83">
        <v>45264</v>
      </c>
      <c r="E77" s="81" t="s">
        <v>547</v>
      </c>
      <c r="F77" s="28" t="s">
        <v>555</v>
      </c>
      <c r="G77" s="81" t="s">
        <v>549</v>
      </c>
      <c r="H77" s="28" t="s">
        <v>556</v>
      </c>
      <c r="I77" s="28" t="s">
        <v>557</v>
      </c>
      <c r="J77" s="81">
        <v>9</v>
      </c>
      <c r="K77" s="81" t="s">
        <v>129</v>
      </c>
      <c r="L77" s="17" t="s">
        <v>558</v>
      </c>
      <c r="M77" s="85">
        <v>1</v>
      </c>
      <c r="N77" s="20">
        <v>45323</v>
      </c>
      <c r="O77" s="20">
        <v>45657</v>
      </c>
      <c r="P77" s="81" t="s">
        <v>76</v>
      </c>
      <c r="Q77" s="81" t="s">
        <v>66</v>
      </c>
      <c r="R77" s="81" t="s">
        <v>559</v>
      </c>
      <c r="S77" s="81" t="s">
        <v>91</v>
      </c>
      <c r="T77" s="29">
        <v>45412</v>
      </c>
      <c r="U77" s="34" t="s">
        <v>395</v>
      </c>
      <c r="V77" s="36">
        <v>0</v>
      </c>
      <c r="W77" s="86" t="s">
        <v>267</v>
      </c>
      <c r="X77" s="104"/>
      <c r="Y77" s="44" t="s">
        <v>79</v>
      </c>
      <c r="Z77" s="29">
        <v>45535</v>
      </c>
      <c r="AA77" s="84" t="s">
        <v>876</v>
      </c>
      <c r="AB77" s="82">
        <v>2</v>
      </c>
      <c r="AC77" s="45">
        <f t="shared" si="11"/>
        <v>0.22222222222222221</v>
      </c>
      <c r="AD77" s="46" t="b">
        <f t="shared" si="8"/>
        <v>0</v>
      </c>
      <c r="AE77" s="46" t="str">
        <f t="shared" si="9"/>
        <v>EN PROCESO</v>
      </c>
      <c r="AF77" s="18" t="str">
        <f t="shared" si="10"/>
        <v>EN PROCESO</v>
      </c>
      <c r="AG77" s="34" t="s">
        <v>913</v>
      </c>
      <c r="AH77" s="44" t="s">
        <v>92</v>
      </c>
      <c r="AI77" s="126" t="str">
        <f t="shared" si="12"/>
        <v>PENDIENTE</v>
      </c>
      <c r="AJ77" s="82"/>
      <c r="AK77" s="44"/>
      <c r="AL77" s="82"/>
    </row>
    <row r="78" spans="1:38" ht="112.2">
      <c r="A78" s="68">
        <v>107</v>
      </c>
      <c r="B78" s="81" t="s">
        <v>80</v>
      </c>
      <c r="C78" s="81" t="s">
        <v>546</v>
      </c>
      <c r="D78" s="83">
        <v>45264</v>
      </c>
      <c r="E78" s="81" t="s">
        <v>560</v>
      </c>
      <c r="F78" s="28" t="s">
        <v>561</v>
      </c>
      <c r="G78" s="81" t="s">
        <v>549</v>
      </c>
      <c r="H78" s="28" t="s">
        <v>562</v>
      </c>
      <c r="I78" s="28" t="s">
        <v>563</v>
      </c>
      <c r="J78" s="81">
        <v>1</v>
      </c>
      <c r="K78" s="81" t="s">
        <v>129</v>
      </c>
      <c r="L78" s="81" t="s">
        <v>564</v>
      </c>
      <c r="M78" s="85">
        <v>1</v>
      </c>
      <c r="N78" s="20">
        <v>45323</v>
      </c>
      <c r="O78" s="20">
        <v>45657</v>
      </c>
      <c r="P78" s="81" t="s">
        <v>76</v>
      </c>
      <c r="Q78" s="81" t="s">
        <v>66</v>
      </c>
      <c r="R78" s="81" t="s">
        <v>559</v>
      </c>
      <c r="S78" s="81" t="s">
        <v>91</v>
      </c>
      <c r="T78" s="29">
        <v>45412</v>
      </c>
      <c r="U78" s="34" t="s">
        <v>395</v>
      </c>
      <c r="V78" s="36">
        <v>0</v>
      </c>
      <c r="W78" s="86" t="s">
        <v>267</v>
      </c>
      <c r="X78" s="104"/>
      <c r="Y78" s="44" t="s">
        <v>79</v>
      </c>
      <c r="Z78" s="29">
        <v>45535</v>
      </c>
      <c r="AA78" s="84" t="s">
        <v>877</v>
      </c>
      <c r="AB78" s="82">
        <v>0</v>
      </c>
      <c r="AC78" s="45">
        <f t="shared" si="11"/>
        <v>0</v>
      </c>
      <c r="AD78" s="46" t="b">
        <f t="shared" si="8"/>
        <v>0</v>
      </c>
      <c r="AE78" s="46" t="str">
        <f t="shared" si="9"/>
        <v>SIN INICIAR</v>
      </c>
      <c r="AF78" s="18" t="str">
        <f t="shared" si="10"/>
        <v>SIN INICIAR</v>
      </c>
      <c r="AG78" s="34" t="s">
        <v>914</v>
      </c>
      <c r="AH78" s="44" t="s">
        <v>92</v>
      </c>
      <c r="AI78" s="126" t="str">
        <f t="shared" si="12"/>
        <v>PENDIENTE</v>
      </c>
      <c r="AJ78" s="82"/>
      <c r="AK78" s="44"/>
      <c r="AL78" s="82"/>
    </row>
    <row r="79" spans="1:38" ht="51">
      <c r="A79" s="66">
        <v>108</v>
      </c>
      <c r="B79" s="81" t="s">
        <v>80</v>
      </c>
      <c r="C79" s="81" t="s">
        <v>546</v>
      </c>
      <c r="D79" s="83">
        <v>45264</v>
      </c>
      <c r="E79" s="81" t="s">
        <v>560</v>
      </c>
      <c r="F79" s="28" t="s">
        <v>565</v>
      </c>
      <c r="G79" s="81" t="s">
        <v>549</v>
      </c>
      <c r="H79" s="28" t="s">
        <v>562</v>
      </c>
      <c r="I79" s="28" t="s">
        <v>566</v>
      </c>
      <c r="J79" s="81">
        <v>1</v>
      </c>
      <c r="K79" s="81" t="s">
        <v>129</v>
      </c>
      <c r="L79" s="81" t="s">
        <v>564</v>
      </c>
      <c r="M79" s="85">
        <v>1</v>
      </c>
      <c r="N79" s="20">
        <v>45323</v>
      </c>
      <c r="O79" s="20">
        <v>45657</v>
      </c>
      <c r="P79" s="81" t="s">
        <v>567</v>
      </c>
      <c r="Q79" s="81" t="s">
        <v>66</v>
      </c>
      <c r="R79" s="81" t="s">
        <v>66</v>
      </c>
      <c r="S79" s="81" t="s">
        <v>91</v>
      </c>
      <c r="T79" s="29">
        <v>45412</v>
      </c>
      <c r="U79" s="34" t="s">
        <v>568</v>
      </c>
      <c r="V79" s="36">
        <v>0</v>
      </c>
      <c r="W79" s="86" t="s">
        <v>267</v>
      </c>
      <c r="X79" s="104"/>
      <c r="Y79" s="81" t="s">
        <v>92</v>
      </c>
      <c r="Z79" s="29">
        <v>45535</v>
      </c>
      <c r="AA79" s="87" t="s">
        <v>929</v>
      </c>
      <c r="AB79" s="82">
        <v>0</v>
      </c>
      <c r="AC79" s="45">
        <f t="shared" si="11"/>
        <v>0</v>
      </c>
      <c r="AD79" s="46" t="b">
        <f t="shared" si="8"/>
        <v>0</v>
      </c>
      <c r="AE79" s="46" t="str">
        <f t="shared" si="9"/>
        <v>SIN INICIAR</v>
      </c>
      <c r="AF79" s="18" t="str">
        <f t="shared" si="10"/>
        <v>SIN INICIAR</v>
      </c>
      <c r="AG79" s="34" t="s">
        <v>1013</v>
      </c>
      <c r="AH79" s="44" t="s">
        <v>79</v>
      </c>
      <c r="AI79" s="126" t="str">
        <f t="shared" si="12"/>
        <v>PENDIENTE</v>
      </c>
      <c r="AJ79" s="82"/>
      <c r="AK79" s="44"/>
      <c r="AL79" s="82"/>
    </row>
    <row r="80" spans="1:38" ht="51">
      <c r="A80" s="68">
        <v>109</v>
      </c>
      <c r="B80" s="81" t="s">
        <v>80</v>
      </c>
      <c r="C80" s="81" t="s">
        <v>546</v>
      </c>
      <c r="D80" s="83">
        <v>45264</v>
      </c>
      <c r="E80" s="81" t="s">
        <v>560</v>
      </c>
      <c r="F80" s="28" t="s">
        <v>569</v>
      </c>
      <c r="G80" s="81" t="s">
        <v>549</v>
      </c>
      <c r="H80" s="28" t="s">
        <v>562</v>
      </c>
      <c r="I80" s="28" t="s">
        <v>570</v>
      </c>
      <c r="J80" s="81">
        <v>1</v>
      </c>
      <c r="K80" s="81" t="s">
        <v>129</v>
      </c>
      <c r="L80" s="81" t="s">
        <v>564</v>
      </c>
      <c r="M80" s="85">
        <v>1</v>
      </c>
      <c r="N80" s="20">
        <v>45323</v>
      </c>
      <c r="O80" s="20">
        <v>45657</v>
      </c>
      <c r="P80" s="81" t="s">
        <v>567</v>
      </c>
      <c r="Q80" s="81" t="s">
        <v>66</v>
      </c>
      <c r="R80" s="81" t="s">
        <v>66</v>
      </c>
      <c r="S80" s="81" t="s">
        <v>91</v>
      </c>
      <c r="T80" s="29">
        <v>45412</v>
      </c>
      <c r="U80" s="34" t="s">
        <v>568</v>
      </c>
      <c r="V80" s="36">
        <v>0</v>
      </c>
      <c r="W80" s="86" t="s">
        <v>267</v>
      </c>
      <c r="X80" s="104"/>
      <c r="Y80" s="81" t="s">
        <v>92</v>
      </c>
      <c r="Z80" s="29">
        <v>45535</v>
      </c>
      <c r="AA80" s="87" t="s">
        <v>929</v>
      </c>
      <c r="AB80" s="82">
        <v>0</v>
      </c>
      <c r="AC80" s="45">
        <f t="shared" si="11"/>
        <v>0</v>
      </c>
      <c r="AD80" s="46" t="b">
        <f t="shared" si="8"/>
        <v>0</v>
      </c>
      <c r="AE80" s="46" t="str">
        <f t="shared" si="9"/>
        <v>SIN INICIAR</v>
      </c>
      <c r="AF80" s="18" t="str">
        <f t="shared" si="10"/>
        <v>SIN INICIAR</v>
      </c>
      <c r="AG80" s="34" t="s">
        <v>1013</v>
      </c>
      <c r="AH80" s="44" t="s">
        <v>79</v>
      </c>
      <c r="AI80" s="126" t="str">
        <f t="shared" si="12"/>
        <v>PENDIENTE</v>
      </c>
      <c r="AJ80" s="82"/>
      <c r="AK80" s="44"/>
      <c r="AL80" s="82"/>
    </row>
    <row r="81" spans="1:38" ht="81.599999999999994">
      <c r="A81" s="66">
        <v>110</v>
      </c>
      <c r="B81" s="81" t="s">
        <v>80</v>
      </c>
      <c r="C81" s="81" t="s">
        <v>546</v>
      </c>
      <c r="D81" s="83">
        <v>45264</v>
      </c>
      <c r="E81" s="81" t="s">
        <v>571</v>
      </c>
      <c r="F81" s="28" t="s">
        <v>572</v>
      </c>
      <c r="G81" s="81" t="s">
        <v>549</v>
      </c>
      <c r="H81" s="28" t="s">
        <v>573</v>
      </c>
      <c r="I81" s="28" t="s">
        <v>574</v>
      </c>
      <c r="J81" s="81">
        <v>3</v>
      </c>
      <c r="K81" s="81" t="s">
        <v>129</v>
      </c>
      <c r="L81" s="81" t="s">
        <v>575</v>
      </c>
      <c r="M81" s="85">
        <v>1</v>
      </c>
      <c r="N81" s="20">
        <v>45323</v>
      </c>
      <c r="O81" s="20">
        <v>45657</v>
      </c>
      <c r="P81" s="81" t="s">
        <v>576</v>
      </c>
      <c r="Q81" s="81" t="s">
        <v>66</v>
      </c>
      <c r="R81" s="81" t="s">
        <v>577</v>
      </c>
      <c r="S81" s="81" t="s">
        <v>91</v>
      </c>
      <c r="T81" s="29">
        <v>45412</v>
      </c>
      <c r="U81" s="63" t="s">
        <v>578</v>
      </c>
      <c r="V81" s="36">
        <v>0</v>
      </c>
      <c r="W81" s="86" t="s">
        <v>267</v>
      </c>
      <c r="X81" s="104"/>
      <c r="Y81" s="44" t="s">
        <v>79</v>
      </c>
      <c r="Z81" s="29">
        <v>45535</v>
      </c>
      <c r="AA81" s="84" t="s">
        <v>878</v>
      </c>
      <c r="AB81" s="82">
        <v>0.3</v>
      </c>
      <c r="AC81" s="45">
        <f t="shared" si="11"/>
        <v>9.9999999999999992E-2</v>
      </c>
      <c r="AD81" s="46" t="b">
        <f t="shared" si="8"/>
        <v>0</v>
      </c>
      <c r="AE81" s="46" t="str">
        <f t="shared" si="9"/>
        <v>EN PROCESO</v>
      </c>
      <c r="AF81" s="18" t="str">
        <f t="shared" si="10"/>
        <v>EN PROCESO</v>
      </c>
      <c r="AG81" s="63" t="s">
        <v>915</v>
      </c>
      <c r="AH81" s="44" t="s">
        <v>92</v>
      </c>
      <c r="AI81" s="126" t="str">
        <f t="shared" si="12"/>
        <v>PENDIENTE</v>
      </c>
      <c r="AJ81" s="82"/>
      <c r="AK81" s="44"/>
      <c r="AL81" s="82"/>
    </row>
    <row r="82" spans="1:38" ht="81.599999999999994">
      <c r="A82" s="68">
        <v>111</v>
      </c>
      <c r="B82" s="81" t="s">
        <v>80</v>
      </c>
      <c r="C82" s="81" t="s">
        <v>546</v>
      </c>
      <c r="D82" s="83">
        <v>45264</v>
      </c>
      <c r="E82" s="81" t="s">
        <v>579</v>
      </c>
      <c r="F82" s="28" t="s">
        <v>580</v>
      </c>
      <c r="G82" s="81" t="s">
        <v>549</v>
      </c>
      <c r="H82" s="28" t="s">
        <v>581</v>
      </c>
      <c r="I82" s="28" t="s">
        <v>582</v>
      </c>
      <c r="J82" s="81">
        <v>2</v>
      </c>
      <c r="K82" s="81" t="s">
        <v>129</v>
      </c>
      <c r="L82" s="81" t="s">
        <v>575</v>
      </c>
      <c r="M82" s="85">
        <v>1</v>
      </c>
      <c r="N82" s="20">
        <v>45323</v>
      </c>
      <c r="O82" s="20">
        <v>45657</v>
      </c>
      <c r="P82" s="81" t="s">
        <v>76</v>
      </c>
      <c r="Q82" s="81" t="s">
        <v>66</v>
      </c>
      <c r="R82" s="81" t="s">
        <v>559</v>
      </c>
      <c r="S82" s="81" t="s">
        <v>91</v>
      </c>
      <c r="T82" s="29">
        <v>45412</v>
      </c>
      <c r="U82" s="63" t="s">
        <v>395</v>
      </c>
      <c r="V82" s="36">
        <v>0</v>
      </c>
      <c r="W82" s="86" t="s">
        <v>267</v>
      </c>
      <c r="X82" s="104"/>
      <c r="Y82" s="44" t="s">
        <v>79</v>
      </c>
      <c r="Z82" s="29">
        <v>45535</v>
      </c>
      <c r="AA82" s="84" t="s">
        <v>862</v>
      </c>
      <c r="AB82" s="82">
        <v>0</v>
      </c>
      <c r="AC82" s="45">
        <f t="shared" si="11"/>
        <v>0</v>
      </c>
      <c r="AD82" s="46" t="b">
        <f t="shared" ref="AD82:AD102" si="13">IF(AB82="","",IF(Z82&gt;O82,IF(AC82&lt;100%,"INCUMPLIDA",IF(AC82=100%,"TERMINADA EXTEMPORÁNEA"))))</f>
        <v>0</v>
      </c>
      <c r="AE82" s="46" t="str">
        <f t="shared" ref="AE82:AE102" si="14">IF(AB82="","",IF(Z82&lt;O82,IF(AC82=0%,"SIN INICIAR",IF(AC82=100%,"TERMINADA",IF(AC82&gt;0%,"EN PROCESO")))))</f>
        <v>SIN INICIAR</v>
      </c>
      <c r="AF82" s="18" t="str">
        <f t="shared" ref="AF82:AF102" si="15">IF(AB82="","",IF(Z82&gt;O82,AD82,IF(Z82&lt;O82,AE82)))</f>
        <v>SIN INICIAR</v>
      </c>
      <c r="AG82" s="63" t="s">
        <v>879</v>
      </c>
      <c r="AH82" s="44" t="s">
        <v>92</v>
      </c>
      <c r="AI82" s="126" t="str">
        <f t="shared" si="12"/>
        <v>PENDIENTE</v>
      </c>
      <c r="AJ82" s="82"/>
      <c r="AK82" s="44"/>
      <c r="AL82" s="82"/>
    </row>
    <row r="83" spans="1:38" ht="214.2">
      <c r="A83" s="66">
        <v>112</v>
      </c>
      <c r="B83" s="94" t="s">
        <v>80</v>
      </c>
      <c r="C83" s="94" t="s">
        <v>583</v>
      </c>
      <c r="D83" s="93">
        <v>45266</v>
      </c>
      <c r="E83" s="94" t="s">
        <v>584</v>
      </c>
      <c r="F83" s="161" t="s">
        <v>916</v>
      </c>
      <c r="G83" s="95" t="s">
        <v>585</v>
      </c>
      <c r="H83" s="150" t="s">
        <v>917</v>
      </c>
      <c r="I83" s="151" t="s">
        <v>918</v>
      </c>
      <c r="J83" s="90">
        <v>4</v>
      </c>
      <c r="K83" s="90" t="s">
        <v>586</v>
      </c>
      <c r="L83" s="90" t="s">
        <v>587</v>
      </c>
      <c r="M83" s="92">
        <v>1</v>
      </c>
      <c r="N83" s="20">
        <v>45323</v>
      </c>
      <c r="O83" s="20">
        <v>45657</v>
      </c>
      <c r="P83" s="90" t="s">
        <v>588</v>
      </c>
      <c r="Q83" s="90" t="s">
        <v>589</v>
      </c>
      <c r="R83" s="90" t="s">
        <v>590</v>
      </c>
      <c r="S83" s="90" t="s">
        <v>292</v>
      </c>
      <c r="T83" s="29">
        <v>45412</v>
      </c>
      <c r="U83" s="28" t="s">
        <v>591</v>
      </c>
      <c r="V83" s="36">
        <v>0</v>
      </c>
      <c r="W83" s="86" t="s">
        <v>267</v>
      </c>
      <c r="X83" s="104"/>
      <c r="Y83" s="82" t="s">
        <v>169</v>
      </c>
      <c r="Z83" s="29">
        <v>45535</v>
      </c>
      <c r="AA83" s="84" t="s">
        <v>862</v>
      </c>
      <c r="AB83" s="82">
        <v>0</v>
      </c>
      <c r="AC83" s="45">
        <f t="shared" si="11"/>
        <v>0</v>
      </c>
      <c r="AD83" s="46" t="b">
        <f t="shared" si="13"/>
        <v>0</v>
      </c>
      <c r="AE83" s="46" t="str">
        <f t="shared" si="14"/>
        <v>SIN INICIAR</v>
      </c>
      <c r="AF83" s="170" t="str">
        <f t="shared" si="15"/>
        <v>SIN INICIAR</v>
      </c>
      <c r="AG83" s="28" t="s">
        <v>1019</v>
      </c>
      <c r="AH83" s="82" t="s">
        <v>144</v>
      </c>
      <c r="AI83" s="126" t="str">
        <f t="shared" si="12"/>
        <v>PENDIENTE</v>
      </c>
      <c r="AJ83" s="82"/>
      <c r="AK83" s="44"/>
      <c r="AL83" s="82"/>
    </row>
    <row r="84" spans="1:38" ht="81.599999999999994">
      <c r="A84" s="68">
        <v>113</v>
      </c>
      <c r="B84" s="81" t="s">
        <v>80</v>
      </c>
      <c r="C84" s="81" t="s">
        <v>583</v>
      </c>
      <c r="D84" s="83">
        <v>45266</v>
      </c>
      <c r="E84" s="81" t="s">
        <v>592</v>
      </c>
      <c r="F84" s="28" t="s">
        <v>593</v>
      </c>
      <c r="G84" s="105" t="s">
        <v>594</v>
      </c>
      <c r="H84" s="151" t="s">
        <v>595</v>
      </c>
      <c r="I84" s="142" t="s">
        <v>596</v>
      </c>
      <c r="J84" s="95">
        <v>4</v>
      </c>
      <c r="K84" s="95" t="s">
        <v>139</v>
      </c>
      <c r="L84" s="90" t="s">
        <v>587</v>
      </c>
      <c r="M84" s="92">
        <v>1</v>
      </c>
      <c r="N84" s="20">
        <v>45261</v>
      </c>
      <c r="O84" s="20">
        <v>45306</v>
      </c>
      <c r="P84" s="95" t="s">
        <v>597</v>
      </c>
      <c r="Q84" s="95" t="s">
        <v>597</v>
      </c>
      <c r="R84" s="95" t="s">
        <v>598</v>
      </c>
      <c r="S84" s="95" t="s">
        <v>91</v>
      </c>
      <c r="T84" s="29">
        <v>45412</v>
      </c>
      <c r="U84" s="34" t="s">
        <v>599</v>
      </c>
      <c r="V84" s="36">
        <v>0.75</v>
      </c>
      <c r="W84" s="86" t="s">
        <v>78</v>
      </c>
      <c r="X84" s="104"/>
      <c r="Y84" s="82" t="s">
        <v>92</v>
      </c>
      <c r="Z84" s="29">
        <v>45535</v>
      </c>
      <c r="AA84" s="84" t="s">
        <v>950</v>
      </c>
      <c r="AB84" s="82">
        <v>4</v>
      </c>
      <c r="AC84" s="45">
        <f t="shared" si="11"/>
        <v>1</v>
      </c>
      <c r="AD84" s="46" t="str">
        <f>IF(AB84="","",IF(Z84&gt;O84,IF(AC84&lt;100%,"INCUMPLIDA",IF(AC84=100%,"TERMINADA EXTEMPORÁNEA"))))</f>
        <v>TERMINADA EXTEMPORÁNEA</v>
      </c>
      <c r="AE84" s="46" t="b">
        <f>IF(AB84="","",IF(Z84&lt;O84,IF(AC84=0%,"SIN INICIAR",IF(AC84=100%,"TERMINADA",IF(AC84&gt;0%,"EN PROCESO")))))</f>
        <v>0</v>
      </c>
      <c r="AF84" s="18" t="str">
        <f>IF(AB84="","",IF(Z84&gt;O84,AD84,IF(Z84&lt;O84,AE84)))</f>
        <v>TERMINADA EXTEMPORÁNEA</v>
      </c>
      <c r="AG84" s="34" t="s">
        <v>971</v>
      </c>
      <c r="AH84" s="82" t="s">
        <v>144</v>
      </c>
      <c r="AI84" s="126" t="str">
        <f t="shared" si="12"/>
        <v>CUMPLIDA</v>
      </c>
      <c r="AJ84" s="81" t="s">
        <v>972</v>
      </c>
      <c r="AK84" s="44" t="s">
        <v>72</v>
      </c>
      <c r="AL84" s="82" t="s">
        <v>1034</v>
      </c>
    </row>
    <row r="85" spans="1:38" ht="51">
      <c r="A85" s="68">
        <v>115</v>
      </c>
      <c r="B85" s="81" t="s">
        <v>80</v>
      </c>
      <c r="C85" s="81" t="s">
        <v>583</v>
      </c>
      <c r="D85" s="83">
        <v>45266</v>
      </c>
      <c r="E85" s="81" t="s">
        <v>592</v>
      </c>
      <c r="F85" s="28" t="s">
        <v>600</v>
      </c>
      <c r="G85" s="105" t="s">
        <v>601</v>
      </c>
      <c r="H85" s="142" t="s">
        <v>602</v>
      </c>
      <c r="I85" s="142" t="s">
        <v>603</v>
      </c>
      <c r="J85" s="95">
        <v>5</v>
      </c>
      <c r="K85" s="95" t="s">
        <v>129</v>
      </c>
      <c r="L85" s="95" t="s">
        <v>604</v>
      </c>
      <c r="M85" s="106">
        <v>1</v>
      </c>
      <c r="N85" s="20">
        <v>45280</v>
      </c>
      <c r="O85" s="20">
        <v>45646</v>
      </c>
      <c r="P85" s="95" t="s">
        <v>605</v>
      </c>
      <c r="Q85" s="95" t="s">
        <v>374</v>
      </c>
      <c r="R85" s="95" t="s">
        <v>234</v>
      </c>
      <c r="S85" s="95" t="s">
        <v>67</v>
      </c>
      <c r="T85" s="29">
        <v>45412</v>
      </c>
      <c r="U85" s="34" t="s">
        <v>808</v>
      </c>
      <c r="V85" s="36">
        <v>0.06</v>
      </c>
      <c r="W85" s="86" t="s">
        <v>266</v>
      </c>
      <c r="X85" s="104"/>
      <c r="Y85" s="82" t="s">
        <v>92</v>
      </c>
      <c r="Z85" s="29">
        <v>45535</v>
      </c>
      <c r="AA85" s="84" t="s">
        <v>862</v>
      </c>
      <c r="AB85" s="82">
        <v>0.3</v>
      </c>
      <c r="AC85" s="45">
        <f t="shared" si="11"/>
        <v>0.06</v>
      </c>
      <c r="AD85" s="46" t="b">
        <f t="shared" si="13"/>
        <v>0</v>
      </c>
      <c r="AE85" s="46" t="str">
        <f t="shared" si="14"/>
        <v>EN PROCESO</v>
      </c>
      <c r="AF85" s="18" t="str">
        <f t="shared" si="15"/>
        <v>EN PROCESO</v>
      </c>
      <c r="AG85" s="28" t="s">
        <v>870</v>
      </c>
      <c r="AH85" s="82" t="s">
        <v>92</v>
      </c>
      <c r="AI85" s="126" t="str">
        <f t="shared" si="12"/>
        <v>PENDIENTE</v>
      </c>
      <c r="AJ85" s="82"/>
      <c r="AK85" s="44"/>
      <c r="AL85" s="82"/>
    </row>
    <row r="86" spans="1:38" ht="61.2">
      <c r="A86" s="66">
        <v>116</v>
      </c>
      <c r="B86" s="81" t="s">
        <v>80</v>
      </c>
      <c r="C86" s="81" t="s">
        <v>583</v>
      </c>
      <c r="D86" s="83">
        <v>45266</v>
      </c>
      <c r="E86" s="81" t="s">
        <v>592</v>
      </c>
      <c r="F86" s="28" t="s">
        <v>606</v>
      </c>
      <c r="G86" s="105" t="s">
        <v>607</v>
      </c>
      <c r="H86" s="142" t="s">
        <v>608</v>
      </c>
      <c r="I86" s="142" t="s">
        <v>609</v>
      </c>
      <c r="J86" s="107">
        <v>2</v>
      </c>
      <c r="K86" s="95" t="s">
        <v>65</v>
      </c>
      <c r="L86" s="107" t="s">
        <v>610</v>
      </c>
      <c r="M86" s="106">
        <v>1</v>
      </c>
      <c r="N86" s="20">
        <v>45306</v>
      </c>
      <c r="O86" s="20">
        <v>45565</v>
      </c>
      <c r="P86" s="95" t="s">
        <v>383</v>
      </c>
      <c r="Q86" s="95" t="s">
        <v>611</v>
      </c>
      <c r="R86" s="96" t="s">
        <v>384</v>
      </c>
      <c r="S86" s="96" t="s">
        <v>292</v>
      </c>
      <c r="T86" s="29">
        <v>45412</v>
      </c>
      <c r="U86" s="28" t="s">
        <v>782</v>
      </c>
      <c r="V86" s="36">
        <v>0.25</v>
      </c>
      <c r="W86" s="86" t="s">
        <v>266</v>
      </c>
      <c r="X86" s="104"/>
      <c r="Y86" s="81" t="s">
        <v>192</v>
      </c>
      <c r="Z86" s="29">
        <v>45535</v>
      </c>
      <c r="AA86" s="84" t="s">
        <v>862</v>
      </c>
      <c r="AB86" s="82">
        <v>0.5</v>
      </c>
      <c r="AC86" s="45">
        <f t="shared" si="11"/>
        <v>0.25</v>
      </c>
      <c r="AD86" s="46" t="b">
        <f t="shared" si="13"/>
        <v>0</v>
      </c>
      <c r="AE86" s="46" t="str">
        <f t="shared" si="14"/>
        <v>EN PROCESO</v>
      </c>
      <c r="AF86" s="18" t="str">
        <f t="shared" si="15"/>
        <v>EN PROCESO</v>
      </c>
      <c r="AG86" s="28" t="s">
        <v>1047</v>
      </c>
      <c r="AH86" s="81" t="s">
        <v>92</v>
      </c>
      <c r="AI86" s="126" t="str">
        <f t="shared" si="12"/>
        <v>PENDIENTE</v>
      </c>
      <c r="AJ86" s="82"/>
      <c r="AK86" s="44"/>
      <c r="AL86" s="82"/>
    </row>
    <row r="87" spans="1:38" ht="163.19999999999999">
      <c r="A87" s="68">
        <v>117</v>
      </c>
      <c r="B87" s="90" t="s">
        <v>80</v>
      </c>
      <c r="C87" s="90" t="s">
        <v>583</v>
      </c>
      <c r="D87" s="89">
        <v>45266</v>
      </c>
      <c r="E87" s="90" t="s">
        <v>612</v>
      </c>
      <c r="F87" s="144" t="s">
        <v>613</v>
      </c>
      <c r="G87" s="91" t="s">
        <v>588</v>
      </c>
      <c r="H87" s="142" t="s">
        <v>614</v>
      </c>
      <c r="I87" s="152" t="s">
        <v>615</v>
      </c>
      <c r="J87" s="107">
        <v>2</v>
      </c>
      <c r="K87" s="107" t="s">
        <v>139</v>
      </c>
      <c r="L87" s="95" t="s">
        <v>587</v>
      </c>
      <c r="M87" s="108">
        <v>1</v>
      </c>
      <c r="N87" s="20">
        <v>45323</v>
      </c>
      <c r="O87" s="20">
        <v>45382</v>
      </c>
      <c r="P87" s="95" t="s">
        <v>588</v>
      </c>
      <c r="Q87" s="91" t="s">
        <v>307</v>
      </c>
      <c r="R87" s="91" t="s">
        <v>616</v>
      </c>
      <c r="S87" s="90" t="s">
        <v>617</v>
      </c>
      <c r="T87" s="29">
        <v>45412</v>
      </c>
      <c r="U87" s="28" t="s">
        <v>618</v>
      </c>
      <c r="V87" s="36">
        <v>0</v>
      </c>
      <c r="W87" s="86" t="s">
        <v>78</v>
      </c>
      <c r="X87" s="104"/>
      <c r="Y87" s="82" t="s">
        <v>169</v>
      </c>
      <c r="Z87" s="29">
        <v>45535</v>
      </c>
      <c r="AA87" s="84"/>
      <c r="AB87" s="82">
        <v>4</v>
      </c>
      <c r="AC87" s="45">
        <f t="shared" si="11"/>
        <v>1</v>
      </c>
      <c r="AD87" s="46" t="str">
        <f t="shared" si="13"/>
        <v>TERMINADA EXTEMPORÁNEA</v>
      </c>
      <c r="AE87" s="46" t="b">
        <f t="shared" si="14"/>
        <v>0</v>
      </c>
      <c r="AF87" s="18" t="str">
        <f t="shared" si="15"/>
        <v>TERMINADA EXTEMPORÁNEA</v>
      </c>
      <c r="AG87" s="63" t="s">
        <v>1048</v>
      </c>
      <c r="AH87" s="82" t="s">
        <v>144</v>
      </c>
      <c r="AI87" s="126" t="str">
        <f t="shared" si="12"/>
        <v>CUMPLIDA</v>
      </c>
      <c r="AJ87" s="46" t="s">
        <v>892</v>
      </c>
      <c r="AK87" s="44" t="s">
        <v>72</v>
      </c>
      <c r="AL87" s="82" t="s">
        <v>1034</v>
      </c>
    </row>
    <row r="88" spans="1:38" ht="51">
      <c r="A88" s="66">
        <v>118</v>
      </c>
      <c r="B88" s="90" t="s">
        <v>80</v>
      </c>
      <c r="C88" s="90" t="s">
        <v>583</v>
      </c>
      <c r="D88" s="89">
        <v>45266</v>
      </c>
      <c r="E88" s="90" t="s">
        <v>619</v>
      </c>
      <c r="F88" s="144" t="s">
        <v>620</v>
      </c>
      <c r="G88" s="91" t="s">
        <v>607</v>
      </c>
      <c r="H88" s="142" t="s">
        <v>621</v>
      </c>
      <c r="I88" s="152" t="s">
        <v>622</v>
      </c>
      <c r="J88" s="107">
        <v>2</v>
      </c>
      <c r="K88" s="107" t="s">
        <v>65</v>
      </c>
      <c r="L88" s="95" t="s">
        <v>623</v>
      </c>
      <c r="M88" s="108">
        <v>1</v>
      </c>
      <c r="N88" s="20">
        <v>45306</v>
      </c>
      <c r="O88" s="20">
        <v>45688</v>
      </c>
      <c r="P88" s="95" t="s">
        <v>383</v>
      </c>
      <c r="Q88" s="91" t="s">
        <v>611</v>
      </c>
      <c r="R88" s="91" t="s">
        <v>384</v>
      </c>
      <c r="S88" s="90" t="s">
        <v>91</v>
      </c>
      <c r="T88" s="29">
        <v>45412</v>
      </c>
      <c r="U88" s="28" t="s">
        <v>789</v>
      </c>
      <c r="V88" s="36">
        <v>0</v>
      </c>
      <c r="W88" s="86" t="s">
        <v>267</v>
      </c>
      <c r="X88" s="104"/>
      <c r="Y88" s="81" t="s">
        <v>192</v>
      </c>
      <c r="Z88" s="29">
        <v>45535</v>
      </c>
      <c r="AA88" s="84" t="s">
        <v>862</v>
      </c>
      <c r="AB88" s="82">
        <v>0</v>
      </c>
      <c r="AC88" s="45">
        <f t="shared" si="11"/>
        <v>0</v>
      </c>
      <c r="AD88" s="46" t="b">
        <f t="shared" si="13"/>
        <v>0</v>
      </c>
      <c r="AE88" s="46" t="str">
        <f t="shared" si="14"/>
        <v>SIN INICIAR</v>
      </c>
      <c r="AF88" s="18" t="str">
        <f t="shared" si="15"/>
        <v>SIN INICIAR</v>
      </c>
      <c r="AG88" s="28" t="s">
        <v>1012</v>
      </c>
      <c r="AH88" s="81" t="s">
        <v>92</v>
      </c>
      <c r="AI88" s="126" t="str">
        <f t="shared" si="12"/>
        <v>PENDIENTE</v>
      </c>
      <c r="AJ88" s="82"/>
      <c r="AK88" s="44"/>
      <c r="AL88" s="82"/>
    </row>
    <row r="89" spans="1:38" ht="71.400000000000006">
      <c r="A89" s="68">
        <v>119</v>
      </c>
      <c r="B89" s="90" t="s">
        <v>80</v>
      </c>
      <c r="C89" s="90" t="s">
        <v>583</v>
      </c>
      <c r="D89" s="89">
        <v>45266</v>
      </c>
      <c r="E89" s="90" t="s">
        <v>624</v>
      </c>
      <c r="F89" s="144" t="s">
        <v>625</v>
      </c>
      <c r="G89" s="91" t="s">
        <v>607</v>
      </c>
      <c r="H89" s="142" t="s">
        <v>626</v>
      </c>
      <c r="I89" s="152" t="s">
        <v>627</v>
      </c>
      <c r="J89" s="107">
        <v>2</v>
      </c>
      <c r="K89" s="107" t="s">
        <v>65</v>
      </c>
      <c r="L89" s="95" t="s">
        <v>628</v>
      </c>
      <c r="M89" s="108">
        <v>1</v>
      </c>
      <c r="N89" s="20">
        <v>45306</v>
      </c>
      <c r="O89" s="20">
        <v>45688</v>
      </c>
      <c r="P89" s="95" t="s">
        <v>383</v>
      </c>
      <c r="Q89" s="91" t="s">
        <v>611</v>
      </c>
      <c r="R89" s="91" t="s">
        <v>384</v>
      </c>
      <c r="S89" s="90" t="s">
        <v>91</v>
      </c>
      <c r="T89" s="29">
        <v>45412</v>
      </c>
      <c r="U89" s="28" t="s">
        <v>790</v>
      </c>
      <c r="V89" s="36">
        <v>0</v>
      </c>
      <c r="W89" s="86" t="s">
        <v>267</v>
      </c>
      <c r="X89" s="104"/>
      <c r="Y89" s="81" t="s">
        <v>192</v>
      </c>
      <c r="Z89" s="29">
        <v>45535</v>
      </c>
      <c r="AA89" s="84" t="s">
        <v>862</v>
      </c>
      <c r="AB89" s="82">
        <v>0</v>
      </c>
      <c r="AC89" s="45">
        <f t="shared" si="11"/>
        <v>0</v>
      </c>
      <c r="AD89" s="46" t="b">
        <f t="shared" si="13"/>
        <v>0</v>
      </c>
      <c r="AE89" s="46" t="str">
        <f t="shared" si="14"/>
        <v>SIN INICIAR</v>
      </c>
      <c r="AF89" s="18" t="str">
        <f t="shared" si="15"/>
        <v>SIN INICIAR</v>
      </c>
      <c r="AG89" s="28" t="s">
        <v>1012</v>
      </c>
      <c r="AH89" s="81" t="s">
        <v>92</v>
      </c>
      <c r="AI89" s="126" t="str">
        <f t="shared" si="12"/>
        <v>PENDIENTE</v>
      </c>
      <c r="AJ89" s="82"/>
      <c r="AK89" s="44"/>
      <c r="AL89" s="82"/>
    </row>
    <row r="90" spans="1:38" ht="40.799999999999997">
      <c r="A90" s="66">
        <v>120</v>
      </c>
      <c r="B90" s="90" t="s">
        <v>80</v>
      </c>
      <c r="C90" s="90" t="s">
        <v>583</v>
      </c>
      <c r="D90" s="89">
        <v>45266</v>
      </c>
      <c r="E90" s="90" t="s">
        <v>629</v>
      </c>
      <c r="F90" s="144" t="s">
        <v>630</v>
      </c>
      <c r="G90" s="91" t="s">
        <v>607</v>
      </c>
      <c r="H90" s="142" t="s">
        <v>631</v>
      </c>
      <c r="I90" s="152" t="s">
        <v>632</v>
      </c>
      <c r="J90" s="107">
        <v>1</v>
      </c>
      <c r="K90" s="107" t="s">
        <v>65</v>
      </c>
      <c r="L90" s="95" t="s">
        <v>633</v>
      </c>
      <c r="M90" s="108">
        <v>1</v>
      </c>
      <c r="N90" s="20">
        <v>45444</v>
      </c>
      <c r="O90" s="20">
        <v>45657</v>
      </c>
      <c r="P90" s="95" t="s">
        <v>383</v>
      </c>
      <c r="Q90" s="91" t="s">
        <v>611</v>
      </c>
      <c r="R90" s="91" t="s">
        <v>384</v>
      </c>
      <c r="S90" s="90" t="s">
        <v>91</v>
      </c>
      <c r="T90" s="29">
        <v>45412</v>
      </c>
      <c r="U90" s="28" t="s">
        <v>791</v>
      </c>
      <c r="V90" s="36">
        <v>0</v>
      </c>
      <c r="W90" s="86" t="s">
        <v>267</v>
      </c>
      <c r="X90" s="104"/>
      <c r="Y90" s="81" t="s">
        <v>192</v>
      </c>
      <c r="Z90" s="29">
        <v>45535</v>
      </c>
      <c r="AA90" s="84" t="s">
        <v>862</v>
      </c>
      <c r="AB90" s="82">
        <v>0</v>
      </c>
      <c r="AC90" s="45">
        <f t="shared" si="11"/>
        <v>0</v>
      </c>
      <c r="AD90" s="46" t="b">
        <f t="shared" si="13"/>
        <v>0</v>
      </c>
      <c r="AE90" s="46" t="str">
        <f t="shared" si="14"/>
        <v>SIN INICIAR</v>
      </c>
      <c r="AF90" s="18" t="str">
        <f t="shared" si="15"/>
        <v>SIN INICIAR</v>
      </c>
      <c r="AG90" s="28" t="s">
        <v>1012</v>
      </c>
      <c r="AH90" s="81" t="s">
        <v>92</v>
      </c>
      <c r="AI90" s="126" t="str">
        <f t="shared" si="12"/>
        <v>PENDIENTE</v>
      </c>
      <c r="AJ90" s="82"/>
      <c r="AK90" s="44"/>
      <c r="AL90" s="82"/>
    </row>
    <row r="91" spans="1:38" ht="40.799999999999997">
      <c r="A91" s="68">
        <v>121</v>
      </c>
      <c r="B91" s="94" t="s">
        <v>80</v>
      </c>
      <c r="C91" s="94" t="s">
        <v>583</v>
      </c>
      <c r="D91" s="93">
        <v>45266</v>
      </c>
      <c r="E91" s="94" t="s">
        <v>634</v>
      </c>
      <c r="F91" s="145" t="s">
        <v>635</v>
      </c>
      <c r="G91" s="122" t="s">
        <v>607</v>
      </c>
      <c r="H91" s="148" t="s">
        <v>636</v>
      </c>
      <c r="I91" s="153" t="s">
        <v>637</v>
      </c>
      <c r="J91" s="107">
        <v>2</v>
      </c>
      <c r="K91" s="107" t="s">
        <v>65</v>
      </c>
      <c r="L91" s="95" t="s">
        <v>638</v>
      </c>
      <c r="M91" s="108">
        <v>1</v>
      </c>
      <c r="N91" s="20">
        <v>45444</v>
      </c>
      <c r="O91" s="20">
        <v>45657</v>
      </c>
      <c r="P91" s="95" t="s">
        <v>383</v>
      </c>
      <c r="Q91" s="91" t="s">
        <v>611</v>
      </c>
      <c r="R91" s="91" t="s">
        <v>384</v>
      </c>
      <c r="S91" s="90" t="s">
        <v>91</v>
      </c>
      <c r="T91" s="29">
        <v>45412</v>
      </c>
      <c r="U91" s="28" t="s">
        <v>792</v>
      </c>
      <c r="V91" s="36">
        <v>0</v>
      </c>
      <c r="W91" s="86" t="s">
        <v>267</v>
      </c>
      <c r="X91" s="104"/>
      <c r="Y91" s="81" t="s">
        <v>192</v>
      </c>
      <c r="Z91" s="29">
        <v>45535</v>
      </c>
      <c r="AA91" s="84" t="s">
        <v>862</v>
      </c>
      <c r="AB91" s="82">
        <v>0</v>
      </c>
      <c r="AC91" s="45">
        <f t="shared" si="11"/>
        <v>0</v>
      </c>
      <c r="AD91" s="46" t="b">
        <f t="shared" si="13"/>
        <v>0</v>
      </c>
      <c r="AE91" s="46" t="str">
        <f t="shared" si="14"/>
        <v>SIN INICIAR</v>
      </c>
      <c r="AF91" s="18" t="str">
        <f t="shared" si="15"/>
        <v>SIN INICIAR</v>
      </c>
      <c r="AG91" s="28" t="s">
        <v>905</v>
      </c>
      <c r="AH91" s="81" t="s">
        <v>92</v>
      </c>
      <c r="AI91" s="126" t="str">
        <f t="shared" si="12"/>
        <v>PENDIENTE</v>
      </c>
      <c r="AJ91" s="82"/>
      <c r="AK91" s="44"/>
      <c r="AL91" s="82"/>
    </row>
    <row r="92" spans="1:38" ht="102">
      <c r="A92" s="66">
        <v>122</v>
      </c>
      <c r="B92" s="81" t="s">
        <v>80</v>
      </c>
      <c r="C92" s="81" t="s">
        <v>639</v>
      </c>
      <c r="D92" s="83">
        <v>45273</v>
      </c>
      <c r="E92" s="81" t="s">
        <v>288</v>
      </c>
      <c r="F92" s="28" t="s">
        <v>640</v>
      </c>
      <c r="G92" s="81" t="s">
        <v>641</v>
      </c>
      <c r="H92" s="154" t="s">
        <v>642</v>
      </c>
      <c r="I92" s="154" t="s">
        <v>643</v>
      </c>
      <c r="J92" s="37">
        <v>2</v>
      </c>
      <c r="K92" s="72" t="s">
        <v>129</v>
      </c>
      <c r="L92" s="37" t="s">
        <v>644</v>
      </c>
      <c r="M92" s="113">
        <v>1</v>
      </c>
      <c r="N92" s="20">
        <v>45275</v>
      </c>
      <c r="O92" s="20">
        <v>45641</v>
      </c>
      <c r="P92" s="90" t="s">
        <v>645</v>
      </c>
      <c r="Q92" s="90" t="s">
        <v>597</v>
      </c>
      <c r="R92" s="90" t="s">
        <v>646</v>
      </c>
      <c r="S92" s="90" t="s">
        <v>91</v>
      </c>
      <c r="T92" s="29">
        <v>45412</v>
      </c>
      <c r="U92" s="34" t="s">
        <v>973</v>
      </c>
      <c r="V92" s="36">
        <v>0.5</v>
      </c>
      <c r="W92" s="86" t="s">
        <v>266</v>
      </c>
      <c r="X92" s="104"/>
      <c r="Y92" s="82" t="s">
        <v>92</v>
      </c>
      <c r="Z92" s="29">
        <v>45535</v>
      </c>
      <c r="AA92" s="84" t="s">
        <v>931</v>
      </c>
      <c r="AB92" s="82">
        <v>2</v>
      </c>
      <c r="AC92" s="45">
        <f t="shared" si="11"/>
        <v>1</v>
      </c>
      <c r="AD92" s="46" t="b">
        <f t="shared" si="13"/>
        <v>0</v>
      </c>
      <c r="AE92" s="46" t="str">
        <f t="shared" si="14"/>
        <v>TERMINADA</v>
      </c>
      <c r="AF92" s="18" t="str">
        <f t="shared" si="15"/>
        <v>TERMINADA</v>
      </c>
      <c r="AG92" s="34" t="s">
        <v>930</v>
      </c>
      <c r="AH92" s="82" t="s">
        <v>79</v>
      </c>
      <c r="AI92" s="126" t="str">
        <f t="shared" si="12"/>
        <v>CUMPLIDA</v>
      </c>
      <c r="AJ92" s="46" t="s">
        <v>995</v>
      </c>
      <c r="AK92" s="44" t="s">
        <v>72</v>
      </c>
      <c r="AL92" s="82" t="s">
        <v>1034</v>
      </c>
    </row>
    <row r="93" spans="1:38" ht="173.4">
      <c r="A93" s="68">
        <v>123</v>
      </c>
      <c r="B93" s="81" t="s">
        <v>80</v>
      </c>
      <c r="C93" s="81" t="s">
        <v>639</v>
      </c>
      <c r="D93" s="83">
        <v>45273</v>
      </c>
      <c r="E93" s="81" t="s">
        <v>196</v>
      </c>
      <c r="F93" s="28" t="s">
        <v>647</v>
      </c>
      <c r="G93" s="81" t="s">
        <v>641</v>
      </c>
      <c r="H93" s="154" t="s">
        <v>648</v>
      </c>
      <c r="I93" s="28" t="s">
        <v>649</v>
      </c>
      <c r="J93" s="37">
        <v>2</v>
      </c>
      <c r="K93" s="72" t="s">
        <v>129</v>
      </c>
      <c r="L93" s="37" t="s">
        <v>650</v>
      </c>
      <c r="M93" s="113">
        <v>1</v>
      </c>
      <c r="N93" s="20">
        <v>45352</v>
      </c>
      <c r="O93" s="20">
        <v>45641</v>
      </c>
      <c r="P93" s="90" t="s">
        <v>645</v>
      </c>
      <c r="Q93" s="90" t="s">
        <v>597</v>
      </c>
      <c r="R93" s="90" t="s">
        <v>646</v>
      </c>
      <c r="S93" s="90" t="s">
        <v>91</v>
      </c>
      <c r="T93" s="29">
        <v>45412</v>
      </c>
      <c r="U93" s="34" t="s">
        <v>796</v>
      </c>
      <c r="V93" s="36">
        <v>0.25</v>
      </c>
      <c r="W93" s="86" t="s">
        <v>266</v>
      </c>
      <c r="X93" s="104"/>
      <c r="Y93" s="82" t="s">
        <v>92</v>
      </c>
      <c r="Z93" s="29">
        <v>45535</v>
      </c>
      <c r="AA93" s="84" t="s">
        <v>974</v>
      </c>
      <c r="AB93" s="82">
        <v>2</v>
      </c>
      <c r="AC93" s="45">
        <f t="shared" si="11"/>
        <v>1</v>
      </c>
      <c r="AD93" s="46" t="b">
        <f t="shared" si="13"/>
        <v>0</v>
      </c>
      <c r="AE93" s="46" t="str">
        <f t="shared" si="14"/>
        <v>TERMINADA</v>
      </c>
      <c r="AF93" s="18" t="str">
        <f t="shared" si="15"/>
        <v>TERMINADA</v>
      </c>
      <c r="AG93" s="34" t="s">
        <v>932</v>
      </c>
      <c r="AH93" s="82" t="s">
        <v>79</v>
      </c>
      <c r="AI93" s="126" t="str">
        <f t="shared" si="12"/>
        <v>CUMPLIDA</v>
      </c>
      <c r="AJ93" s="46" t="s">
        <v>995</v>
      </c>
      <c r="AK93" s="44" t="s">
        <v>72</v>
      </c>
      <c r="AL93" s="82" t="s">
        <v>1034</v>
      </c>
    </row>
    <row r="94" spans="1:38" ht="91.8">
      <c r="A94" s="66">
        <v>124</v>
      </c>
      <c r="B94" s="46" t="s">
        <v>80</v>
      </c>
      <c r="C94" s="46" t="s">
        <v>639</v>
      </c>
      <c r="D94" s="115">
        <v>45273</v>
      </c>
      <c r="E94" s="46" t="s">
        <v>651</v>
      </c>
      <c r="F94" s="156" t="s">
        <v>652</v>
      </c>
      <c r="G94" s="123" t="s">
        <v>653</v>
      </c>
      <c r="H94" s="155" t="s">
        <v>654</v>
      </c>
      <c r="I94" s="156" t="s">
        <v>655</v>
      </c>
      <c r="J94" s="17">
        <v>2</v>
      </c>
      <c r="K94" s="17" t="s">
        <v>129</v>
      </c>
      <c r="L94" s="109" t="s">
        <v>656</v>
      </c>
      <c r="M94" s="103">
        <v>1</v>
      </c>
      <c r="N94" s="20">
        <v>45346</v>
      </c>
      <c r="O94" s="20">
        <v>45641</v>
      </c>
      <c r="P94" s="81" t="s">
        <v>373</v>
      </c>
      <c r="Q94" s="109" t="s">
        <v>307</v>
      </c>
      <c r="R94" s="81" t="s">
        <v>657</v>
      </c>
      <c r="S94" s="81" t="s">
        <v>91</v>
      </c>
      <c r="T94" s="29">
        <v>45412</v>
      </c>
      <c r="U94" s="28" t="s">
        <v>788</v>
      </c>
      <c r="V94" s="36">
        <v>0</v>
      </c>
      <c r="W94" s="86" t="s">
        <v>267</v>
      </c>
      <c r="X94" s="104"/>
      <c r="Y94" s="81" t="s">
        <v>192</v>
      </c>
      <c r="Z94" s="29">
        <v>45535</v>
      </c>
      <c r="AA94" s="84" t="s">
        <v>862</v>
      </c>
      <c r="AB94" s="82">
        <v>0</v>
      </c>
      <c r="AC94" s="45">
        <f t="shared" si="11"/>
        <v>0</v>
      </c>
      <c r="AD94" s="46" t="b">
        <f t="shared" si="13"/>
        <v>0</v>
      </c>
      <c r="AE94" s="46" t="str">
        <f t="shared" si="14"/>
        <v>SIN INICIAR</v>
      </c>
      <c r="AF94" s="18" t="str">
        <f t="shared" si="15"/>
        <v>SIN INICIAR</v>
      </c>
      <c r="AG94" s="28" t="s">
        <v>1012</v>
      </c>
      <c r="AH94" s="81" t="s">
        <v>92</v>
      </c>
      <c r="AI94" s="126" t="str">
        <f t="shared" si="12"/>
        <v>PENDIENTE</v>
      </c>
      <c r="AJ94" s="82"/>
      <c r="AK94" s="44"/>
      <c r="AL94" s="82"/>
    </row>
    <row r="95" spans="1:38" ht="122.4">
      <c r="A95" s="68">
        <v>125</v>
      </c>
      <c r="B95" s="81" t="s">
        <v>80</v>
      </c>
      <c r="C95" s="81" t="s">
        <v>639</v>
      </c>
      <c r="D95" s="83">
        <v>45273</v>
      </c>
      <c r="E95" s="81" t="s">
        <v>658</v>
      </c>
      <c r="F95" s="135" t="s">
        <v>659</v>
      </c>
      <c r="G95" s="17" t="s">
        <v>660</v>
      </c>
      <c r="H95" s="135" t="s">
        <v>661</v>
      </c>
      <c r="I95" s="135" t="s">
        <v>662</v>
      </c>
      <c r="J95" s="17">
        <v>2</v>
      </c>
      <c r="K95" s="17" t="s">
        <v>129</v>
      </c>
      <c r="L95" s="109" t="s">
        <v>663</v>
      </c>
      <c r="M95" s="103">
        <v>1</v>
      </c>
      <c r="N95" s="20">
        <v>45352</v>
      </c>
      <c r="O95" s="20">
        <v>45641</v>
      </c>
      <c r="P95" s="81" t="s">
        <v>664</v>
      </c>
      <c r="Q95" s="109" t="s">
        <v>665</v>
      </c>
      <c r="R95" s="81" t="s">
        <v>666</v>
      </c>
      <c r="S95" s="81" t="s">
        <v>91</v>
      </c>
      <c r="T95" s="29">
        <v>45412</v>
      </c>
      <c r="U95" s="34" t="s">
        <v>667</v>
      </c>
      <c r="V95" s="36">
        <v>0</v>
      </c>
      <c r="W95" s="86" t="s">
        <v>267</v>
      </c>
      <c r="X95" s="104"/>
      <c r="Y95" s="81" t="s">
        <v>668</v>
      </c>
      <c r="Z95" s="29">
        <v>45535</v>
      </c>
      <c r="AA95" s="84" t="s">
        <v>933</v>
      </c>
      <c r="AB95" s="82">
        <v>0.5</v>
      </c>
      <c r="AC95" s="45">
        <f t="shared" si="11"/>
        <v>0.25</v>
      </c>
      <c r="AD95" s="46" t="b">
        <f t="shared" si="13"/>
        <v>0</v>
      </c>
      <c r="AE95" s="46" t="str">
        <f t="shared" si="14"/>
        <v>EN PROCESO</v>
      </c>
      <c r="AF95" s="18" t="str">
        <f t="shared" si="15"/>
        <v>EN PROCESO</v>
      </c>
      <c r="AG95" s="28" t="s">
        <v>975</v>
      </c>
      <c r="AH95" s="81" t="s">
        <v>936</v>
      </c>
      <c r="AI95" s="126" t="str">
        <f t="shared" si="12"/>
        <v>PENDIENTE</v>
      </c>
      <c r="AJ95" s="82"/>
      <c r="AK95" s="44"/>
      <c r="AL95" s="82"/>
    </row>
    <row r="96" spans="1:38" ht="122.4">
      <c r="A96" s="66">
        <v>126</v>
      </c>
      <c r="B96" s="81" t="s">
        <v>80</v>
      </c>
      <c r="C96" s="81" t="s">
        <v>639</v>
      </c>
      <c r="D96" s="83">
        <v>45273</v>
      </c>
      <c r="E96" s="81" t="s">
        <v>669</v>
      </c>
      <c r="F96" s="135" t="s">
        <v>670</v>
      </c>
      <c r="G96" s="17" t="s">
        <v>671</v>
      </c>
      <c r="H96" s="135" t="s">
        <v>672</v>
      </c>
      <c r="I96" s="135" t="s">
        <v>673</v>
      </c>
      <c r="J96" s="17">
        <v>2</v>
      </c>
      <c r="K96" s="17" t="s">
        <v>129</v>
      </c>
      <c r="L96" s="109" t="s">
        <v>674</v>
      </c>
      <c r="M96" s="103">
        <v>1</v>
      </c>
      <c r="N96" s="20">
        <v>45352</v>
      </c>
      <c r="O96" s="20">
        <v>45641</v>
      </c>
      <c r="P96" s="81" t="s">
        <v>675</v>
      </c>
      <c r="Q96" s="109" t="s">
        <v>676</v>
      </c>
      <c r="R96" s="17" t="s">
        <v>677</v>
      </c>
      <c r="S96" s="81" t="s">
        <v>91</v>
      </c>
      <c r="T96" s="29">
        <v>45412</v>
      </c>
      <c r="U96" s="34" t="s">
        <v>976</v>
      </c>
      <c r="V96" s="36">
        <v>0.25</v>
      </c>
      <c r="W96" s="86" t="s">
        <v>266</v>
      </c>
      <c r="X96" s="104"/>
      <c r="Y96" s="81" t="s">
        <v>668</v>
      </c>
      <c r="Z96" s="29">
        <v>45535</v>
      </c>
      <c r="AA96" s="84" t="s">
        <v>934</v>
      </c>
      <c r="AB96" s="82">
        <v>0.5</v>
      </c>
      <c r="AC96" s="45">
        <f>IF(OR(AB96="",J96=""),"",IF(OR(AB96=0,J96=0),0,IF((AB96*100%)/J96&gt;100%,100%,(AB96*100%)/J96)))</f>
        <v>0.25</v>
      </c>
      <c r="AD96" s="46" t="b">
        <f t="shared" si="13"/>
        <v>0</v>
      </c>
      <c r="AE96" s="46" t="str">
        <f t="shared" si="14"/>
        <v>EN PROCESO</v>
      </c>
      <c r="AF96" s="18" t="str">
        <f t="shared" si="15"/>
        <v>EN PROCESO</v>
      </c>
      <c r="AG96" s="63" t="s">
        <v>935</v>
      </c>
      <c r="AH96" s="81" t="s">
        <v>936</v>
      </c>
      <c r="AI96" s="126" t="str">
        <f t="shared" si="12"/>
        <v>PENDIENTE</v>
      </c>
      <c r="AJ96" s="82"/>
      <c r="AK96" s="44"/>
      <c r="AL96" s="82"/>
    </row>
    <row r="97" spans="1:38" ht="71.400000000000006">
      <c r="A97" s="68">
        <v>127</v>
      </c>
      <c r="B97" s="81" t="s">
        <v>80</v>
      </c>
      <c r="C97" s="81" t="s">
        <v>639</v>
      </c>
      <c r="D97" s="83">
        <v>45273</v>
      </c>
      <c r="E97" s="81" t="s">
        <v>121</v>
      </c>
      <c r="F97" s="135" t="s">
        <v>678</v>
      </c>
      <c r="G97" s="17" t="s">
        <v>641</v>
      </c>
      <c r="H97" s="157" t="s">
        <v>679</v>
      </c>
      <c r="I97" s="158" t="s">
        <v>680</v>
      </c>
      <c r="J97" s="17">
        <v>2</v>
      </c>
      <c r="K97" s="17" t="s">
        <v>129</v>
      </c>
      <c r="L97" s="109" t="s">
        <v>674</v>
      </c>
      <c r="M97" s="103">
        <v>1</v>
      </c>
      <c r="N97" s="20">
        <v>45304</v>
      </c>
      <c r="O97" s="20">
        <v>45641</v>
      </c>
      <c r="P97" s="81" t="s">
        <v>645</v>
      </c>
      <c r="Q97" s="109" t="s">
        <v>597</v>
      </c>
      <c r="R97" s="17" t="s">
        <v>681</v>
      </c>
      <c r="S97" s="81" t="s">
        <v>91</v>
      </c>
      <c r="T97" s="29">
        <v>45412</v>
      </c>
      <c r="U97" s="34" t="s">
        <v>682</v>
      </c>
      <c r="V97" s="36">
        <v>0.5</v>
      </c>
      <c r="W97" s="86" t="s">
        <v>266</v>
      </c>
      <c r="X97" s="104"/>
      <c r="Y97" s="82" t="s">
        <v>92</v>
      </c>
      <c r="Z97" s="29">
        <v>45535</v>
      </c>
      <c r="AA97" s="162" t="s">
        <v>937</v>
      </c>
      <c r="AB97" s="82">
        <v>1</v>
      </c>
      <c r="AC97" s="45">
        <f t="shared" si="11"/>
        <v>0.5</v>
      </c>
      <c r="AD97" s="46" t="b">
        <f t="shared" si="13"/>
        <v>0</v>
      </c>
      <c r="AE97" s="46" t="str">
        <f t="shared" si="14"/>
        <v>EN PROCESO</v>
      </c>
      <c r="AF97" s="18" t="str">
        <f t="shared" si="15"/>
        <v>EN PROCESO</v>
      </c>
      <c r="AG97" s="34" t="s">
        <v>977</v>
      </c>
      <c r="AH97" s="82" t="s">
        <v>79</v>
      </c>
      <c r="AI97" s="126" t="str">
        <f t="shared" si="12"/>
        <v>PENDIENTE</v>
      </c>
      <c r="AJ97" s="82"/>
      <c r="AK97" s="44"/>
      <c r="AL97" s="82"/>
    </row>
    <row r="98" spans="1:38" ht="81.599999999999994">
      <c r="A98" s="66">
        <v>128</v>
      </c>
      <c r="B98" s="81" t="s">
        <v>80</v>
      </c>
      <c r="C98" s="81" t="s">
        <v>639</v>
      </c>
      <c r="D98" s="83">
        <v>45273</v>
      </c>
      <c r="E98" s="81" t="s">
        <v>121</v>
      </c>
      <c r="F98" s="135" t="s">
        <v>678</v>
      </c>
      <c r="G98" s="17" t="s">
        <v>641</v>
      </c>
      <c r="H98" s="157" t="s">
        <v>679</v>
      </c>
      <c r="I98" s="158" t="s">
        <v>683</v>
      </c>
      <c r="J98" s="17">
        <v>1</v>
      </c>
      <c r="K98" s="17" t="s">
        <v>129</v>
      </c>
      <c r="L98" s="109" t="s">
        <v>663</v>
      </c>
      <c r="M98" s="103">
        <v>1</v>
      </c>
      <c r="N98" s="20">
        <v>45304</v>
      </c>
      <c r="O98" s="20">
        <v>45641</v>
      </c>
      <c r="P98" s="81" t="s">
        <v>420</v>
      </c>
      <c r="Q98" s="109" t="s">
        <v>191</v>
      </c>
      <c r="R98" s="17" t="s">
        <v>684</v>
      </c>
      <c r="S98" s="81" t="s">
        <v>91</v>
      </c>
      <c r="T98" s="29">
        <v>45412</v>
      </c>
      <c r="U98" s="28" t="s">
        <v>978</v>
      </c>
      <c r="V98" s="36">
        <v>0.5</v>
      </c>
      <c r="W98" s="86" t="s">
        <v>266</v>
      </c>
      <c r="X98" s="104"/>
      <c r="Y98" s="82" t="s">
        <v>192</v>
      </c>
      <c r="Z98" s="29">
        <v>45535</v>
      </c>
      <c r="AA98" s="84" t="s">
        <v>946</v>
      </c>
      <c r="AB98" s="82">
        <v>0.5</v>
      </c>
      <c r="AC98" s="45">
        <f t="shared" si="11"/>
        <v>0.5</v>
      </c>
      <c r="AD98" s="46" t="b">
        <f t="shared" si="13"/>
        <v>0</v>
      </c>
      <c r="AE98" s="46" t="str">
        <f t="shared" si="14"/>
        <v>EN PROCESO</v>
      </c>
      <c r="AF98" s="18" t="str">
        <f t="shared" si="15"/>
        <v>EN PROCESO</v>
      </c>
      <c r="AG98" s="28" t="s">
        <v>1005</v>
      </c>
      <c r="AH98" s="82" t="s">
        <v>192</v>
      </c>
      <c r="AI98" s="126" t="str">
        <f t="shared" si="12"/>
        <v>PENDIENTE</v>
      </c>
      <c r="AJ98" s="82"/>
      <c r="AK98" s="44"/>
      <c r="AL98" s="82"/>
    </row>
    <row r="99" spans="1:38" ht="61.2">
      <c r="A99" s="68">
        <v>129</v>
      </c>
      <c r="B99" s="81" t="s">
        <v>80</v>
      </c>
      <c r="C99" s="81" t="s">
        <v>639</v>
      </c>
      <c r="D99" s="83">
        <v>45273</v>
      </c>
      <c r="E99" s="81" t="s">
        <v>121</v>
      </c>
      <c r="F99" s="135" t="s">
        <v>678</v>
      </c>
      <c r="G99" s="17" t="s">
        <v>641</v>
      </c>
      <c r="H99" s="157" t="s">
        <v>679</v>
      </c>
      <c r="I99" s="158" t="s">
        <v>685</v>
      </c>
      <c r="J99" s="17">
        <v>1</v>
      </c>
      <c r="K99" s="17" t="s">
        <v>129</v>
      </c>
      <c r="L99" s="109" t="s">
        <v>686</v>
      </c>
      <c r="M99" s="103">
        <v>1</v>
      </c>
      <c r="N99" s="20">
        <v>45304</v>
      </c>
      <c r="O99" s="20">
        <v>45641</v>
      </c>
      <c r="P99" s="81" t="s">
        <v>212</v>
      </c>
      <c r="Q99" s="109" t="s">
        <v>66</v>
      </c>
      <c r="R99" s="17" t="s">
        <v>220</v>
      </c>
      <c r="S99" s="81" t="s">
        <v>91</v>
      </c>
      <c r="T99" s="29">
        <v>45412</v>
      </c>
      <c r="U99" s="63" t="s">
        <v>395</v>
      </c>
      <c r="V99" s="36">
        <v>0</v>
      </c>
      <c r="W99" s="86" t="s">
        <v>267</v>
      </c>
      <c r="X99" s="104"/>
      <c r="Y99" s="44" t="s">
        <v>79</v>
      </c>
      <c r="Z99" s="29">
        <v>45535</v>
      </c>
      <c r="AA99" s="84" t="s">
        <v>862</v>
      </c>
      <c r="AB99" s="82">
        <v>0</v>
      </c>
      <c r="AC99" s="45">
        <f t="shared" si="11"/>
        <v>0</v>
      </c>
      <c r="AD99" s="46" t="b">
        <f t="shared" si="13"/>
        <v>0</v>
      </c>
      <c r="AE99" s="46" t="str">
        <f t="shared" si="14"/>
        <v>SIN INICIAR</v>
      </c>
      <c r="AF99" s="18" t="str">
        <f t="shared" si="15"/>
        <v>SIN INICIAR</v>
      </c>
      <c r="AG99" s="63" t="s">
        <v>979</v>
      </c>
      <c r="AH99" s="44" t="s">
        <v>92</v>
      </c>
      <c r="AI99" s="126" t="str">
        <f t="shared" si="12"/>
        <v>PENDIENTE</v>
      </c>
      <c r="AJ99" s="82"/>
      <c r="AK99" s="44"/>
      <c r="AL99" s="82"/>
    </row>
    <row r="100" spans="1:38" ht="61.2">
      <c r="A100" s="66">
        <v>130</v>
      </c>
      <c r="B100" s="96" t="s">
        <v>80</v>
      </c>
      <c r="C100" s="96" t="s">
        <v>687</v>
      </c>
      <c r="D100" s="110">
        <v>45358</v>
      </c>
      <c r="E100" s="96" t="s">
        <v>688</v>
      </c>
      <c r="F100" s="144" t="s">
        <v>689</v>
      </c>
      <c r="G100" s="96" t="s">
        <v>690</v>
      </c>
      <c r="H100" s="144" t="s">
        <v>691</v>
      </c>
      <c r="I100" s="145" t="s">
        <v>692</v>
      </c>
      <c r="J100" s="96">
        <v>1</v>
      </c>
      <c r="K100" s="96" t="s">
        <v>129</v>
      </c>
      <c r="L100" s="96" t="s">
        <v>693</v>
      </c>
      <c r="M100" s="111">
        <v>1</v>
      </c>
      <c r="N100" s="20">
        <v>45371</v>
      </c>
      <c r="O100" s="20">
        <v>45657</v>
      </c>
      <c r="P100" s="96" t="s">
        <v>694</v>
      </c>
      <c r="Q100" s="96" t="s">
        <v>695</v>
      </c>
      <c r="R100" s="112" t="s">
        <v>696</v>
      </c>
      <c r="S100" s="81" t="s">
        <v>91</v>
      </c>
      <c r="T100" s="29">
        <v>45412</v>
      </c>
      <c r="U100" s="34" t="s">
        <v>697</v>
      </c>
      <c r="V100" s="36">
        <v>0</v>
      </c>
      <c r="W100" s="86" t="s">
        <v>267</v>
      </c>
      <c r="X100" s="104"/>
      <c r="Y100" s="82" t="s">
        <v>92</v>
      </c>
      <c r="Z100" s="29">
        <v>45535</v>
      </c>
      <c r="AA100" s="84" t="s">
        <v>862</v>
      </c>
      <c r="AB100" s="82">
        <v>0</v>
      </c>
      <c r="AC100" s="45">
        <f t="shared" ref="AC100:AC112" si="16">IF(OR(AB100="",J100=""),"",IF(OR(AB100=0,J100=0),0,IF((AB100*100%)/J100&gt;100%,100%,(AB100*100%)/J100)))</f>
        <v>0</v>
      </c>
      <c r="AD100" s="46" t="b">
        <f t="shared" si="13"/>
        <v>0</v>
      </c>
      <c r="AE100" s="46" t="str">
        <f t="shared" si="14"/>
        <v>SIN INICIAR</v>
      </c>
      <c r="AF100" s="18" t="str">
        <f t="shared" si="15"/>
        <v>SIN INICIAR</v>
      </c>
      <c r="AG100" s="34" t="s">
        <v>869</v>
      </c>
      <c r="AH100" s="82" t="s">
        <v>92</v>
      </c>
      <c r="AI100" s="126" t="str">
        <f>IF(AC100="","",IF(OR(AC100=100%,AC100=100%,AC100=100%),"CUMPLIDA","PENDIENTE"))</f>
        <v>PENDIENTE</v>
      </c>
      <c r="AJ100" s="82"/>
      <c r="AK100" s="44"/>
      <c r="AL100" s="82"/>
    </row>
    <row r="101" spans="1:38" ht="71.400000000000006">
      <c r="A101" s="68">
        <v>131</v>
      </c>
      <c r="B101" s="96" t="s">
        <v>80</v>
      </c>
      <c r="C101" s="96" t="s">
        <v>687</v>
      </c>
      <c r="D101" s="110">
        <v>45358</v>
      </c>
      <c r="E101" s="96" t="s">
        <v>698</v>
      </c>
      <c r="F101" s="144" t="s">
        <v>699</v>
      </c>
      <c r="G101" s="96" t="s">
        <v>700</v>
      </c>
      <c r="H101" s="159" t="s">
        <v>701</v>
      </c>
      <c r="I101" s="28" t="s">
        <v>699</v>
      </c>
      <c r="J101" s="134">
        <v>9</v>
      </c>
      <c r="K101" s="96" t="s">
        <v>129</v>
      </c>
      <c r="L101" s="96" t="s">
        <v>702</v>
      </c>
      <c r="M101" s="111">
        <v>1</v>
      </c>
      <c r="N101" s="20">
        <v>45371</v>
      </c>
      <c r="O101" s="20">
        <v>45657</v>
      </c>
      <c r="P101" s="96" t="s">
        <v>864</v>
      </c>
      <c r="Q101" s="96" t="s">
        <v>695</v>
      </c>
      <c r="R101" s="112" t="s">
        <v>696</v>
      </c>
      <c r="S101" s="81" t="s">
        <v>91</v>
      </c>
      <c r="T101" s="29">
        <v>45412</v>
      </c>
      <c r="U101" s="28" t="s">
        <v>703</v>
      </c>
      <c r="V101" s="36">
        <v>0.222</v>
      </c>
      <c r="W101" s="86" t="s">
        <v>266</v>
      </c>
      <c r="X101" s="104"/>
      <c r="Y101" s="82" t="s">
        <v>92</v>
      </c>
      <c r="Z101" s="29">
        <v>45535</v>
      </c>
      <c r="AA101" s="84" t="s">
        <v>863</v>
      </c>
      <c r="AB101" s="82">
        <v>6</v>
      </c>
      <c r="AC101" s="45">
        <f t="shared" si="16"/>
        <v>0.66666666666666663</v>
      </c>
      <c r="AD101" s="46" t="b">
        <f t="shared" si="13"/>
        <v>0</v>
      </c>
      <c r="AE101" s="46" t="str">
        <f t="shared" si="14"/>
        <v>EN PROCESO</v>
      </c>
      <c r="AF101" s="18" t="str">
        <f t="shared" si="15"/>
        <v>EN PROCESO</v>
      </c>
      <c r="AG101" s="34" t="s">
        <v>980</v>
      </c>
      <c r="AH101" s="82" t="s">
        <v>92</v>
      </c>
      <c r="AI101" s="126" t="str">
        <f>IF(AC101="","",IF(OR(AC101=100%,AC101=100%,AC101=100%),"CUMPLIDA","PENDIENTE"))</f>
        <v>PENDIENTE</v>
      </c>
      <c r="AJ101" s="82"/>
      <c r="AK101" s="44"/>
      <c r="AL101" s="82"/>
    </row>
    <row r="102" spans="1:38" ht="142.80000000000001">
      <c r="A102" s="66">
        <v>132</v>
      </c>
      <c r="B102" s="96" t="s">
        <v>80</v>
      </c>
      <c r="C102" s="96" t="s">
        <v>812</v>
      </c>
      <c r="D102" s="110" t="s">
        <v>813</v>
      </c>
      <c r="E102" s="96">
        <v>1</v>
      </c>
      <c r="F102" s="144" t="s">
        <v>814</v>
      </c>
      <c r="G102" s="96" t="s">
        <v>815</v>
      </c>
      <c r="H102" s="159" t="s">
        <v>816</v>
      </c>
      <c r="I102" s="135" t="s">
        <v>981</v>
      </c>
      <c r="J102" s="134">
        <v>4</v>
      </c>
      <c r="K102" s="96" t="s">
        <v>65</v>
      </c>
      <c r="L102" s="96" t="s">
        <v>817</v>
      </c>
      <c r="M102" s="111">
        <v>1</v>
      </c>
      <c r="N102" s="20">
        <v>45474</v>
      </c>
      <c r="O102" s="20">
        <v>45747</v>
      </c>
      <c r="P102" s="96" t="s">
        <v>818</v>
      </c>
      <c r="Q102" s="96" t="s">
        <v>819</v>
      </c>
      <c r="R102" s="112" t="s">
        <v>820</v>
      </c>
      <c r="S102" s="81" t="s">
        <v>91</v>
      </c>
      <c r="T102" s="29"/>
      <c r="U102" s="28"/>
      <c r="V102" s="36"/>
      <c r="W102" s="86"/>
      <c r="X102" s="104"/>
      <c r="Y102" s="82"/>
      <c r="Z102" s="29">
        <v>45535</v>
      </c>
      <c r="AA102" s="84" t="s">
        <v>862</v>
      </c>
      <c r="AB102" s="82">
        <v>0</v>
      </c>
      <c r="AC102" s="45">
        <f t="shared" si="16"/>
        <v>0</v>
      </c>
      <c r="AD102" s="46" t="b">
        <f t="shared" si="13"/>
        <v>0</v>
      </c>
      <c r="AE102" s="46" t="str">
        <f t="shared" si="14"/>
        <v>SIN INICIAR</v>
      </c>
      <c r="AF102" s="18" t="str">
        <f t="shared" si="15"/>
        <v>SIN INICIAR</v>
      </c>
      <c r="AG102" s="34" t="s">
        <v>1007</v>
      </c>
      <c r="AH102" s="82" t="s">
        <v>144</v>
      </c>
      <c r="AI102" s="126" t="str">
        <f>IF(AC102="","",IF(OR(AC102=100%,AC102=100%,AC102=100%),"CUMPLIDA","PENDIENTE"))</f>
        <v>PENDIENTE</v>
      </c>
      <c r="AJ102" s="82"/>
      <c r="AK102" s="44"/>
      <c r="AL102" s="82"/>
    </row>
    <row r="103" spans="1:38" ht="102">
      <c r="A103" s="68">
        <v>133</v>
      </c>
      <c r="B103" s="96" t="s">
        <v>80</v>
      </c>
      <c r="C103" s="96" t="s">
        <v>812</v>
      </c>
      <c r="D103" s="110" t="s">
        <v>813</v>
      </c>
      <c r="E103" s="96">
        <v>2</v>
      </c>
      <c r="F103" s="144" t="s">
        <v>821</v>
      </c>
      <c r="G103" s="96" t="s">
        <v>607</v>
      </c>
      <c r="H103" s="159" t="s">
        <v>982</v>
      </c>
      <c r="I103" s="28" t="s">
        <v>822</v>
      </c>
      <c r="J103" s="134">
        <v>2</v>
      </c>
      <c r="K103" s="96" t="s">
        <v>65</v>
      </c>
      <c r="L103" s="96" t="s">
        <v>823</v>
      </c>
      <c r="M103" s="111">
        <v>1</v>
      </c>
      <c r="N103" s="20">
        <v>45474</v>
      </c>
      <c r="O103" s="20">
        <v>45641</v>
      </c>
      <c r="P103" s="96" t="s">
        <v>657</v>
      </c>
      <c r="Q103" s="96" t="s">
        <v>824</v>
      </c>
      <c r="R103" s="112" t="s">
        <v>307</v>
      </c>
      <c r="S103" s="81" t="s">
        <v>91</v>
      </c>
      <c r="T103" s="29"/>
      <c r="U103" s="28"/>
      <c r="V103" s="36"/>
      <c r="W103" s="86"/>
      <c r="X103" s="104"/>
      <c r="Y103" s="82"/>
      <c r="Z103" s="29">
        <v>45535</v>
      </c>
      <c r="AA103" s="84" t="s">
        <v>862</v>
      </c>
      <c r="AB103" s="82">
        <v>0</v>
      </c>
      <c r="AC103" s="45">
        <f t="shared" si="16"/>
        <v>0</v>
      </c>
      <c r="AD103" s="46" t="b">
        <f t="shared" ref="AD103:AD112" si="17">IF(AB103="","",IF(Z103&gt;O103,IF(AC103&lt;100%,"INCUMPLIDA",IF(AC103=100%,"TERMINADA EXTEMPORÁNEA"))))</f>
        <v>0</v>
      </c>
      <c r="AE103" s="46" t="str">
        <f t="shared" ref="AE103:AE112" si="18">IF(AB103="","",IF(Z103&lt;O103,IF(AC103=0%,"SIN INICIAR",IF(AC103=100%,"TERMINADA",IF(AC103&gt;0%,"EN PROCESO")))))</f>
        <v>SIN INICIAR</v>
      </c>
      <c r="AF103" s="18" t="str">
        <f t="shared" ref="AF103:AF112" si="19">IF(AB103="","",IF(Z103&gt;O103,AD103,IF(Z103&lt;O103,AE103)))</f>
        <v>SIN INICIAR</v>
      </c>
      <c r="AG103" s="28" t="s">
        <v>1012</v>
      </c>
      <c r="AH103" s="81" t="s">
        <v>92</v>
      </c>
      <c r="AI103" s="126" t="str">
        <f t="shared" ref="AI103:AI112" si="20">IF(AC103="","",IF(OR(AC103=100%,AC103=100%,AC103=100%),"CUMPLIDA","PENDIENTE"))</f>
        <v>PENDIENTE</v>
      </c>
      <c r="AJ103" s="82"/>
      <c r="AK103" s="44"/>
      <c r="AL103" s="82"/>
    </row>
    <row r="104" spans="1:38" ht="112.2">
      <c r="A104" s="66">
        <v>134</v>
      </c>
      <c r="B104" s="96" t="s">
        <v>80</v>
      </c>
      <c r="C104" s="96" t="s">
        <v>812</v>
      </c>
      <c r="D104" s="110" t="s">
        <v>813</v>
      </c>
      <c r="E104" s="96">
        <v>3</v>
      </c>
      <c r="F104" s="144" t="s">
        <v>825</v>
      </c>
      <c r="G104" s="96" t="s">
        <v>826</v>
      </c>
      <c r="H104" s="159" t="s">
        <v>984</v>
      </c>
      <c r="I104" s="135" t="s">
        <v>985</v>
      </c>
      <c r="J104" s="134">
        <v>5</v>
      </c>
      <c r="K104" s="96" t="s">
        <v>65</v>
      </c>
      <c r="L104" s="38" t="s">
        <v>986</v>
      </c>
      <c r="M104" s="111">
        <v>1</v>
      </c>
      <c r="N104" s="20">
        <v>45474</v>
      </c>
      <c r="O104" s="20">
        <v>45747</v>
      </c>
      <c r="P104" s="96" t="s">
        <v>827</v>
      </c>
      <c r="Q104" s="96" t="s">
        <v>828</v>
      </c>
      <c r="R104" s="112" t="s">
        <v>820</v>
      </c>
      <c r="S104" s="81" t="s">
        <v>91</v>
      </c>
      <c r="T104" s="29"/>
      <c r="U104" s="28"/>
      <c r="V104" s="36"/>
      <c r="W104" s="86"/>
      <c r="X104" s="104"/>
      <c r="Y104" s="82"/>
      <c r="Z104" s="29">
        <v>45535</v>
      </c>
      <c r="AA104" s="84" t="s">
        <v>862</v>
      </c>
      <c r="AB104" s="82">
        <v>0</v>
      </c>
      <c r="AC104" s="45">
        <f t="shared" si="16"/>
        <v>0</v>
      </c>
      <c r="AD104" s="46" t="b">
        <f t="shared" si="17"/>
        <v>0</v>
      </c>
      <c r="AE104" s="46" t="str">
        <f t="shared" si="18"/>
        <v>SIN INICIAR</v>
      </c>
      <c r="AF104" s="18" t="str">
        <f t="shared" si="19"/>
        <v>SIN INICIAR</v>
      </c>
      <c r="AG104" s="34" t="s">
        <v>1008</v>
      </c>
      <c r="AH104" s="82" t="s">
        <v>144</v>
      </c>
      <c r="AI104" s="126" t="str">
        <f t="shared" si="20"/>
        <v>PENDIENTE</v>
      </c>
      <c r="AJ104" s="82"/>
      <c r="AK104" s="44"/>
      <c r="AL104" s="82"/>
    </row>
    <row r="105" spans="1:38" ht="91.8">
      <c r="A105" s="68">
        <v>135</v>
      </c>
      <c r="B105" s="96" t="s">
        <v>80</v>
      </c>
      <c r="C105" s="96" t="s">
        <v>812</v>
      </c>
      <c r="D105" s="110" t="s">
        <v>813</v>
      </c>
      <c r="E105" s="96">
        <v>4</v>
      </c>
      <c r="F105" s="144" t="s">
        <v>829</v>
      </c>
      <c r="G105" s="96" t="s">
        <v>826</v>
      </c>
      <c r="H105" s="160" t="s">
        <v>857</v>
      </c>
      <c r="I105" s="28" t="s">
        <v>830</v>
      </c>
      <c r="J105" s="134">
        <v>2</v>
      </c>
      <c r="K105" s="96" t="s">
        <v>65</v>
      </c>
      <c r="L105" s="96" t="s">
        <v>987</v>
      </c>
      <c r="M105" s="111">
        <v>1</v>
      </c>
      <c r="N105" s="20">
        <v>45505</v>
      </c>
      <c r="O105" s="20">
        <v>45746</v>
      </c>
      <c r="P105" s="163" t="s">
        <v>947</v>
      </c>
      <c r="Q105" s="163" t="s">
        <v>948</v>
      </c>
      <c r="R105" s="163" t="s">
        <v>949</v>
      </c>
      <c r="S105" s="81" t="s">
        <v>831</v>
      </c>
      <c r="T105" s="29"/>
      <c r="U105" s="28"/>
      <c r="V105" s="36"/>
      <c r="W105" s="86"/>
      <c r="X105" s="104"/>
      <c r="Y105" s="82"/>
      <c r="Z105" s="29">
        <v>45535</v>
      </c>
      <c r="AA105" s="84" t="s">
        <v>862</v>
      </c>
      <c r="AB105" s="82">
        <v>0</v>
      </c>
      <c r="AC105" s="45">
        <f t="shared" si="16"/>
        <v>0</v>
      </c>
      <c r="AD105" s="46" t="b">
        <f t="shared" si="17"/>
        <v>0</v>
      </c>
      <c r="AE105" s="46" t="str">
        <f t="shared" si="18"/>
        <v>SIN INICIAR</v>
      </c>
      <c r="AF105" s="18" t="str">
        <f t="shared" si="19"/>
        <v>SIN INICIAR</v>
      </c>
      <c r="AG105" s="34" t="s">
        <v>1011</v>
      </c>
      <c r="AH105" s="82" t="s">
        <v>144</v>
      </c>
      <c r="AI105" s="126" t="str">
        <f t="shared" si="20"/>
        <v>PENDIENTE</v>
      </c>
      <c r="AJ105" s="82"/>
      <c r="AK105" s="44"/>
      <c r="AL105" s="82"/>
    </row>
    <row r="106" spans="1:38" ht="102">
      <c r="A106" s="66">
        <v>136</v>
      </c>
      <c r="B106" s="96" t="s">
        <v>80</v>
      </c>
      <c r="C106" s="96" t="s">
        <v>812</v>
      </c>
      <c r="D106" s="110" t="s">
        <v>813</v>
      </c>
      <c r="E106" s="96">
        <v>5</v>
      </c>
      <c r="F106" s="144" t="s">
        <v>832</v>
      </c>
      <c r="G106" s="96" t="s">
        <v>833</v>
      </c>
      <c r="H106" s="160" t="s">
        <v>858</v>
      </c>
      <c r="I106" s="28" t="s">
        <v>834</v>
      </c>
      <c r="J106" s="134">
        <v>1</v>
      </c>
      <c r="K106" s="96" t="s">
        <v>65</v>
      </c>
      <c r="L106" s="96" t="s">
        <v>835</v>
      </c>
      <c r="M106" s="111">
        <v>1</v>
      </c>
      <c r="N106" s="20">
        <v>45474</v>
      </c>
      <c r="O106" s="20">
        <v>45747</v>
      </c>
      <c r="P106" s="96" t="s">
        <v>597</v>
      </c>
      <c r="Q106" s="96" t="s">
        <v>767</v>
      </c>
      <c r="R106" s="112" t="s">
        <v>597</v>
      </c>
      <c r="S106" s="81" t="s">
        <v>91</v>
      </c>
      <c r="T106" s="29"/>
      <c r="U106" s="28"/>
      <c r="V106" s="36"/>
      <c r="W106" s="86"/>
      <c r="X106" s="104"/>
      <c r="Y106" s="82"/>
      <c r="Z106" s="29">
        <v>45535</v>
      </c>
      <c r="AA106" s="84" t="s">
        <v>862</v>
      </c>
      <c r="AB106" s="82">
        <v>0</v>
      </c>
      <c r="AC106" s="45">
        <f t="shared" si="16"/>
        <v>0</v>
      </c>
      <c r="AD106" s="46" t="b">
        <f t="shared" si="17"/>
        <v>0</v>
      </c>
      <c r="AE106" s="46" t="str">
        <f t="shared" si="18"/>
        <v>SIN INICIAR</v>
      </c>
      <c r="AF106" s="18" t="str">
        <f t="shared" si="19"/>
        <v>SIN INICIAR</v>
      </c>
      <c r="AG106" s="34" t="s">
        <v>1010</v>
      </c>
      <c r="AH106" s="82" t="s">
        <v>144</v>
      </c>
      <c r="AI106" s="126" t="str">
        <f t="shared" si="20"/>
        <v>PENDIENTE</v>
      </c>
      <c r="AJ106" s="82"/>
      <c r="AK106" s="44"/>
      <c r="AL106" s="82"/>
    </row>
    <row r="107" spans="1:38" ht="91.8">
      <c r="A107" s="68">
        <v>137</v>
      </c>
      <c r="B107" s="96" t="s">
        <v>80</v>
      </c>
      <c r="C107" s="96" t="s">
        <v>812</v>
      </c>
      <c r="D107" s="110" t="s">
        <v>813</v>
      </c>
      <c r="E107" s="96">
        <v>6</v>
      </c>
      <c r="F107" s="144" t="s">
        <v>836</v>
      </c>
      <c r="G107" s="96" t="s">
        <v>837</v>
      </c>
      <c r="H107" s="159" t="s">
        <v>838</v>
      </c>
      <c r="I107" s="135" t="s">
        <v>988</v>
      </c>
      <c r="J107" s="134">
        <v>2</v>
      </c>
      <c r="K107" s="96" t="s">
        <v>65</v>
      </c>
      <c r="L107" s="96" t="s">
        <v>839</v>
      </c>
      <c r="M107" s="111">
        <v>1</v>
      </c>
      <c r="N107" s="20">
        <v>45505</v>
      </c>
      <c r="O107" s="20">
        <v>45746</v>
      </c>
      <c r="P107" s="96" t="s">
        <v>840</v>
      </c>
      <c r="Q107" s="96" t="s">
        <v>841</v>
      </c>
      <c r="R107" s="112" t="s">
        <v>842</v>
      </c>
      <c r="S107" s="81" t="s">
        <v>91</v>
      </c>
      <c r="T107" s="29"/>
      <c r="U107" s="28"/>
      <c r="V107" s="36"/>
      <c r="W107" s="86"/>
      <c r="X107" s="104"/>
      <c r="Y107" s="82"/>
      <c r="Z107" s="29">
        <v>45535</v>
      </c>
      <c r="AA107" s="84" t="s">
        <v>862</v>
      </c>
      <c r="AB107" s="82">
        <v>0</v>
      </c>
      <c r="AC107" s="45">
        <f t="shared" si="16"/>
        <v>0</v>
      </c>
      <c r="AD107" s="46" t="b">
        <f t="shared" si="17"/>
        <v>0</v>
      </c>
      <c r="AE107" s="46" t="str">
        <f t="shared" si="18"/>
        <v>SIN INICIAR</v>
      </c>
      <c r="AF107" s="18" t="str">
        <f t="shared" si="19"/>
        <v>SIN INICIAR</v>
      </c>
      <c r="AG107" s="28" t="s">
        <v>1009</v>
      </c>
      <c r="AH107" s="82" t="s">
        <v>144</v>
      </c>
      <c r="AI107" s="126" t="str">
        <f t="shared" si="20"/>
        <v>PENDIENTE</v>
      </c>
      <c r="AJ107" s="82"/>
      <c r="AK107" s="44"/>
      <c r="AL107" s="82"/>
    </row>
    <row r="108" spans="1:38" ht="91.8">
      <c r="A108" s="66">
        <v>138</v>
      </c>
      <c r="B108" s="96" t="s">
        <v>80</v>
      </c>
      <c r="C108" s="96" t="s">
        <v>812</v>
      </c>
      <c r="D108" s="110" t="s">
        <v>813</v>
      </c>
      <c r="E108" s="96">
        <v>6</v>
      </c>
      <c r="F108" s="144" t="s">
        <v>836</v>
      </c>
      <c r="G108" s="96" t="s">
        <v>843</v>
      </c>
      <c r="H108" s="160" t="s">
        <v>989</v>
      </c>
      <c r="I108" s="28" t="s">
        <v>844</v>
      </c>
      <c r="J108" s="134">
        <v>3</v>
      </c>
      <c r="K108" s="96" t="s">
        <v>129</v>
      </c>
      <c r="L108" s="96" t="s">
        <v>990</v>
      </c>
      <c r="M108" s="111">
        <v>1</v>
      </c>
      <c r="N108" s="20">
        <v>45505</v>
      </c>
      <c r="O108" s="20">
        <v>45870</v>
      </c>
      <c r="P108" s="96" t="s">
        <v>845</v>
      </c>
      <c r="Q108" s="96" t="s">
        <v>420</v>
      </c>
      <c r="R108" s="112" t="s">
        <v>191</v>
      </c>
      <c r="S108" s="81" t="s">
        <v>91</v>
      </c>
      <c r="T108" s="166"/>
      <c r="U108" s="169"/>
      <c r="V108" s="167"/>
      <c r="W108" s="164"/>
      <c r="X108" s="165"/>
      <c r="Y108" s="168"/>
      <c r="Z108" s="29">
        <v>45535</v>
      </c>
      <c r="AA108" s="84" t="s">
        <v>919</v>
      </c>
      <c r="AB108" s="82">
        <v>0</v>
      </c>
      <c r="AC108" s="45">
        <f t="shared" si="16"/>
        <v>0</v>
      </c>
      <c r="AD108" s="46" t="b">
        <f t="shared" si="17"/>
        <v>0</v>
      </c>
      <c r="AE108" s="46" t="str">
        <f t="shared" si="18"/>
        <v>SIN INICIAR</v>
      </c>
      <c r="AF108" s="18" t="str">
        <f t="shared" si="19"/>
        <v>SIN INICIAR</v>
      </c>
      <c r="AG108" s="28" t="s">
        <v>1018</v>
      </c>
      <c r="AH108" s="82" t="s">
        <v>192</v>
      </c>
      <c r="AI108" s="126" t="str">
        <f t="shared" si="20"/>
        <v>PENDIENTE</v>
      </c>
      <c r="AJ108" s="82"/>
      <c r="AK108" s="44"/>
      <c r="AL108" s="82"/>
    </row>
    <row r="109" spans="1:38" ht="142.80000000000001">
      <c r="A109" s="68">
        <v>139</v>
      </c>
      <c r="B109" s="96" t="s">
        <v>80</v>
      </c>
      <c r="C109" s="96" t="s">
        <v>812</v>
      </c>
      <c r="D109" s="110" t="s">
        <v>813</v>
      </c>
      <c r="E109" s="96">
        <v>7</v>
      </c>
      <c r="F109" s="139" t="s">
        <v>991</v>
      </c>
      <c r="G109" s="96" t="s">
        <v>846</v>
      </c>
      <c r="H109" s="159" t="s">
        <v>847</v>
      </c>
      <c r="I109" s="28" t="s">
        <v>992</v>
      </c>
      <c r="J109" s="134">
        <v>1</v>
      </c>
      <c r="K109" s="96" t="s">
        <v>65</v>
      </c>
      <c r="L109" s="96" t="s">
        <v>848</v>
      </c>
      <c r="M109" s="111">
        <v>1</v>
      </c>
      <c r="N109" s="20">
        <v>45505</v>
      </c>
      <c r="O109" s="20">
        <v>45900</v>
      </c>
      <c r="P109" s="96" t="s">
        <v>849</v>
      </c>
      <c r="Q109" s="96" t="s">
        <v>166</v>
      </c>
      <c r="R109" s="112" t="s">
        <v>567</v>
      </c>
      <c r="S109" s="81" t="s">
        <v>91</v>
      </c>
      <c r="T109" s="29"/>
      <c r="U109" s="87"/>
      <c r="V109" s="36"/>
      <c r="W109" s="86"/>
      <c r="X109" s="104"/>
      <c r="Y109" s="82"/>
      <c r="Z109" s="29">
        <v>45535</v>
      </c>
      <c r="AA109" s="116" t="s">
        <v>938</v>
      </c>
      <c r="AB109" s="82">
        <v>0</v>
      </c>
      <c r="AC109" s="45">
        <f t="shared" si="16"/>
        <v>0</v>
      </c>
      <c r="AD109" s="46" t="b">
        <f t="shared" si="17"/>
        <v>0</v>
      </c>
      <c r="AE109" s="46" t="str">
        <f t="shared" si="18"/>
        <v>SIN INICIAR</v>
      </c>
      <c r="AF109" s="18" t="str">
        <f t="shared" si="19"/>
        <v>SIN INICIAR</v>
      </c>
      <c r="AG109" s="34" t="s">
        <v>1014</v>
      </c>
      <c r="AH109" s="82" t="s">
        <v>79</v>
      </c>
      <c r="AI109" s="126" t="str">
        <f t="shared" si="20"/>
        <v>PENDIENTE</v>
      </c>
      <c r="AJ109" s="82"/>
      <c r="AK109" s="44"/>
      <c r="AL109" s="82"/>
    </row>
    <row r="110" spans="1:38" ht="142.80000000000001">
      <c r="A110" s="66">
        <v>140</v>
      </c>
      <c r="B110" s="96" t="s">
        <v>80</v>
      </c>
      <c r="C110" s="96" t="s">
        <v>812</v>
      </c>
      <c r="D110" s="110" t="s">
        <v>813</v>
      </c>
      <c r="E110" s="96">
        <v>7</v>
      </c>
      <c r="F110" s="139" t="s">
        <v>991</v>
      </c>
      <c r="G110" s="96" t="s">
        <v>846</v>
      </c>
      <c r="H110" s="160" t="s">
        <v>859</v>
      </c>
      <c r="I110" s="135" t="s">
        <v>861</v>
      </c>
      <c r="J110" s="134">
        <v>1</v>
      </c>
      <c r="K110" s="96" t="s">
        <v>65</v>
      </c>
      <c r="L110" s="96" t="s">
        <v>848</v>
      </c>
      <c r="M110" s="111">
        <v>1</v>
      </c>
      <c r="N110" s="20">
        <v>45505</v>
      </c>
      <c r="O110" s="20">
        <v>45746</v>
      </c>
      <c r="P110" s="96" t="s">
        <v>849</v>
      </c>
      <c r="Q110" s="96" t="s">
        <v>166</v>
      </c>
      <c r="R110" s="112" t="s">
        <v>567</v>
      </c>
      <c r="S110" s="81" t="s">
        <v>91</v>
      </c>
      <c r="T110" s="29"/>
      <c r="U110" s="87"/>
      <c r="V110" s="36"/>
      <c r="W110" s="86"/>
      <c r="X110" s="104"/>
      <c r="Y110" s="82"/>
      <c r="Z110" s="29">
        <v>45535</v>
      </c>
      <c r="AA110" s="116" t="s">
        <v>938</v>
      </c>
      <c r="AB110" s="82">
        <v>0</v>
      </c>
      <c r="AC110" s="45">
        <f t="shared" si="16"/>
        <v>0</v>
      </c>
      <c r="AD110" s="46" t="b">
        <f t="shared" si="17"/>
        <v>0</v>
      </c>
      <c r="AE110" s="46" t="str">
        <f t="shared" si="18"/>
        <v>SIN INICIAR</v>
      </c>
      <c r="AF110" s="18" t="str">
        <f t="shared" si="19"/>
        <v>SIN INICIAR</v>
      </c>
      <c r="AG110" s="34" t="s">
        <v>1015</v>
      </c>
      <c r="AH110" s="82" t="s">
        <v>79</v>
      </c>
      <c r="AI110" s="126" t="str">
        <f t="shared" si="20"/>
        <v>PENDIENTE</v>
      </c>
      <c r="AJ110" s="82"/>
      <c r="AK110" s="44"/>
      <c r="AL110" s="82"/>
    </row>
    <row r="111" spans="1:38" ht="122.4">
      <c r="A111" s="68">
        <v>141</v>
      </c>
      <c r="B111" s="96" t="s">
        <v>80</v>
      </c>
      <c r="C111" s="96" t="s">
        <v>812</v>
      </c>
      <c r="D111" s="110" t="s">
        <v>813</v>
      </c>
      <c r="E111" s="96">
        <v>8</v>
      </c>
      <c r="F111" s="144" t="s">
        <v>850</v>
      </c>
      <c r="G111" s="96" t="s">
        <v>851</v>
      </c>
      <c r="H111" s="160" t="s">
        <v>860</v>
      </c>
      <c r="I111" s="135" t="s">
        <v>993</v>
      </c>
      <c r="J111" s="134">
        <v>4</v>
      </c>
      <c r="K111" s="96" t="s">
        <v>65</v>
      </c>
      <c r="L111" s="96" t="s">
        <v>852</v>
      </c>
      <c r="M111" s="111">
        <v>1</v>
      </c>
      <c r="N111" s="20">
        <v>45505</v>
      </c>
      <c r="O111" s="20">
        <v>45717</v>
      </c>
      <c r="P111" s="38" t="s">
        <v>994</v>
      </c>
      <c r="Q111" s="96" t="s">
        <v>853</v>
      </c>
      <c r="R111" s="112" t="s">
        <v>854</v>
      </c>
      <c r="S111" s="81" t="s">
        <v>91</v>
      </c>
      <c r="T111" s="29"/>
      <c r="U111" s="87"/>
      <c r="V111" s="36"/>
      <c r="W111" s="86"/>
      <c r="X111" s="104"/>
      <c r="Y111" s="82"/>
      <c r="Z111" s="29">
        <v>45535</v>
      </c>
      <c r="AA111" s="87" t="s">
        <v>939</v>
      </c>
      <c r="AB111" s="82">
        <v>1</v>
      </c>
      <c r="AC111" s="45">
        <f t="shared" si="16"/>
        <v>0.25</v>
      </c>
      <c r="AD111" s="46" t="b">
        <f t="shared" si="17"/>
        <v>0</v>
      </c>
      <c r="AE111" s="46" t="str">
        <f t="shared" si="18"/>
        <v>EN PROCESO</v>
      </c>
      <c r="AF111" s="18" t="str">
        <f t="shared" si="19"/>
        <v>EN PROCESO</v>
      </c>
      <c r="AG111" s="34" t="s">
        <v>940</v>
      </c>
      <c r="AH111" s="82" t="s">
        <v>79</v>
      </c>
      <c r="AI111" s="126" t="str">
        <f t="shared" si="20"/>
        <v>PENDIENTE</v>
      </c>
      <c r="AJ111" s="82"/>
      <c r="AK111" s="44"/>
      <c r="AL111" s="82"/>
    </row>
    <row r="112" spans="1:38" ht="81.599999999999994">
      <c r="A112" s="17">
        <v>142</v>
      </c>
      <c r="B112" s="134" t="s">
        <v>80</v>
      </c>
      <c r="C112" s="96" t="s">
        <v>812</v>
      </c>
      <c r="D112" s="110" t="s">
        <v>813</v>
      </c>
      <c r="E112" s="96">
        <v>9</v>
      </c>
      <c r="F112" s="144" t="s">
        <v>855</v>
      </c>
      <c r="G112" s="96" t="s">
        <v>826</v>
      </c>
      <c r="H112" s="160" t="s">
        <v>838</v>
      </c>
      <c r="I112" s="28" t="s">
        <v>856</v>
      </c>
      <c r="J112" s="134">
        <v>1</v>
      </c>
      <c r="K112" s="96" t="s">
        <v>65</v>
      </c>
      <c r="L112" s="96" t="s">
        <v>839</v>
      </c>
      <c r="M112" s="111">
        <v>1</v>
      </c>
      <c r="N112" s="20">
        <v>45505</v>
      </c>
      <c r="O112" s="20">
        <v>45746</v>
      </c>
      <c r="P112" s="96" t="s">
        <v>840</v>
      </c>
      <c r="Q112" s="96" t="s">
        <v>841</v>
      </c>
      <c r="R112" s="112" t="s">
        <v>842</v>
      </c>
      <c r="S112" s="81" t="s">
        <v>91</v>
      </c>
      <c r="T112" s="29"/>
      <c r="U112" s="87"/>
      <c r="V112" s="36"/>
      <c r="W112" s="86"/>
      <c r="X112" s="104"/>
      <c r="Y112" s="82"/>
      <c r="Z112" s="29">
        <v>45535</v>
      </c>
      <c r="AA112" s="84"/>
      <c r="AB112" s="82">
        <v>0</v>
      </c>
      <c r="AC112" s="45">
        <f t="shared" si="16"/>
        <v>0</v>
      </c>
      <c r="AD112" s="46" t="b">
        <f t="shared" si="17"/>
        <v>0</v>
      </c>
      <c r="AE112" s="46" t="str">
        <f t="shared" si="18"/>
        <v>SIN INICIAR</v>
      </c>
      <c r="AF112" s="18" t="str">
        <f t="shared" si="19"/>
        <v>SIN INICIAR</v>
      </c>
      <c r="AG112" s="28" t="s">
        <v>1012</v>
      </c>
      <c r="AH112" s="82" t="s">
        <v>144</v>
      </c>
      <c r="AI112" s="126" t="str">
        <f t="shared" si="20"/>
        <v>PENDIENTE</v>
      </c>
      <c r="AJ112" s="82"/>
      <c r="AK112" s="44"/>
      <c r="AL112" s="82"/>
    </row>
    <row r="113" ht="6" customHeight="1"/>
  </sheetData>
  <sheetProtection formatCells="0"/>
  <autoFilter ref="A9:AL112" xr:uid="{00000000-0009-0000-0000-000000000000}"/>
  <mergeCells count="49">
    <mergeCell ref="A1:B4"/>
    <mergeCell ref="A6:G6"/>
    <mergeCell ref="H6:S6"/>
    <mergeCell ref="C1:AH4"/>
    <mergeCell ref="M7:M8"/>
    <mergeCell ref="N7:N8"/>
    <mergeCell ref="O7:O8"/>
    <mergeCell ref="K7:K8"/>
    <mergeCell ref="L7:L8"/>
    <mergeCell ref="W7:W8"/>
    <mergeCell ref="I7:J7"/>
    <mergeCell ref="H7:H8"/>
    <mergeCell ref="U7:U8"/>
    <mergeCell ref="T6:Y6"/>
    <mergeCell ref="X7:X8"/>
    <mergeCell ref="Y7:Y8"/>
    <mergeCell ref="T7:T8"/>
    <mergeCell ref="A7:A8"/>
    <mergeCell ref="V7:V8"/>
    <mergeCell ref="E7:E8"/>
    <mergeCell ref="G7:G8"/>
    <mergeCell ref="F7:F8"/>
    <mergeCell ref="P7:P8"/>
    <mergeCell ref="Q7:Q8"/>
    <mergeCell ref="R7:R8"/>
    <mergeCell ref="S7:S8"/>
    <mergeCell ref="B7:B8"/>
    <mergeCell ref="C7:C8"/>
    <mergeCell ref="D7:D8"/>
    <mergeCell ref="AI1:AK1"/>
    <mergeCell ref="AL1:AL4"/>
    <mergeCell ref="AI2:AK2"/>
    <mergeCell ref="AI3:AK3"/>
    <mergeCell ref="AI4:AK4"/>
    <mergeCell ref="AI6:AL6"/>
    <mergeCell ref="Z7:Z8"/>
    <mergeCell ref="AA7:AA8"/>
    <mergeCell ref="AB7:AB8"/>
    <mergeCell ref="AC7:AC8"/>
    <mergeCell ref="AD7:AD9"/>
    <mergeCell ref="AE7:AE9"/>
    <mergeCell ref="AF7:AF8"/>
    <mergeCell ref="AG7:AG8"/>
    <mergeCell ref="AH7:AH8"/>
    <mergeCell ref="AI7:AI8"/>
    <mergeCell ref="AJ7:AJ8"/>
    <mergeCell ref="AK7:AK8"/>
    <mergeCell ref="AL7:AL8"/>
    <mergeCell ref="Z6:AH6"/>
  </mergeCells>
  <conditionalFormatting sqref="W10 W12:W16 W19:W112">
    <cfRule type="containsText" dxfId="42" priority="3040" operator="containsText" text="TERMINADA">
      <formula>NOT(ISERROR(SEARCH("TERMINADA",W10)))</formula>
    </cfRule>
    <cfRule type="containsText" dxfId="41" priority="3039" operator="containsText" text="TERMINADA EXTEMPORÁNEA">
      <formula>NOT(ISERROR(SEARCH("TERMINADA EXTEMPORÁNEA",W10)))</formula>
    </cfRule>
    <cfRule type="containsText" dxfId="40" priority="3043" operator="containsText" text="SIN INICIAR">
      <formula>NOT(ISERROR(SEARCH("SIN INICIAR",W10)))</formula>
    </cfRule>
    <cfRule type="containsText" dxfId="39" priority="3041" operator="containsText" text="EN PROCESO">
      <formula>NOT(ISERROR(SEARCH("EN PROCESO",W10)))</formula>
    </cfRule>
    <cfRule type="containsText" dxfId="38" priority="3042" operator="containsText" text="INCUMPLIDA">
      <formula>NOT(ISERROR(SEARCH("INCUMPLIDA",W10)))</formula>
    </cfRule>
  </conditionalFormatting>
  <conditionalFormatting sqref="W10:W12">
    <cfRule type="containsText" dxfId="37" priority="2962" operator="containsText" text="INCUMPLIDA">
      <formula>NOT(ISERROR(SEARCH("INCUMPLIDA",W10)))</formula>
    </cfRule>
    <cfRule type="containsText" dxfId="36" priority="2961" operator="containsText" text="EN PROCESO">
      <formula>NOT(ISERROR(SEARCH("EN PROCESO",W10)))</formula>
    </cfRule>
    <cfRule type="containsText" dxfId="35" priority="2960" operator="containsText" text="TERMINADA">
      <formula>NOT(ISERROR(SEARCH("TERMINADA",W10)))</formula>
    </cfRule>
    <cfRule type="containsText" dxfId="34" priority="2963" operator="containsText" text="SIN INICIAR">
      <formula>NOT(ISERROR(SEARCH("SIN INICIAR",W10)))</formula>
    </cfRule>
    <cfRule type="containsText" dxfId="33" priority="2959" operator="containsText" text="TERMINADA EXTEMPORÁNEA">
      <formula>NOT(ISERROR(SEARCH("TERMINADA EXTEMPORÁNEA",W10)))</formula>
    </cfRule>
  </conditionalFormatting>
  <conditionalFormatting sqref="W11">
    <cfRule type="containsText" dxfId="32" priority="2957" operator="containsText" text="INCUMPLIDA">
      <formula>NOT(ISERROR(SEARCH("INCUMPLIDA",W11)))</formula>
    </cfRule>
    <cfRule type="containsText" dxfId="31" priority="2956" operator="containsText" text="EN PROCESO">
      <formula>NOT(ISERROR(SEARCH("EN PROCESO",W11)))</formula>
    </cfRule>
    <cfRule type="containsText" dxfId="30" priority="2955" operator="containsText" text="TERMINADA">
      <formula>NOT(ISERROR(SEARCH("TERMINADA",W11)))</formula>
    </cfRule>
    <cfRule type="containsText" dxfId="29" priority="2954" operator="containsText" text="TERMINADA EXTEMPORÁNEA">
      <formula>NOT(ISERROR(SEARCH("TERMINADA EXTEMPORÁNEA",W11)))</formula>
    </cfRule>
    <cfRule type="containsText" dxfId="28" priority="2958" operator="containsText" text="SIN INICIAR">
      <formula>NOT(ISERROR(SEARCH("SIN INICIAR",W11)))</formula>
    </cfRule>
  </conditionalFormatting>
  <conditionalFormatting sqref="W17:W18">
    <cfRule type="containsText" dxfId="27" priority="1037" operator="containsText" text="EN PROCESO">
      <formula>NOT(ISERROR(SEARCH("EN PROCESO",W17)))</formula>
    </cfRule>
    <cfRule type="containsText" dxfId="26" priority="1036" operator="containsText" text="TERMINADA">
      <formula>NOT(ISERROR(SEARCH("TERMINADA",W17)))</formula>
    </cfRule>
    <cfRule type="containsText" dxfId="25" priority="1035" operator="containsText" text="TERMINADA EXTEMPORÁNEA">
      <formula>NOT(ISERROR(SEARCH("TERMINADA EXTEMPORÁNEA",W17)))</formula>
    </cfRule>
    <cfRule type="containsText" dxfId="24" priority="1034" operator="containsText" text="INCUMPLIDA">
      <formula>NOT(ISERROR(SEARCH("INCUMPLIDA",W17)))</formula>
    </cfRule>
    <cfRule type="containsText" dxfId="23" priority="1038" operator="containsText" text="SIN INICIAR">
      <formula>NOT(ISERROR(SEARCH("SIN INICIAR",W17)))</formula>
    </cfRule>
  </conditionalFormatting>
  <conditionalFormatting sqref="X17:X18">
    <cfRule type="containsText" dxfId="22" priority="950" operator="containsText" text="INCUMPLIDA">
      <formula>NOT(ISERROR(SEARCH("INCUMPLIDA",X17)))</formula>
    </cfRule>
    <cfRule type="containsText" dxfId="21" priority="946" operator="containsText" text="ABIERTA">
      <formula>NOT(ISERROR(SEARCH("ABIERTA",X17)))</formula>
    </cfRule>
    <cfRule type="containsText" dxfId="20" priority="951" operator="containsText" text="SIN INICIAR">
      <formula>NOT(ISERROR(SEARCH("SIN INICIAR",X17)))</formula>
    </cfRule>
    <cfRule type="containsText" dxfId="19" priority="947" operator="containsText" text="TERMINADA EXTEMPORÁNEA">
      <formula>NOT(ISERROR(SEARCH("TERMINADA EXTEMPORÁNEA",X17)))</formula>
    </cfRule>
    <cfRule type="containsText" dxfId="18" priority="948" operator="containsText" text="TERMINADA">
      <formula>NOT(ISERROR(SEARCH("TERMINADA",X17)))</formula>
    </cfRule>
    <cfRule type="containsText" dxfId="17" priority="949" operator="containsText" text="EN PROCESO">
      <formula>NOT(ISERROR(SEARCH("EN PROCESO",X17)))</formula>
    </cfRule>
  </conditionalFormatting>
  <conditionalFormatting sqref="AF10:AF112">
    <cfRule type="containsText" dxfId="16" priority="9" operator="containsText" text="SIN INICIAR">
      <formula>NOT(ISERROR(SEARCH("SIN INICIAR",AF10)))</formula>
    </cfRule>
    <cfRule type="containsText" dxfId="15" priority="8" operator="containsText" text="EN PROCESO">
      <formula>NOT(ISERROR(SEARCH("EN PROCESO",AF10)))</formula>
    </cfRule>
    <cfRule type="containsText" dxfId="14" priority="7" operator="containsText" text="TERMINADA">
      <formula>NOT(ISERROR(SEARCH("TERMINADA",AF10)))</formula>
    </cfRule>
    <cfRule type="containsText" dxfId="13" priority="6" operator="containsText" text="TERMINADA EXTEMPORÁNEA">
      <formula>NOT(ISERROR(SEARCH("TERMINADA EXTEMPORÁNEA",AF10)))</formula>
    </cfRule>
    <cfRule type="containsText" dxfId="12" priority="5" operator="containsText" text="INCUMPLIDA">
      <formula>NOT(ISERROR(SEARCH("INCUMPLIDA",AF10)))</formula>
    </cfRule>
  </conditionalFormatting>
  <conditionalFormatting sqref="AI10:AI112">
    <cfRule type="containsText" dxfId="11" priority="312" operator="containsText" text="SIN INICIAR">
      <formula>NOT(ISERROR(SEARCH("SIN INICIAR",AI10)))</formula>
    </cfRule>
    <cfRule type="containsText" dxfId="10" priority="308" operator="containsText" text="TERMINADA">
      <formula>NOT(ISERROR(SEARCH("TERMINADA",AI10)))</formula>
    </cfRule>
    <cfRule type="containsText" dxfId="9" priority="306" operator="containsText" text="CERRADA">
      <formula>NOT(ISERROR(SEARCH("CERRADA",AI10)))</formula>
    </cfRule>
    <cfRule type="containsText" dxfId="8" priority="305" operator="containsText" text="CUMPLIDA">
      <formula>NOT(ISERROR(SEARCH("CUMPLIDA",AI10)))</formula>
    </cfRule>
    <cfRule type="containsText" dxfId="7" priority="304" operator="containsText" text="EN PROCESO">
      <formula>NOT(ISERROR(SEARCH("EN PROCESO",AI10)))</formula>
    </cfRule>
    <cfRule type="containsText" dxfId="6" priority="307" operator="containsText" text="TERMINADA EXTEMPORÁNEA">
      <formula>NOT(ISERROR(SEARCH("TERMINADA EXTEMPORÁNEA",AI10)))</formula>
    </cfRule>
    <cfRule type="containsText" dxfId="5" priority="311" operator="containsText" text="INCUMPLIDA">
      <formula>NOT(ISERROR(SEARCH("INCUMPLIDA",AI10)))</formula>
    </cfRule>
    <cfRule type="containsText" dxfId="4" priority="310" operator="containsText" text="ABIERTA">
      <formula>NOT(ISERROR(SEARCH("ABIERTA",AI10)))</formula>
    </cfRule>
    <cfRule type="containsText" dxfId="3" priority="309" operator="containsText" text="PENDIENTE">
      <formula>NOT(ISERROR(SEARCH("PENDIENTE",AI10)))</formula>
    </cfRule>
  </conditionalFormatting>
  <conditionalFormatting sqref="AK10:AK112">
    <cfRule type="containsText" dxfId="2" priority="15" operator="containsText" text="CERRADA">
      <formula>NOT(ISERROR(SEARCH("CERRADA",AK10)))</formula>
    </cfRule>
    <cfRule type="containsText" dxfId="1" priority="16" operator="containsText" text="ABIERTA">
      <formula>NOT(ISERROR(SEARCH("ABIERTA",AK10)))</formula>
    </cfRule>
  </conditionalFormatting>
  <dataValidations disablePrompts="1" count="15">
    <dataValidation type="date" operator="greaterThan" allowBlank="1" showErrorMessage="1" sqref="D20 O92:O99 D13:D16 D94:D101 D27:D30 D39:D65 D70:D90 D22:D23" xr:uid="{00000000-0002-0000-0000-000000000000}">
      <formula1>36892</formula1>
    </dataValidation>
    <dataValidation type="date" operator="greaterThan" allowBlank="1" showInputMessage="1" showErrorMessage="1" prompt="Fecha debe ser posterior a la de inicio (Columna U)" sqref="O100:O101 O20 O13:O16 O27:O30 O39:O65 O70:O82" xr:uid="{00000000-0002-0000-0000-000001000000}">
      <formula1>N13</formula1>
    </dataValidation>
    <dataValidation type="date" operator="greaterThan" allowBlank="1" showInputMessage="1" showErrorMessage="1" sqref="D91 D17:D18 D21 D10:D12 D23:D26 D31:D34 D37:D38" xr:uid="{00000000-0002-0000-0000-000002000000}">
      <formula1>36892</formula1>
    </dataValidation>
    <dataValidation type="date" operator="greaterThan" allowBlank="1" showInputMessage="1" showErrorMessage="1" error="Fecha debe ser posterior a la de inicio (Columna U)" sqref="O91 O10:O12 O21 O19 O23:O26 O31:O33 O37:O38" xr:uid="{00000000-0002-0000-0000-000003000000}">
      <formula1>N10</formula1>
    </dataValidation>
    <dataValidation type="list" allowBlank="1" showInputMessage="1" showErrorMessage="1" sqref="P19 K21 B21 M21 B19 K17:K19 M17:M19 S17:S21 B23:B26 M23:M26 K23:K26 S23:S26 K31:K34 M31:M34 B31:B34 S31:S38 K37:K38 B37:B38 M37:M38" xr:uid="{00000000-0002-0000-0000-000004000000}">
      <formula1>#REF!</formula1>
    </dataValidation>
    <dataValidation type="date" operator="greaterThan" allowBlank="1" showInputMessage="1" showErrorMessage="1" error="Fecha debe ser posterior a la del hallazgo (Columna E)" sqref="N10:N12" xr:uid="{00000000-0002-0000-0000-000005000000}">
      <formula1>XBR10</formula1>
    </dataValidation>
    <dataValidation type="date" operator="greaterThan" allowBlank="1" showInputMessage="1" showErrorMessage="1" error="Fecha debe ser posterior a la del hallazgo (Columna E)" sqref="N21 N19 N23:N26" xr:uid="{00000000-0002-0000-0000-000006000000}">
      <formula1>XDV19</formula1>
    </dataValidation>
    <dataValidation type="date" operator="greaterThan" allowBlank="1" showInputMessage="1" showErrorMessage="1" prompt="Fecha debe ser posterior a la del hallazgo (Columna E)" sqref="N20 N27:N30" xr:uid="{00000000-0002-0000-0000-000007000000}">
      <formula1>XDV20</formula1>
    </dataValidation>
    <dataValidation type="date" operator="greaterThan" allowBlank="1" showInputMessage="1" showErrorMessage="1" error="Fecha debe ser posterior a la del hallazgo (Columna E)" sqref="N91 N33:N34 N37:N38" xr:uid="{00000000-0002-0000-0000-000008000000}">
      <formula1>XEP33</formula1>
    </dataValidation>
    <dataValidation type="date" operator="greaterThan" allowBlank="1" showInputMessage="1" showErrorMessage="1" prompt="Fecha debe ser posterior a la del hallazgo (Columna E)" sqref="N39:N65 N70:N82 N92:N99" xr:uid="{00000000-0002-0000-0000-000009000000}">
      <formula1>XEP39</formula1>
    </dataValidation>
    <dataValidation type="date" operator="greaterThan" allowBlank="1" showInputMessage="1" showErrorMessage="1" error="Fecha debe ser posterior a la del hallazgo (Columna E)" sqref="N17:O18" xr:uid="{00000000-0002-0000-0000-00000A000000}">
      <formula1>XCG17</formula1>
    </dataValidation>
    <dataValidation type="date" operator="greaterThan" allowBlank="1" showInputMessage="1" showErrorMessage="1" prompt="Fecha debe ser posterior a la del hallazgo (Columna E)" sqref="N100:N101" xr:uid="{00000000-0002-0000-0000-00000B000000}">
      <formula1>XEO100</formula1>
    </dataValidation>
    <dataValidation type="date" operator="greaterThan" allowBlank="1" showInputMessage="1" showErrorMessage="1" prompt="Fecha debe ser posterior a la del hallazgo (Columna E)" sqref="N13:N14" xr:uid="{00000000-0002-0000-0000-00000C000000}">
      <formula1>XBX13</formula1>
    </dataValidation>
    <dataValidation type="date" operator="greaterThan" allowBlank="1" showInputMessage="1" showErrorMessage="1" prompt="Fecha debe ser posterior a la del hallazgo (Columna E)" sqref="N15:N16" xr:uid="{00000000-0002-0000-0000-00000D000000}">
      <formula1>XCF15</formula1>
    </dataValidation>
    <dataValidation type="date" operator="greaterThan" allowBlank="1" showInputMessage="1" showErrorMessage="1" error="Fecha debe ser posterior a la del hallazgo (Columna E)" sqref="N31:N32" xr:uid="{00000000-0002-0000-0000-00000E000000}">
      <formula1>XEN31</formula1>
    </dataValidation>
  </dataValidations>
  <pageMargins left="0.39370078740157483" right="0.39370078740157483" top="0.59055118110236227" bottom="0.59055118110236227" header="0" footer="0"/>
  <pageSetup paperSize="5" scale="18" pageOrder="overThenDown" orientation="landscape" r:id="rId1"/>
  <headerFooter>
    <oddFooter>&amp;R&amp;"Tahoma,Normal"&amp;8Página &amp;P de &amp;N</oddFooter>
  </headerFooter>
  <ignoredErrors>
    <ignoredError sqref="M35:M36" numberStoredAsText="1"/>
    <ignoredError sqref="AF66" formula="1"/>
  </ignoredErrors>
  <drawing r:id="rId2"/>
  <extLst>
    <ext xmlns:x14="http://schemas.microsoft.com/office/spreadsheetml/2009/9/main" uri="{CCE6A557-97BC-4b89-ADB6-D9C93CAAB3DF}">
      <x14:dataValidations xmlns:xm="http://schemas.microsoft.com/office/excel/2006/main" disablePrompts="1" count="3">
        <x14:dataValidation type="list" allowBlank="1" showErrorMessage="1" xr:uid="{00000000-0002-0000-0000-00000F000000}">
          <x14:formula1>
            <xm:f>'D:\Users\Jizeth\Downloads\[20220623_CCSE-FT-001. FORMULACIÓN PLAN DE MEJORAMIENTO_AUDTHUMANO (2) (1).xlsx]Datos'!#REF!</xm:f>
          </x14:formula1>
          <xm:sqref>B20 K20 M20 M15:M16 K15:K16 B15:B16 S15:S16 K27:K30 M27:M30 B27:B30 S27:S30 B22:B23 M22:M23 S22:S23 K22:K23</xm:sqref>
        </x14:dataValidation>
        <x14:dataValidation type="list" allowBlank="1" showInputMessage="1" showErrorMessage="1" xr:uid="{00000000-0002-0000-0000-000010000000}">
          <x14:formula1>
            <xm:f>Datos!$P$3:$P$67</xm:f>
          </x14:formula1>
          <xm:sqref>AB37:AB38 AB10:AB12 AB14:AB19 AB21:AB32</xm:sqref>
        </x14:dataValidation>
        <x14:dataValidation type="list" allowBlank="1" showInputMessage="1" showErrorMessage="1" xr:uid="{00000000-0002-0000-0000-000011000000}">
          <x14:formula1>
            <xm:f>Datos!$N$3:$N$4</xm:f>
          </x14:formula1>
          <xm:sqref>AK10:AK112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72"/>
  <sheetViews>
    <sheetView topLeftCell="H1" workbookViewId="0">
      <selection activeCell="I19" sqref="I19"/>
    </sheetView>
  </sheetViews>
  <sheetFormatPr baseColWidth="10" defaultColWidth="11.44140625" defaultRowHeight="13.2"/>
  <cols>
    <col min="1" max="1" width="1.44140625" style="2" customWidth="1"/>
    <col min="2" max="2" width="19.109375" style="2" customWidth="1"/>
    <col min="3" max="3" width="47.44140625" style="3" customWidth="1"/>
    <col min="4" max="4" width="18.88671875" style="2" customWidth="1"/>
    <col min="5" max="5" width="27.109375" style="2" customWidth="1"/>
    <col min="6" max="7" width="42.109375" style="2" customWidth="1"/>
    <col min="8" max="8" width="42.109375" style="4" customWidth="1"/>
    <col min="9" max="9" width="44.109375" style="6" customWidth="1"/>
    <col min="10" max="10" width="9.88671875" style="6" customWidth="1"/>
    <col min="11" max="11" width="16" style="6" customWidth="1"/>
    <col min="12" max="12" width="17.44140625" style="2" customWidth="1"/>
    <col min="13" max="13" width="27.33203125" style="2" customWidth="1"/>
    <col min="14" max="14" width="17.88671875" style="2" customWidth="1"/>
    <col min="15" max="16384" width="11.44140625" style="2"/>
  </cols>
  <sheetData>
    <row r="1" spans="2:16">
      <c r="I1" s="5"/>
      <c r="J1" s="5"/>
      <c r="K1" s="5"/>
      <c r="L1" s="6"/>
    </row>
    <row r="2" spans="2:16" s="7" customFormat="1">
      <c r="B2" s="7" t="s">
        <v>704</v>
      </c>
      <c r="C2" s="7" t="s">
        <v>705</v>
      </c>
      <c r="D2" s="7" t="s">
        <v>706</v>
      </c>
      <c r="E2" s="7" t="s">
        <v>707</v>
      </c>
      <c r="F2" s="7" t="s">
        <v>708</v>
      </c>
      <c r="G2" s="7" t="s">
        <v>709</v>
      </c>
      <c r="H2" s="7" t="s">
        <v>710</v>
      </c>
      <c r="I2" s="8" t="s">
        <v>711</v>
      </c>
      <c r="J2" s="8" t="s">
        <v>40</v>
      </c>
      <c r="L2" s="7" t="s">
        <v>712</v>
      </c>
      <c r="M2" s="7" t="s">
        <v>713</v>
      </c>
      <c r="N2" s="7" t="s">
        <v>714</v>
      </c>
      <c r="P2" s="8" t="s">
        <v>715</v>
      </c>
    </row>
    <row r="3" spans="2:16">
      <c r="B3" s="2" t="s">
        <v>73</v>
      </c>
      <c r="C3" s="9" t="s">
        <v>607</v>
      </c>
      <c r="D3" s="10" t="s">
        <v>129</v>
      </c>
      <c r="E3" s="11" t="s">
        <v>307</v>
      </c>
      <c r="F3" s="11" t="s">
        <v>373</v>
      </c>
      <c r="G3" s="11" t="s">
        <v>716</v>
      </c>
      <c r="H3" s="11" t="s">
        <v>307</v>
      </c>
      <c r="I3" s="5">
        <v>0.5</v>
      </c>
      <c r="J3" s="6">
        <v>0</v>
      </c>
      <c r="K3" s="2"/>
      <c r="L3" s="6" t="s">
        <v>717</v>
      </c>
      <c r="M3" s="2" t="s">
        <v>718</v>
      </c>
      <c r="N3" s="6" t="s">
        <v>69</v>
      </c>
      <c r="P3" s="6">
        <v>0</v>
      </c>
    </row>
    <row r="4" spans="2:16">
      <c r="B4" s="2" t="s">
        <v>63</v>
      </c>
      <c r="C4" s="9" t="s">
        <v>719</v>
      </c>
      <c r="D4" s="10" t="s">
        <v>195</v>
      </c>
      <c r="E4" s="11" t="s">
        <v>307</v>
      </c>
      <c r="F4" s="11" t="s">
        <v>720</v>
      </c>
      <c r="G4" s="11" t="s">
        <v>721</v>
      </c>
      <c r="H4" s="11" t="s">
        <v>234</v>
      </c>
      <c r="I4" s="5">
        <v>0.55000000000000004</v>
      </c>
      <c r="J4" s="12">
        <v>1</v>
      </c>
      <c r="K4" s="2"/>
      <c r="L4" s="6" t="s">
        <v>67</v>
      </c>
      <c r="M4" s="2" t="s">
        <v>722</v>
      </c>
      <c r="N4" s="6" t="s">
        <v>72</v>
      </c>
      <c r="P4" s="6">
        <v>0.3</v>
      </c>
    </row>
    <row r="5" spans="2:16">
      <c r="C5" s="13" t="s">
        <v>723</v>
      </c>
      <c r="D5" s="14" t="s">
        <v>75</v>
      </c>
      <c r="E5" s="11" t="s">
        <v>597</v>
      </c>
      <c r="F5" s="11" t="s">
        <v>724</v>
      </c>
      <c r="G5" s="11" t="s">
        <v>725</v>
      </c>
      <c r="H5" s="11" t="s">
        <v>726</v>
      </c>
      <c r="I5" s="5">
        <v>0.6</v>
      </c>
      <c r="J5" s="12">
        <v>2</v>
      </c>
      <c r="K5" s="2"/>
      <c r="L5" s="6"/>
      <c r="M5" s="2" t="s">
        <v>727</v>
      </c>
      <c r="P5" s="6">
        <v>0.5</v>
      </c>
    </row>
    <row r="6" spans="2:16">
      <c r="C6" s="9" t="s">
        <v>728</v>
      </c>
      <c r="E6" s="11" t="s">
        <v>597</v>
      </c>
      <c r="F6" s="11" t="s">
        <v>729</v>
      </c>
      <c r="G6" s="11" t="s">
        <v>730</v>
      </c>
      <c r="H6" s="11" t="s">
        <v>731</v>
      </c>
      <c r="I6" s="5">
        <v>0.65</v>
      </c>
      <c r="J6" s="12">
        <v>3</v>
      </c>
      <c r="K6" s="2"/>
      <c r="L6" s="6"/>
      <c r="M6" s="2" t="s">
        <v>732</v>
      </c>
      <c r="P6" s="6">
        <v>0.7</v>
      </c>
    </row>
    <row r="7" spans="2:16">
      <c r="C7" s="9" t="s">
        <v>733</v>
      </c>
      <c r="E7" s="11" t="s">
        <v>597</v>
      </c>
      <c r="F7" s="11" t="s">
        <v>734</v>
      </c>
      <c r="G7" s="11" t="s">
        <v>735</v>
      </c>
      <c r="H7" s="11" t="s">
        <v>597</v>
      </c>
      <c r="I7" s="5">
        <v>0.7</v>
      </c>
      <c r="J7" s="12">
        <v>4</v>
      </c>
      <c r="K7" s="2"/>
      <c r="L7" s="6"/>
      <c r="M7" s="2" t="s">
        <v>736</v>
      </c>
      <c r="P7" s="25">
        <v>1</v>
      </c>
    </row>
    <row r="8" spans="2:16">
      <c r="C8" s="9" t="s">
        <v>737</v>
      </c>
      <c r="E8" s="11" t="s">
        <v>597</v>
      </c>
      <c r="F8" s="11" t="s">
        <v>738</v>
      </c>
      <c r="G8" s="11" t="s">
        <v>739</v>
      </c>
      <c r="H8" s="11" t="s">
        <v>213</v>
      </c>
      <c r="I8" s="5">
        <v>0.75</v>
      </c>
      <c r="J8" s="12">
        <v>5</v>
      </c>
      <c r="K8" s="2"/>
      <c r="L8" s="6"/>
      <c r="M8" s="2" t="s">
        <v>740</v>
      </c>
      <c r="P8" s="6">
        <v>1.5</v>
      </c>
    </row>
    <row r="9" spans="2:16">
      <c r="C9" s="9" t="s">
        <v>81</v>
      </c>
      <c r="E9" s="11" t="s">
        <v>156</v>
      </c>
      <c r="F9" s="11" t="s">
        <v>88</v>
      </c>
      <c r="G9" s="11" t="s">
        <v>741</v>
      </c>
      <c r="H9" s="11" t="s">
        <v>742</v>
      </c>
      <c r="I9" s="5">
        <v>0.8</v>
      </c>
      <c r="J9" s="12">
        <v>6</v>
      </c>
      <c r="K9" s="2"/>
      <c r="L9" s="6"/>
      <c r="P9" s="12">
        <v>2</v>
      </c>
    </row>
    <row r="10" spans="2:16">
      <c r="C10" s="9" t="s">
        <v>743</v>
      </c>
      <c r="E10" s="11" t="s">
        <v>213</v>
      </c>
      <c r="F10" s="11" t="s">
        <v>744</v>
      </c>
      <c r="G10" s="11" t="s">
        <v>745</v>
      </c>
      <c r="H10" s="11" t="s">
        <v>746</v>
      </c>
      <c r="I10" s="5">
        <v>0.85</v>
      </c>
      <c r="J10" s="12">
        <v>7</v>
      </c>
      <c r="K10" s="2"/>
      <c r="L10" s="6"/>
      <c r="P10" s="12">
        <v>3</v>
      </c>
    </row>
    <row r="11" spans="2:16" ht="12.75" customHeight="1">
      <c r="C11" s="13" t="s">
        <v>74</v>
      </c>
      <c r="E11" s="11" t="s">
        <v>449</v>
      </c>
      <c r="F11" s="11" t="s">
        <v>747</v>
      </c>
      <c r="G11" s="11" t="s">
        <v>748</v>
      </c>
      <c r="H11" s="11" t="s">
        <v>749</v>
      </c>
      <c r="I11" s="5">
        <v>0.9</v>
      </c>
      <c r="J11" s="12">
        <v>8</v>
      </c>
      <c r="K11" s="2"/>
      <c r="L11" s="6"/>
      <c r="P11" s="12">
        <v>4</v>
      </c>
    </row>
    <row r="12" spans="2:16">
      <c r="C12" s="9" t="s">
        <v>750</v>
      </c>
      <c r="E12" s="11" t="s">
        <v>449</v>
      </c>
      <c r="F12" s="11" t="s">
        <v>166</v>
      </c>
      <c r="G12" s="11" t="s">
        <v>751</v>
      </c>
      <c r="H12" s="11" t="s">
        <v>752</v>
      </c>
      <c r="I12" s="5">
        <v>0.95</v>
      </c>
      <c r="J12" s="12">
        <v>9</v>
      </c>
      <c r="K12" s="2"/>
      <c r="L12" s="6"/>
      <c r="P12" s="12">
        <v>5</v>
      </c>
    </row>
    <row r="13" spans="2:16">
      <c r="C13" s="9" t="s">
        <v>753</v>
      </c>
      <c r="E13" s="11" t="s">
        <v>213</v>
      </c>
      <c r="F13" s="11" t="s">
        <v>283</v>
      </c>
      <c r="G13" s="11" t="s">
        <v>754</v>
      </c>
      <c r="H13" s="11" t="s">
        <v>755</v>
      </c>
      <c r="I13" s="5">
        <v>1</v>
      </c>
      <c r="J13" s="12">
        <v>10</v>
      </c>
      <c r="K13" s="2"/>
      <c r="L13" s="6"/>
      <c r="P13" s="12">
        <v>6</v>
      </c>
    </row>
    <row r="14" spans="2:16">
      <c r="C14" s="13" t="s">
        <v>756</v>
      </c>
      <c r="E14" s="11" t="s">
        <v>234</v>
      </c>
      <c r="F14" s="11" t="s">
        <v>232</v>
      </c>
      <c r="G14" s="11" t="s">
        <v>757</v>
      </c>
      <c r="H14" s="11" t="s">
        <v>156</v>
      </c>
      <c r="I14" s="5"/>
      <c r="J14" s="12"/>
      <c r="K14" s="2"/>
      <c r="L14" s="6"/>
      <c r="P14" s="12">
        <v>7</v>
      </c>
    </row>
    <row r="15" spans="2:16" ht="15" customHeight="1">
      <c r="C15" s="13"/>
      <c r="E15" s="11"/>
      <c r="F15" s="11"/>
      <c r="G15" s="11" t="s">
        <v>233</v>
      </c>
      <c r="H15" s="11" t="s">
        <v>449</v>
      </c>
      <c r="I15" s="5"/>
      <c r="J15" s="12"/>
      <c r="K15" s="2"/>
      <c r="L15" s="6"/>
      <c r="P15" s="12">
        <v>8</v>
      </c>
    </row>
    <row r="16" spans="2:16" ht="14.25" customHeight="1">
      <c r="C16" s="13"/>
      <c r="E16" s="11"/>
      <c r="F16" s="11"/>
      <c r="G16" s="11"/>
      <c r="H16" s="11" t="s">
        <v>758</v>
      </c>
      <c r="I16" s="5"/>
      <c r="J16" s="12"/>
      <c r="K16" s="2"/>
      <c r="L16" s="6"/>
      <c r="P16" s="12">
        <v>9</v>
      </c>
    </row>
    <row r="17" spans="3:16">
      <c r="F17" s="11"/>
      <c r="G17" s="11"/>
      <c r="H17" s="11" t="s">
        <v>759</v>
      </c>
      <c r="I17" s="5"/>
      <c r="J17" s="12"/>
      <c r="K17" s="2"/>
      <c r="L17" s="6"/>
      <c r="P17" s="12">
        <v>10</v>
      </c>
    </row>
    <row r="18" spans="3:16">
      <c r="F18" s="11"/>
      <c r="G18" s="11"/>
      <c r="H18" s="11" t="s">
        <v>760</v>
      </c>
      <c r="I18" s="5"/>
      <c r="J18" s="12"/>
      <c r="K18" s="2"/>
      <c r="L18" s="6"/>
      <c r="P18" s="12">
        <v>11</v>
      </c>
    </row>
    <row r="19" spans="3:16">
      <c r="F19" s="11"/>
      <c r="G19" s="11"/>
      <c r="H19" s="11" t="s">
        <v>761</v>
      </c>
      <c r="I19" s="5"/>
      <c r="J19" s="12"/>
      <c r="K19" s="2"/>
      <c r="L19" s="6"/>
      <c r="P19" s="12">
        <v>12</v>
      </c>
    </row>
    <row r="20" spans="3:16">
      <c r="F20" s="11"/>
      <c r="G20" s="11"/>
      <c r="H20" s="11" t="s">
        <v>754</v>
      </c>
      <c r="I20" s="5"/>
      <c r="J20" s="12"/>
      <c r="K20" s="2"/>
      <c r="L20" s="6"/>
      <c r="P20" s="12">
        <v>13</v>
      </c>
    </row>
    <row r="21" spans="3:16">
      <c r="F21" s="11"/>
      <c r="G21" s="11"/>
      <c r="H21" s="11" t="s">
        <v>762</v>
      </c>
      <c r="I21" s="5"/>
      <c r="J21" s="12"/>
      <c r="K21" s="2"/>
      <c r="L21" s="6"/>
      <c r="P21" s="12">
        <v>14</v>
      </c>
    </row>
    <row r="22" spans="3:16">
      <c r="F22" s="11"/>
      <c r="G22" s="11"/>
      <c r="H22" s="11" t="s">
        <v>142</v>
      </c>
      <c r="I22" s="5"/>
      <c r="J22" s="12"/>
      <c r="K22" s="2"/>
      <c r="L22" s="6"/>
      <c r="P22" s="12">
        <v>15</v>
      </c>
    </row>
    <row r="23" spans="3:16">
      <c r="F23" s="11"/>
      <c r="G23" s="11"/>
      <c r="H23" s="11" t="s">
        <v>757</v>
      </c>
      <c r="J23" s="12"/>
      <c r="K23" s="2"/>
      <c r="P23" s="12">
        <v>16</v>
      </c>
    </row>
    <row r="24" spans="3:16">
      <c r="F24" s="11"/>
      <c r="G24" s="11"/>
      <c r="H24" s="11" t="s">
        <v>77</v>
      </c>
      <c r="J24" s="12"/>
      <c r="K24" s="2"/>
      <c r="P24" s="12">
        <v>17</v>
      </c>
    </row>
    <row r="25" spans="3:16">
      <c r="J25" s="12"/>
      <c r="K25" s="12"/>
      <c r="P25" s="12">
        <v>18</v>
      </c>
    </row>
    <row r="26" spans="3:16">
      <c r="J26" s="12"/>
      <c r="K26" s="12"/>
      <c r="P26" s="12">
        <v>19</v>
      </c>
    </row>
    <row r="27" spans="3:16">
      <c r="C27" s="7" t="s">
        <v>705</v>
      </c>
      <c r="D27" s="7" t="s">
        <v>707</v>
      </c>
      <c r="F27" s="7" t="s">
        <v>763</v>
      </c>
      <c r="G27" s="7" t="s">
        <v>707</v>
      </c>
      <c r="H27" s="7" t="s">
        <v>764</v>
      </c>
      <c r="J27" s="12"/>
      <c r="K27" s="12"/>
      <c r="P27" s="12">
        <v>20</v>
      </c>
    </row>
    <row r="28" spans="3:16">
      <c r="C28" s="9" t="s">
        <v>607</v>
      </c>
      <c r="D28" s="11" t="s">
        <v>307</v>
      </c>
      <c r="F28" s="1" t="s">
        <v>374</v>
      </c>
      <c r="G28" s="11" t="s">
        <v>307</v>
      </c>
      <c r="H28" s="1" t="s">
        <v>307</v>
      </c>
      <c r="I28" s="1" t="s">
        <v>374</v>
      </c>
      <c r="J28" s="1" t="s">
        <v>307</v>
      </c>
      <c r="K28" s="12"/>
      <c r="P28" s="12">
        <v>21</v>
      </c>
    </row>
    <row r="29" spans="3:16">
      <c r="C29" s="9" t="s">
        <v>765</v>
      </c>
      <c r="D29" s="11" t="s">
        <v>307</v>
      </c>
      <c r="F29" s="1" t="s">
        <v>605</v>
      </c>
      <c r="G29" s="11" t="s">
        <v>234</v>
      </c>
      <c r="H29" s="1" t="s">
        <v>234</v>
      </c>
      <c r="I29" s="1" t="s">
        <v>605</v>
      </c>
      <c r="J29" s="1" t="s">
        <v>234</v>
      </c>
      <c r="K29" s="12"/>
      <c r="P29" s="12">
        <v>22</v>
      </c>
    </row>
    <row r="30" spans="3:16">
      <c r="C30" s="13" t="s">
        <v>723</v>
      </c>
      <c r="D30" s="11" t="s">
        <v>597</v>
      </c>
      <c r="F30" s="1" t="s">
        <v>383</v>
      </c>
      <c r="G30" s="11" t="s">
        <v>307</v>
      </c>
      <c r="H30" s="1" t="s">
        <v>726</v>
      </c>
      <c r="I30" s="1" t="s">
        <v>383</v>
      </c>
      <c r="J30" s="1" t="s">
        <v>726</v>
      </c>
      <c r="K30" s="12"/>
      <c r="P30" s="12">
        <v>23</v>
      </c>
    </row>
    <row r="31" spans="3:16">
      <c r="C31" s="9" t="s">
        <v>728</v>
      </c>
      <c r="D31" s="11" t="s">
        <v>597</v>
      </c>
      <c r="F31" s="1" t="s">
        <v>766</v>
      </c>
      <c r="G31" s="11" t="s">
        <v>307</v>
      </c>
      <c r="H31" s="1" t="s">
        <v>731</v>
      </c>
      <c r="I31" s="1" t="s">
        <v>766</v>
      </c>
      <c r="J31" s="1" t="s">
        <v>731</v>
      </c>
      <c r="K31" s="12"/>
      <c r="P31" s="12">
        <v>24</v>
      </c>
    </row>
    <row r="32" spans="3:16">
      <c r="C32" s="9" t="s">
        <v>733</v>
      </c>
      <c r="D32" s="11" t="s">
        <v>597</v>
      </c>
      <c r="F32" s="1" t="s">
        <v>767</v>
      </c>
      <c r="G32" s="11" t="s">
        <v>597</v>
      </c>
      <c r="H32" s="1" t="s">
        <v>597</v>
      </c>
      <c r="I32" s="1" t="s">
        <v>767</v>
      </c>
      <c r="J32" s="1" t="s">
        <v>597</v>
      </c>
      <c r="K32" s="12"/>
      <c r="P32" s="12">
        <v>25</v>
      </c>
    </row>
    <row r="33" spans="3:16">
      <c r="C33" s="9" t="s">
        <v>737</v>
      </c>
      <c r="D33" s="11" t="s">
        <v>597</v>
      </c>
      <c r="F33" s="1" t="s">
        <v>734</v>
      </c>
      <c r="G33" s="11" t="s">
        <v>597</v>
      </c>
      <c r="H33" s="1" t="s">
        <v>742</v>
      </c>
      <c r="I33" s="1" t="s">
        <v>734</v>
      </c>
      <c r="J33" s="1" t="s">
        <v>742</v>
      </c>
      <c r="P33" s="12">
        <v>26</v>
      </c>
    </row>
    <row r="34" spans="3:16">
      <c r="C34" s="9" t="s">
        <v>81</v>
      </c>
      <c r="D34" s="11" t="s">
        <v>156</v>
      </c>
      <c r="F34" s="1" t="s">
        <v>738</v>
      </c>
      <c r="G34" s="11" t="s">
        <v>597</v>
      </c>
      <c r="H34" s="1" t="s">
        <v>746</v>
      </c>
      <c r="I34" s="1" t="s">
        <v>738</v>
      </c>
      <c r="J34" s="1" t="s">
        <v>746</v>
      </c>
      <c r="P34" s="12">
        <v>27</v>
      </c>
    </row>
    <row r="35" spans="3:16">
      <c r="C35" s="9" t="s">
        <v>743</v>
      </c>
      <c r="D35" s="11" t="s">
        <v>213</v>
      </c>
      <c r="F35" s="1" t="s">
        <v>724</v>
      </c>
      <c r="G35" s="11" t="s">
        <v>597</v>
      </c>
      <c r="H35" s="1" t="s">
        <v>749</v>
      </c>
      <c r="I35" s="1" t="s">
        <v>724</v>
      </c>
      <c r="J35" s="1" t="s">
        <v>749</v>
      </c>
      <c r="P35" s="12">
        <v>28</v>
      </c>
    </row>
    <row r="36" spans="3:16" ht="26.4">
      <c r="C36" s="13" t="s">
        <v>74</v>
      </c>
      <c r="D36" s="11" t="s">
        <v>449</v>
      </c>
      <c r="F36" s="1" t="s">
        <v>320</v>
      </c>
      <c r="G36" s="11" t="s">
        <v>597</v>
      </c>
      <c r="H36" s="1" t="s">
        <v>752</v>
      </c>
      <c r="I36" s="1" t="s">
        <v>320</v>
      </c>
      <c r="J36" s="1" t="s">
        <v>752</v>
      </c>
      <c r="P36" s="12">
        <v>29</v>
      </c>
    </row>
    <row r="37" spans="3:16">
      <c r="C37" s="9" t="s">
        <v>750</v>
      </c>
      <c r="D37" s="11" t="s">
        <v>449</v>
      </c>
      <c r="F37" s="1" t="s">
        <v>492</v>
      </c>
      <c r="G37" s="11" t="s">
        <v>213</v>
      </c>
      <c r="H37" s="1" t="s">
        <v>213</v>
      </c>
      <c r="I37" s="1" t="s">
        <v>492</v>
      </c>
      <c r="J37" s="1" t="s">
        <v>213</v>
      </c>
      <c r="P37" s="12">
        <v>30</v>
      </c>
    </row>
    <row r="38" spans="3:16">
      <c r="C38" s="9" t="s">
        <v>768</v>
      </c>
      <c r="D38" s="11" t="s">
        <v>213</v>
      </c>
      <c r="F38" s="1" t="s">
        <v>769</v>
      </c>
      <c r="G38" s="11" t="s">
        <v>213</v>
      </c>
      <c r="H38" s="1" t="s">
        <v>755</v>
      </c>
      <c r="I38" s="1" t="s">
        <v>769</v>
      </c>
      <c r="J38" s="1" t="s">
        <v>755</v>
      </c>
      <c r="P38" s="12">
        <v>31</v>
      </c>
    </row>
    <row r="39" spans="3:16">
      <c r="C39" s="13" t="s">
        <v>756</v>
      </c>
      <c r="D39" s="11" t="s">
        <v>234</v>
      </c>
      <c r="F39" s="1" t="s">
        <v>283</v>
      </c>
      <c r="G39" s="11" t="s">
        <v>213</v>
      </c>
      <c r="H39" s="1" t="s">
        <v>757</v>
      </c>
      <c r="I39" s="1" t="s">
        <v>283</v>
      </c>
      <c r="J39" s="1" t="s">
        <v>757</v>
      </c>
      <c r="P39" s="12">
        <v>32</v>
      </c>
    </row>
    <row r="40" spans="3:16">
      <c r="C40" s="13" t="s">
        <v>770</v>
      </c>
      <c r="D40" s="11" t="s">
        <v>307</v>
      </c>
      <c r="F40" s="1" t="s">
        <v>567</v>
      </c>
      <c r="G40" s="11" t="s">
        <v>449</v>
      </c>
      <c r="H40" s="1" t="s">
        <v>66</v>
      </c>
      <c r="I40" s="1" t="s">
        <v>567</v>
      </c>
      <c r="J40" s="1" t="s">
        <v>66</v>
      </c>
      <c r="P40" s="12">
        <v>33</v>
      </c>
    </row>
    <row r="41" spans="3:16">
      <c r="C41" s="13" t="s">
        <v>771</v>
      </c>
      <c r="D41" s="11" t="s">
        <v>597</v>
      </c>
      <c r="F41" s="1" t="s">
        <v>166</v>
      </c>
      <c r="G41" s="11" t="s">
        <v>449</v>
      </c>
      <c r="H41" s="1" t="s">
        <v>772</v>
      </c>
      <c r="I41" s="1" t="s">
        <v>166</v>
      </c>
      <c r="J41" s="1" t="s">
        <v>772</v>
      </c>
      <c r="P41" s="12">
        <v>34</v>
      </c>
    </row>
    <row r="42" spans="3:16">
      <c r="F42" s="1" t="s">
        <v>340</v>
      </c>
      <c r="G42" s="11" t="s">
        <v>449</v>
      </c>
      <c r="H42" s="1" t="s">
        <v>762</v>
      </c>
      <c r="I42" s="1" t="s">
        <v>340</v>
      </c>
      <c r="J42" s="1" t="s">
        <v>762</v>
      </c>
      <c r="P42" s="12">
        <v>35</v>
      </c>
    </row>
    <row r="43" spans="3:16">
      <c r="F43" s="1" t="s">
        <v>141</v>
      </c>
      <c r="G43" s="11" t="s">
        <v>449</v>
      </c>
      <c r="H43" s="1" t="s">
        <v>142</v>
      </c>
      <c r="I43" s="1" t="s">
        <v>141</v>
      </c>
      <c r="J43" s="1" t="s">
        <v>142</v>
      </c>
      <c r="P43" s="12">
        <v>36</v>
      </c>
    </row>
    <row r="44" spans="3:16">
      <c r="F44" s="1" t="s">
        <v>76</v>
      </c>
      <c r="G44" s="11" t="s">
        <v>449</v>
      </c>
      <c r="H44" s="1" t="s">
        <v>559</v>
      </c>
      <c r="I44" s="1" t="s">
        <v>76</v>
      </c>
      <c r="J44" s="1" t="s">
        <v>559</v>
      </c>
      <c r="P44" s="12">
        <v>37</v>
      </c>
    </row>
    <row r="45" spans="3:16">
      <c r="F45" s="1" t="s">
        <v>88</v>
      </c>
      <c r="G45" s="1" t="s">
        <v>156</v>
      </c>
      <c r="H45" s="1" t="s">
        <v>156</v>
      </c>
      <c r="I45" s="1" t="s">
        <v>88</v>
      </c>
      <c r="J45" s="1" t="s">
        <v>156</v>
      </c>
      <c r="P45" s="12">
        <v>38</v>
      </c>
    </row>
    <row r="46" spans="3:16">
      <c r="F46" s="1" t="s">
        <v>158</v>
      </c>
      <c r="G46" s="1" t="s">
        <v>156</v>
      </c>
      <c r="H46" s="1" t="s">
        <v>758</v>
      </c>
      <c r="I46" s="1" t="s">
        <v>158</v>
      </c>
      <c r="J46" s="1" t="s">
        <v>758</v>
      </c>
      <c r="P46" s="12">
        <v>39</v>
      </c>
    </row>
    <row r="47" spans="3:16">
      <c r="F47" s="1" t="s">
        <v>773</v>
      </c>
      <c r="G47" s="1" t="s">
        <v>156</v>
      </c>
      <c r="H47" s="1" t="s">
        <v>759</v>
      </c>
      <c r="I47" s="1" t="s">
        <v>773</v>
      </c>
      <c r="J47" s="1" t="s">
        <v>759</v>
      </c>
      <c r="P47" s="12">
        <v>40</v>
      </c>
    </row>
    <row r="48" spans="3:16">
      <c r="F48" s="1" t="s">
        <v>774</v>
      </c>
      <c r="G48" s="1" t="s">
        <v>156</v>
      </c>
      <c r="H48" s="1" t="s">
        <v>760</v>
      </c>
      <c r="I48" s="1" t="s">
        <v>774</v>
      </c>
      <c r="J48" s="1" t="s">
        <v>760</v>
      </c>
      <c r="P48" s="12">
        <v>41</v>
      </c>
    </row>
    <row r="49" spans="6:16">
      <c r="F49" s="1" t="s">
        <v>289</v>
      </c>
      <c r="G49" s="1" t="s">
        <v>156</v>
      </c>
      <c r="H49" s="1" t="s">
        <v>775</v>
      </c>
      <c r="I49" s="1" t="s">
        <v>289</v>
      </c>
      <c r="J49" s="1" t="s">
        <v>775</v>
      </c>
      <c r="P49" s="12">
        <v>42</v>
      </c>
    </row>
    <row r="50" spans="6:16">
      <c r="F50" s="1" t="s">
        <v>776</v>
      </c>
      <c r="G50" s="1" t="s">
        <v>777</v>
      </c>
      <c r="H50" s="1" t="s">
        <v>777</v>
      </c>
      <c r="I50" s="1" t="s">
        <v>776</v>
      </c>
      <c r="J50" s="1" t="s">
        <v>777</v>
      </c>
      <c r="P50" s="12">
        <v>43</v>
      </c>
    </row>
    <row r="51" spans="6:16">
      <c r="F51" s="1"/>
      <c r="G51" s="1"/>
      <c r="P51" s="12">
        <v>44</v>
      </c>
    </row>
    <row r="52" spans="6:16">
      <c r="F52" s="1"/>
      <c r="G52" s="1"/>
      <c r="P52" s="12">
        <v>45</v>
      </c>
    </row>
    <row r="53" spans="6:16">
      <c r="F53" s="1"/>
      <c r="G53" s="1"/>
      <c r="P53" s="12">
        <v>46</v>
      </c>
    </row>
    <row r="54" spans="6:16">
      <c r="F54" s="1"/>
      <c r="G54" s="1"/>
      <c r="P54" s="12">
        <v>47</v>
      </c>
    </row>
    <row r="55" spans="6:16">
      <c r="F55" s="1"/>
      <c r="G55" s="1"/>
      <c r="P55" s="12">
        <v>48</v>
      </c>
    </row>
    <row r="56" spans="6:16">
      <c r="F56" s="1"/>
      <c r="P56" s="12">
        <v>49</v>
      </c>
    </row>
    <row r="57" spans="6:16" ht="14.4">
      <c r="F57"/>
      <c r="G57"/>
      <c r="P57" s="12">
        <v>50</v>
      </c>
    </row>
    <row r="58" spans="6:16">
      <c r="P58" s="12">
        <v>51</v>
      </c>
    </row>
    <row r="59" spans="6:16">
      <c r="P59" s="12">
        <v>52</v>
      </c>
    </row>
    <row r="60" spans="6:16">
      <c r="P60" s="12">
        <v>53</v>
      </c>
    </row>
    <row r="61" spans="6:16">
      <c r="P61" s="12">
        <v>54</v>
      </c>
    </row>
    <row r="62" spans="6:16">
      <c r="P62" s="12">
        <v>55</v>
      </c>
    </row>
    <row r="63" spans="6:16">
      <c r="P63" s="12">
        <v>56</v>
      </c>
    </row>
    <row r="64" spans="6:16">
      <c r="P64" s="12">
        <v>57</v>
      </c>
    </row>
    <row r="65" spans="16:16">
      <c r="P65" s="12">
        <v>58</v>
      </c>
    </row>
    <row r="66" spans="16:16">
      <c r="P66" s="12">
        <v>59</v>
      </c>
    </row>
    <row r="67" spans="16:16">
      <c r="P67" s="12">
        <v>60</v>
      </c>
    </row>
    <row r="68" spans="16:16">
      <c r="P68" s="12"/>
    </row>
    <row r="69" spans="16:16">
      <c r="P69" s="12"/>
    </row>
    <row r="70" spans="16:16">
      <c r="P70" s="12"/>
    </row>
    <row r="71" spans="16:16">
      <c r="P71" s="12"/>
    </row>
    <row r="72" spans="16:16">
      <c r="P72" s="1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BED37AF6C363544B04697721CAE4A56" ma:contentTypeVersion="0" ma:contentTypeDescription="Crear nuevo documento." ma:contentTypeScope="" ma:versionID="5d23d79be8b5ca16ee7a9159ca836410">
  <xsd:schema xmlns:xsd="http://www.w3.org/2001/XMLSchema" xmlns:xs="http://www.w3.org/2001/XMLSchema" xmlns:p="http://schemas.microsoft.com/office/2006/metadata/properties" targetNamespace="http://schemas.microsoft.com/office/2006/metadata/properties" ma:root="true" ma:fieldsID="ebba8a198e9bb40c3eeca6d0bd41257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8B75182-D1F9-4C9A-817E-C3CA7942F8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185A117-0A74-4F0C-BEAC-4703DE70DD99}">
  <ds:schemaRefs>
    <ds:schemaRef ds:uri="http://schemas.microsoft.com/sharepoint/v3/contenttype/forms"/>
  </ds:schemaRefs>
</ds:datastoreItem>
</file>

<file path=customXml/itemProps3.xml><?xml version="1.0" encoding="utf-8"?>
<ds:datastoreItem xmlns:ds="http://schemas.openxmlformats.org/officeDocument/2006/customXml" ds:itemID="{2B7E2677-5752-4F57-84D3-EBF4E2E6154A}">
  <ds:schemaRefs>
    <ds:schemaRef ds:uri="http://schemas.microsoft.com/office/2006/documentManagement/types"/>
    <ds:schemaRef ds:uri="http://purl.org/dc/dcmitype/"/>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CCSE-FT-019_PM</vt:lpstr>
      <vt:lpstr>Datos</vt:lpstr>
      <vt:lpstr>'CCSE-FT-019_PM'!Títulos_a_imprimir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Jizeth Hael Gonzalez Ramirez</dc:creator>
  <cp:keywords>ajusre</cp:keywords>
  <dc:description/>
  <cp:lastModifiedBy>JIZETH HAEL GONZALEZ RAMIREZ</cp:lastModifiedBy>
  <cp:revision/>
  <dcterms:created xsi:type="dcterms:W3CDTF">2013-10-03T17:21:56Z</dcterms:created>
  <dcterms:modified xsi:type="dcterms:W3CDTF">2024-10-12T14:38:08Z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0x0101005BED37AF6C363544B04697721CAE4A56</vt:lpwstr>
  </property>
</Properties>
</file>