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Jizeth\Documents\JIZETH\CANAL CAPITAL_2024\20240301_PMP_1CUAT\"/>
    </mc:Choice>
  </mc:AlternateContent>
  <xr:revisionPtr revIDLastSave="0" documentId="8_{E2FE2E36-7D2C-4FE0-8439-AD842A86589B}" xr6:coauthVersionLast="47" xr6:coauthVersionMax="47" xr10:uidLastSave="{00000000-0000-0000-0000-000000000000}"/>
  <bookViews>
    <workbookView xWindow="-108" yWindow="-108" windowWidth="23256" windowHeight="12456" tabRatio="689" xr2:uid="{00000000-000D-0000-FFFF-FFFF00000000}"/>
  </bookViews>
  <sheets>
    <sheet name="CCSE-FT-019_PM" sheetId="1" r:id="rId1"/>
    <sheet name="Datos" sheetId="3" state="hidden" r:id="rId2"/>
  </sheets>
  <externalReferences>
    <externalReference r:id="rId3"/>
    <externalReference r:id="rId4"/>
    <externalReference r:id="rId5"/>
  </externalReferences>
  <definedNames>
    <definedName name="_xlnm._FilterDatabase" localSheetId="0" hidden="1">'CCSE-FT-019_PM'!$A$9:$AL$141</definedName>
    <definedName name="origen">[1]Datos!$B$3:$B$19</definedName>
    <definedName name="_xlnm.Print_Titles" localSheetId="0">'CCSE-FT-019_PM'!$1:$9</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2" i="1" l="1"/>
  <c r="AD68" i="1"/>
  <c r="AE53" i="1"/>
  <c r="AE52" i="1"/>
  <c r="AE51" i="1"/>
  <c r="AE50" i="1"/>
  <c r="AE49" i="1"/>
  <c r="AE41" i="1"/>
  <c r="AE40" i="1"/>
  <c r="AE39" i="1"/>
  <c r="AE38" i="1"/>
  <c r="AE37" i="1"/>
  <c r="AE36" i="1"/>
  <c r="AE35" i="1"/>
  <c r="AE34" i="1"/>
  <c r="AE33" i="1"/>
  <c r="AE30" i="1"/>
  <c r="AE28" i="1"/>
  <c r="AE27" i="1"/>
  <c r="AE26" i="1"/>
  <c r="AE25" i="1"/>
  <c r="AE22" i="1"/>
  <c r="AE21" i="1"/>
  <c r="AE20" i="1"/>
  <c r="AE19" i="1"/>
  <c r="AC19" i="1"/>
  <c r="AD19" i="1" s="1"/>
  <c r="AF19" i="1" s="1"/>
  <c r="AE18" i="1"/>
  <c r="AC18" i="1"/>
  <c r="AI18" i="1" s="1"/>
  <c r="AE17" i="1"/>
  <c r="AE16" i="1"/>
  <c r="AE15" i="1"/>
  <c r="AE14" i="1"/>
  <c r="AE13" i="1"/>
  <c r="AE12" i="1"/>
  <c r="AE11" i="1"/>
  <c r="AE31" i="1"/>
  <c r="AD43" i="1"/>
  <c r="AD44" i="1"/>
  <c r="AD45" i="1"/>
  <c r="AD46" i="1"/>
  <c r="AD47" i="1"/>
  <c r="AD48" i="1"/>
  <c r="AE56" i="1"/>
  <c r="AE57" i="1"/>
  <c r="AE58" i="1"/>
  <c r="AD59" i="1"/>
  <c r="AD60" i="1"/>
  <c r="AD61" i="1"/>
  <c r="AD62" i="1"/>
  <c r="AD63" i="1"/>
  <c r="AD64" i="1"/>
  <c r="AE65" i="1"/>
  <c r="AD66" i="1"/>
  <c r="AD67"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10" i="1"/>
  <c r="AD111" i="1"/>
  <c r="AD112" i="1"/>
  <c r="AD113" i="1"/>
  <c r="AD114" i="1"/>
  <c r="AD115" i="1"/>
  <c r="AD116" i="1"/>
  <c r="AD117" i="1"/>
  <c r="AD118" i="1"/>
  <c r="AD119" i="1"/>
  <c r="AD120" i="1"/>
  <c r="AD121" i="1"/>
  <c r="AE123" i="1"/>
  <c r="AD124" i="1"/>
  <c r="AD125" i="1"/>
  <c r="AE126" i="1"/>
  <c r="AD127" i="1"/>
  <c r="AD128" i="1"/>
  <c r="AD129" i="1"/>
  <c r="AD130" i="1"/>
  <c r="AD131" i="1"/>
  <c r="AD132" i="1"/>
  <c r="AD133" i="1"/>
  <c r="AD134" i="1"/>
  <c r="AD135" i="1"/>
  <c r="AD136" i="1"/>
  <c r="AD137" i="1"/>
  <c r="AD138" i="1"/>
  <c r="AD139" i="1"/>
  <c r="AD140" i="1"/>
  <c r="AD141" i="1"/>
  <c r="AC135" i="1"/>
  <c r="AI135" i="1" s="1"/>
  <c r="AD55" i="1"/>
  <c r="AD54" i="1"/>
  <c r="AC11" i="1"/>
  <c r="AD11" i="1" s="1"/>
  <c r="AF11" i="1" s="1"/>
  <c r="AC12" i="1"/>
  <c r="AI12" i="1" s="1"/>
  <c r="AC13" i="1"/>
  <c r="AD13" i="1" s="1"/>
  <c r="AF13" i="1" s="1"/>
  <c r="AC14" i="1"/>
  <c r="AI14" i="1" s="1"/>
  <c r="AC15" i="1"/>
  <c r="AD15" i="1" s="1"/>
  <c r="AF15" i="1" s="1"/>
  <c r="AC16" i="1"/>
  <c r="AI16" i="1" s="1"/>
  <c r="AC17" i="1"/>
  <c r="AI17" i="1" s="1"/>
  <c r="AC20" i="1"/>
  <c r="AD20" i="1" s="1"/>
  <c r="AF20" i="1" s="1"/>
  <c r="AC21" i="1"/>
  <c r="AI21" i="1" s="1"/>
  <c r="AC22" i="1"/>
  <c r="AI22" i="1" s="1"/>
  <c r="AC23" i="1"/>
  <c r="AE23" i="1" s="1"/>
  <c r="AF23" i="1" s="1"/>
  <c r="AD23" i="1"/>
  <c r="AC24" i="1"/>
  <c r="AE24" i="1" s="1"/>
  <c r="AF24" i="1" s="1"/>
  <c r="AD24" i="1"/>
  <c r="AC25" i="1"/>
  <c r="AD25" i="1" s="1"/>
  <c r="AF25" i="1" s="1"/>
  <c r="AC26" i="1"/>
  <c r="AD26" i="1" s="1"/>
  <c r="AF26" i="1" s="1"/>
  <c r="AC27" i="1"/>
  <c r="AI27" i="1" s="1"/>
  <c r="AC28" i="1"/>
  <c r="AD28" i="1" s="1"/>
  <c r="AF28" i="1" s="1"/>
  <c r="AC29" i="1"/>
  <c r="AE29" i="1" s="1"/>
  <c r="AF29" i="1" s="1"/>
  <c r="AD29" i="1"/>
  <c r="AC30" i="1"/>
  <c r="AD30" i="1" s="1"/>
  <c r="AF30" i="1" s="1"/>
  <c r="AC31" i="1"/>
  <c r="AD31" i="1" s="1"/>
  <c r="AF31" i="1" s="1"/>
  <c r="AC32" i="1"/>
  <c r="AE32" i="1" s="1"/>
  <c r="AF32" i="1" s="1"/>
  <c r="AD32" i="1"/>
  <c r="AC33" i="1"/>
  <c r="AD33" i="1" s="1"/>
  <c r="AF33" i="1" s="1"/>
  <c r="AC34" i="1"/>
  <c r="AI34" i="1" s="1"/>
  <c r="AC35" i="1"/>
  <c r="AI35" i="1" s="1"/>
  <c r="AC36" i="1"/>
  <c r="AD36" i="1" s="1"/>
  <c r="AF36" i="1" s="1"/>
  <c r="AC37" i="1"/>
  <c r="AD37" i="1" s="1"/>
  <c r="AF37" i="1" s="1"/>
  <c r="AC38" i="1"/>
  <c r="AI38" i="1" s="1"/>
  <c r="AC39" i="1"/>
  <c r="AI39" i="1" s="1"/>
  <c r="AC40" i="1"/>
  <c r="AD40" i="1" s="1"/>
  <c r="AF40" i="1" s="1"/>
  <c r="AC41" i="1"/>
  <c r="AI41" i="1" s="1"/>
  <c r="AC42" i="1"/>
  <c r="AI42" i="1" s="1"/>
  <c r="AD42" i="1"/>
  <c r="AC43" i="1"/>
  <c r="AE43" i="1" s="1"/>
  <c r="AF43" i="1" s="1"/>
  <c r="AC44" i="1"/>
  <c r="AE44" i="1" s="1"/>
  <c r="AF44" i="1" s="1"/>
  <c r="AC45" i="1"/>
  <c r="AI45" i="1" s="1"/>
  <c r="AC46" i="1"/>
  <c r="AI46" i="1" s="1"/>
  <c r="AC47" i="1"/>
  <c r="AI47" i="1" s="1"/>
  <c r="AC48" i="1"/>
  <c r="AI48" i="1" s="1"/>
  <c r="AC49" i="1"/>
  <c r="AI49" i="1" s="1"/>
  <c r="AC50" i="1"/>
  <c r="AD50" i="1" s="1"/>
  <c r="AF50" i="1" s="1"/>
  <c r="AC51" i="1"/>
  <c r="AI51" i="1" s="1"/>
  <c r="AC52" i="1"/>
  <c r="AI52" i="1" s="1"/>
  <c r="AC53" i="1"/>
  <c r="AI53" i="1" s="1"/>
  <c r="AC54" i="1"/>
  <c r="AE54" i="1" s="1"/>
  <c r="AF54" i="1" s="1"/>
  <c r="AC55" i="1"/>
  <c r="AI55" i="1" s="1"/>
  <c r="AC56" i="1"/>
  <c r="AI56" i="1" s="1"/>
  <c r="AC57" i="1"/>
  <c r="AI57" i="1" s="1"/>
  <c r="AC58" i="1"/>
  <c r="AI58" i="1" s="1"/>
  <c r="AC59" i="1"/>
  <c r="AI59" i="1" s="1"/>
  <c r="AC60" i="1"/>
  <c r="AE60" i="1" s="1"/>
  <c r="AF60" i="1" s="1"/>
  <c r="AC61" i="1"/>
  <c r="AE61" i="1" s="1"/>
  <c r="AF61" i="1" s="1"/>
  <c r="AC62" i="1"/>
  <c r="AE62" i="1" s="1"/>
  <c r="AF62" i="1" s="1"/>
  <c r="AC63" i="1"/>
  <c r="AI63" i="1" s="1"/>
  <c r="AC64" i="1"/>
  <c r="AE64" i="1" s="1"/>
  <c r="AF64" i="1" s="1"/>
  <c r="AC65" i="1"/>
  <c r="AD65" i="1" s="1"/>
  <c r="AF65" i="1" s="1"/>
  <c r="AC66" i="1"/>
  <c r="AI66" i="1" s="1"/>
  <c r="AC67" i="1"/>
  <c r="AE67" i="1" s="1"/>
  <c r="AF67" i="1" s="1"/>
  <c r="AC68" i="1"/>
  <c r="AE68" i="1" s="1"/>
  <c r="AF68" i="1" s="1"/>
  <c r="AC69" i="1"/>
  <c r="AE69" i="1" s="1"/>
  <c r="AF69" i="1" s="1"/>
  <c r="AC70" i="1"/>
  <c r="AE70" i="1" s="1"/>
  <c r="AF70" i="1" s="1"/>
  <c r="AC71" i="1"/>
  <c r="AE71" i="1" s="1"/>
  <c r="AF71" i="1" s="1"/>
  <c r="AC72" i="1"/>
  <c r="AE72" i="1" s="1"/>
  <c r="AF72" i="1" s="1"/>
  <c r="AC73" i="1"/>
  <c r="AE73" i="1" s="1"/>
  <c r="AF73" i="1" s="1"/>
  <c r="AC74" i="1"/>
  <c r="AE74" i="1" s="1"/>
  <c r="AF74" i="1" s="1"/>
  <c r="AC75" i="1"/>
  <c r="AI75" i="1" s="1"/>
  <c r="AC76" i="1"/>
  <c r="AE76" i="1" s="1"/>
  <c r="AF76" i="1" s="1"/>
  <c r="AC77" i="1"/>
  <c r="AI77" i="1" s="1"/>
  <c r="AC78" i="1"/>
  <c r="AI78" i="1" s="1"/>
  <c r="AC79" i="1"/>
  <c r="AE79" i="1" s="1"/>
  <c r="AF79" i="1" s="1"/>
  <c r="AC80" i="1"/>
  <c r="AI80" i="1" s="1"/>
  <c r="AC81" i="1"/>
  <c r="AE81" i="1" s="1"/>
  <c r="AF81" i="1" s="1"/>
  <c r="AC82" i="1"/>
  <c r="AI82" i="1" s="1"/>
  <c r="AC83" i="1"/>
  <c r="AI83" i="1" s="1"/>
  <c r="AC84" i="1"/>
  <c r="AI84" i="1" s="1"/>
  <c r="AC85" i="1"/>
  <c r="AE85" i="1" s="1"/>
  <c r="AF85" i="1" s="1"/>
  <c r="AC86" i="1"/>
  <c r="AI86" i="1" s="1"/>
  <c r="AC87" i="1"/>
  <c r="AI87" i="1" s="1"/>
  <c r="AC88" i="1"/>
  <c r="AI88" i="1" s="1"/>
  <c r="AC89" i="1"/>
  <c r="AI89" i="1" s="1"/>
  <c r="AC90" i="1"/>
  <c r="AI90" i="1" s="1"/>
  <c r="AC91" i="1"/>
  <c r="AI91" i="1" s="1"/>
  <c r="AC92" i="1"/>
  <c r="AI92" i="1" s="1"/>
  <c r="AC93" i="1"/>
  <c r="AI93" i="1" s="1"/>
  <c r="AC94" i="1"/>
  <c r="AE94" i="1" s="1"/>
  <c r="AF94" i="1" s="1"/>
  <c r="AC95" i="1"/>
  <c r="AI95" i="1" s="1"/>
  <c r="AC96" i="1"/>
  <c r="AI96" i="1" s="1"/>
  <c r="AC97" i="1"/>
  <c r="AI97" i="1" s="1"/>
  <c r="AC98" i="1"/>
  <c r="AE98" i="1" s="1"/>
  <c r="AF98" i="1" s="1"/>
  <c r="AC99" i="1"/>
  <c r="AI99" i="1" s="1"/>
  <c r="AC100" i="1"/>
  <c r="AE100" i="1" s="1"/>
  <c r="AF100" i="1" s="1"/>
  <c r="AC101" i="1"/>
  <c r="AE101" i="1" s="1"/>
  <c r="AF101" i="1" s="1"/>
  <c r="AC102" i="1"/>
  <c r="AI102" i="1" s="1"/>
  <c r="AC103" i="1"/>
  <c r="AE103" i="1" s="1"/>
  <c r="AF103" i="1" s="1"/>
  <c r="AC104" i="1"/>
  <c r="AI104" i="1" s="1"/>
  <c r="AC105" i="1"/>
  <c r="AI105" i="1" s="1"/>
  <c r="AC106" i="1"/>
  <c r="AI106" i="1" s="1"/>
  <c r="AC107" i="1"/>
  <c r="AE107" i="1" s="1"/>
  <c r="AF107" i="1" s="1"/>
  <c r="AC108" i="1"/>
  <c r="AI108" i="1" s="1"/>
  <c r="AC109" i="1"/>
  <c r="AI109" i="1" s="1"/>
  <c r="AC110" i="1"/>
  <c r="AI110" i="1" s="1"/>
  <c r="AC111" i="1"/>
  <c r="AI111" i="1" s="1"/>
  <c r="AC112" i="1"/>
  <c r="AE112" i="1" s="1"/>
  <c r="AF112" i="1" s="1"/>
  <c r="AC113" i="1"/>
  <c r="AI113" i="1" s="1"/>
  <c r="AC114" i="1"/>
  <c r="AI114" i="1" s="1"/>
  <c r="AC115" i="1"/>
  <c r="AE115" i="1" s="1"/>
  <c r="AF115" i="1" s="1"/>
  <c r="AC116" i="1"/>
  <c r="AI116" i="1" s="1"/>
  <c r="AC117" i="1"/>
  <c r="AI117" i="1" s="1"/>
  <c r="AC118" i="1"/>
  <c r="AE118" i="1" s="1"/>
  <c r="AF118" i="1" s="1"/>
  <c r="AC119" i="1"/>
  <c r="AI119" i="1" s="1"/>
  <c r="AC120" i="1"/>
  <c r="AI120" i="1" s="1"/>
  <c r="AC121" i="1"/>
  <c r="AE121" i="1" s="1"/>
  <c r="AF121" i="1" s="1"/>
  <c r="AC122" i="1"/>
  <c r="AI122" i="1" s="1"/>
  <c r="AC123" i="1"/>
  <c r="AI123" i="1" s="1"/>
  <c r="AC124" i="1"/>
  <c r="AE124" i="1" s="1"/>
  <c r="AF124" i="1" s="1"/>
  <c r="AC125" i="1"/>
  <c r="AI125" i="1" s="1"/>
  <c r="AC126" i="1"/>
  <c r="AI126" i="1" s="1"/>
  <c r="AC127" i="1"/>
  <c r="AI127" i="1" s="1"/>
  <c r="AC128" i="1"/>
  <c r="AI128" i="1" s="1"/>
  <c r="AC129" i="1"/>
  <c r="AI129" i="1" s="1"/>
  <c r="AC130" i="1"/>
  <c r="AI130" i="1" s="1"/>
  <c r="AC131" i="1"/>
  <c r="AE131" i="1" s="1"/>
  <c r="AF131" i="1" s="1"/>
  <c r="AC132" i="1"/>
  <c r="AI132" i="1" s="1"/>
  <c r="AC133" i="1"/>
  <c r="AE133" i="1" s="1"/>
  <c r="AF133" i="1" s="1"/>
  <c r="AC134" i="1"/>
  <c r="AE134" i="1" s="1"/>
  <c r="AF134" i="1" s="1"/>
  <c r="AC136" i="1"/>
  <c r="AE136" i="1" s="1"/>
  <c r="AF136" i="1" s="1"/>
  <c r="AC137" i="1"/>
  <c r="AI137" i="1" s="1"/>
  <c r="AC138" i="1"/>
  <c r="AI138" i="1" s="1"/>
  <c r="AC139" i="1"/>
  <c r="AE139" i="1" s="1"/>
  <c r="AF139" i="1" s="1"/>
  <c r="AC140" i="1"/>
  <c r="AE140" i="1" s="1"/>
  <c r="AF140" i="1" s="1"/>
  <c r="AC141" i="1"/>
  <c r="AE141" i="1" s="1"/>
  <c r="AF141" i="1" s="1"/>
  <c r="AD10" i="1"/>
  <c r="AC10" i="1"/>
  <c r="AE10" i="1" s="1"/>
  <c r="AF10" i="1" s="1"/>
  <c r="D29" i="1"/>
  <c r="AD109" i="1" l="1"/>
  <c r="AF109" i="1" s="1"/>
  <c r="AD57" i="1"/>
  <c r="AF57" i="1" s="1"/>
  <c r="AD27" i="1"/>
  <c r="AF27" i="1" s="1"/>
  <c r="AI65" i="1"/>
  <c r="AE105" i="1"/>
  <c r="AF105" i="1" s="1"/>
  <c r="AE113" i="1"/>
  <c r="AF113" i="1" s="1"/>
  <c r="AD56" i="1"/>
  <c r="AF56" i="1" s="1"/>
  <c r="AI19" i="1"/>
  <c r="AE45" i="1"/>
  <c r="AF45" i="1" s="1"/>
  <c r="AE128" i="1"/>
  <c r="AF128" i="1" s="1"/>
  <c r="AD39" i="1"/>
  <c r="AF39" i="1" s="1"/>
  <c r="AE130" i="1"/>
  <c r="AF130" i="1" s="1"/>
  <c r="AD53" i="1"/>
  <c r="AF53" i="1" s="1"/>
  <c r="AI20" i="1"/>
  <c r="AI61" i="1"/>
  <c r="AE125" i="1"/>
  <c r="AF125" i="1" s="1"/>
  <c r="AI139" i="1"/>
  <c r="AI26" i="1"/>
  <c r="AI79" i="1"/>
  <c r="AI31" i="1"/>
  <c r="AE77" i="1"/>
  <c r="AF77" i="1" s="1"/>
  <c r="AE93" i="1"/>
  <c r="AF93" i="1" s="1"/>
  <c r="AE82" i="1"/>
  <c r="AF82" i="1" s="1"/>
  <c r="AD38" i="1"/>
  <c r="AF38" i="1" s="1"/>
  <c r="AI11" i="1"/>
  <c r="AI23" i="1"/>
  <c r="AE84" i="1"/>
  <c r="AF84" i="1" s="1"/>
  <c r="AI71" i="1"/>
  <c r="AE48" i="1"/>
  <c r="AF48" i="1" s="1"/>
  <c r="AI70" i="1"/>
  <c r="AI60" i="1"/>
  <c r="AE92" i="1"/>
  <c r="AF92" i="1" s="1"/>
  <c r="AI124" i="1"/>
  <c r="AD12" i="1"/>
  <c r="AF12" i="1" s="1"/>
  <c r="AI33" i="1"/>
  <c r="AE80" i="1"/>
  <c r="AF80" i="1" s="1"/>
  <c r="AE55" i="1"/>
  <c r="AF55" i="1" s="1"/>
  <c r="AE104" i="1"/>
  <c r="AF104" i="1" s="1"/>
  <c r="AI68" i="1"/>
  <c r="AI32" i="1"/>
  <c r="AE63" i="1"/>
  <c r="AF63" i="1" s="1"/>
  <c r="AE137" i="1"/>
  <c r="AF137" i="1" s="1"/>
  <c r="AE95" i="1"/>
  <c r="AF95" i="1" s="1"/>
  <c r="AI25" i="1"/>
  <c r="AE86" i="1"/>
  <c r="AF86" i="1" s="1"/>
  <c r="AD58" i="1"/>
  <c r="AF58" i="1" s="1"/>
  <c r="AE46" i="1"/>
  <c r="AF46" i="1" s="1"/>
  <c r="AI36" i="1"/>
  <c r="AI40" i="1"/>
  <c r="AE78" i="1"/>
  <c r="AF78" i="1" s="1"/>
  <c r="AE114" i="1"/>
  <c r="AF114" i="1" s="1"/>
  <c r="AI62" i="1"/>
  <c r="AE47" i="1"/>
  <c r="AF47" i="1" s="1"/>
  <c r="AI43" i="1"/>
  <c r="AI133" i="1"/>
  <c r="AI118" i="1"/>
  <c r="AE91" i="1"/>
  <c r="AF91" i="1" s="1"/>
  <c r="AD18" i="1"/>
  <c r="AF18" i="1" s="1"/>
  <c r="AI67" i="1"/>
  <c r="AE99" i="1"/>
  <c r="AF99" i="1" s="1"/>
  <c r="AE75" i="1"/>
  <c r="AF75" i="1" s="1"/>
  <c r="AI10" i="1"/>
  <c r="AI140" i="1"/>
  <c r="AI134" i="1"/>
  <c r="AI24" i="1"/>
  <c r="AE129" i="1"/>
  <c r="AF129" i="1" s="1"/>
  <c r="AI30" i="1"/>
  <c r="AI76" i="1"/>
  <c r="AI69" i="1"/>
  <c r="AI44" i="1"/>
  <c r="AE119" i="1"/>
  <c r="AF119" i="1" s="1"/>
  <c r="AE135" i="1"/>
  <c r="AF135" i="1" s="1"/>
  <c r="AD123" i="1"/>
  <c r="AF123" i="1" s="1"/>
  <c r="AI115" i="1"/>
  <c r="AI101" i="1"/>
  <c r="AD16" i="1"/>
  <c r="AF16" i="1" s="1"/>
  <c r="AE59" i="1"/>
  <c r="AF59" i="1" s="1"/>
  <c r="AE42" i="1"/>
  <c r="AF42" i="1" s="1"/>
  <c r="AI15" i="1"/>
  <c r="AI103" i="1"/>
  <c r="AI29" i="1"/>
  <c r="AI73" i="1"/>
  <c r="AD41" i="1"/>
  <c r="AF41" i="1" s="1"/>
  <c r="AD22" i="1"/>
  <c r="AF22" i="1" s="1"/>
  <c r="AI50" i="1"/>
  <c r="AE116" i="1"/>
  <c r="AF116" i="1" s="1"/>
  <c r="AD14" i="1"/>
  <c r="AF14" i="1" s="1"/>
  <c r="AE132" i="1"/>
  <c r="AF132" i="1" s="1"/>
  <c r="AD21" i="1"/>
  <c r="AF21" i="1" s="1"/>
  <c r="AI28" i="1"/>
  <c r="AI81" i="1"/>
  <c r="AI74" i="1"/>
  <c r="AD51" i="1"/>
  <c r="AF51" i="1" s="1"/>
  <c r="AE109" i="1"/>
  <c r="AD35" i="1"/>
  <c r="AF35" i="1" s="1"/>
  <c r="AE111" i="1"/>
  <c r="AF111" i="1" s="1"/>
  <c r="AI13" i="1"/>
  <c r="AE87" i="1"/>
  <c r="AF87" i="1" s="1"/>
  <c r="AD34" i="1"/>
  <c r="AF34" i="1" s="1"/>
  <c r="AI112" i="1"/>
  <c r="AE88" i="1"/>
  <c r="AF88" i="1" s="1"/>
  <c r="AE120" i="1"/>
  <c r="AF120" i="1" s="1"/>
  <c r="AE83" i="1"/>
  <c r="AF83" i="1" s="1"/>
  <c r="AE96" i="1"/>
  <c r="AF96" i="1" s="1"/>
  <c r="AI37" i="1"/>
  <c r="AI100" i="1"/>
  <c r="AE110" i="1"/>
  <c r="AF110" i="1" s="1"/>
  <c r="AE66" i="1"/>
  <c r="AF66" i="1" s="1"/>
  <c r="AD122" i="1"/>
  <c r="AF122" i="1" s="1"/>
  <c r="AD126" i="1"/>
  <c r="AF126" i="1" s="1"/>
  <c r="AI72" i="1"/>
  <c r="AI131" i="1"/>
  <c r="AI64" i="1"/>
  <c r="AD49" i="1"/>
  <c r="AF49" i="1" s="1"/>
  <c r="AE102" i="1"/>
  <c r="AF102" i="1" s="1"/>
  <c r="AD52" i="1"/>
  <c r="AF52" i="1" s="1"/>
  <c r="AI136" i="1"/>
  <c r="AE117" i="1"/>
  <c r="AF117" i="1" s="1"/>
  <c r="AE89" i="1"/>
  <c r="AF89" i="1" s="1"/>
  <c r="AE127" i="1"/>
  <c r="AF127" i="1" s="1"/>
  <c r="AI54" i="1"/>
  <c r="AI107" i="1"/>
  <c r="AI98" i="1"/>
  <c r="AI94" i="1"/>
  <c r="AI85" i="1"/>
  <c r="AE90" i="1"/>
  <c r="AF90" i="1" s="1"/>
  <c r="AE97" i="1"/>
  <c r="AF97" i="1" s="1"/>
  <c r="AE138" i="1"/>
  <c r="AF138" i="1" s="1"/>
  <c r="AI141" i="1"/>
  <c r="AI121" i="1"/>
  <c r="AE106" i="1"/>
  <c r="AF106" i="1" s="1"/>
  <c r="AD17" i="1"/>
  <c r="AF17" i="1" s="1"/>
  <c r="AE108" i="1"/>
  <c r="AF108" i="1" s="1"/>
</calcChain>
</file>

<file path=xl/sharedStrings.xml><?xml version="1.0" encoding="utf-8"?>
<sst xmlns="http://schemas.openxmlformats.org/spreadsheetml/2006/main" count="2744" uniqueCount="1220">
  <si>
    <t>SEGUIMIENTO PLAN DE MEJORAMIENTO</t>
  </si>
  <si>
    <t>CÓDIGO: CCSE-FT-019</t>
  </si>
  <si>
    <t>VERSIÓN: 12</t>
  </si>
  <si>
    <t>FECHA DE APROBACIÓN: 17/01/2024</t>
  </si>
  <si>
    <t>RESPONSABLE: CONTROL INTERNO</t>
  </si>
  <si>
    <t>IDENTIFICACIÓN DE LA OBSERVACIÓN Y/O HALLAZGO</t>
  </si>
  <si>
    <t>ESTABLECIMIENTO ACCIONES DE MEJORA</t>
  </si>
  <si>
    <t>RESUMEN TERCER SEGUIMIENTO 2023</t>
  </si>
  <si>
    <t>PRIMER SEGUIMIENTO DE 2024</t>
  </si>
  <si>
    <t>CIERRES ACCIÓN / OBSERVACIÓN Y/O HALLAZGO</t>
  </si>
  <si>
    <t>No. solicitud</t>
  </si>
  <si>
    <t>Fuente de  la observación y/o hallazgo</t>
  </si>
  <si>
    <t>Detalle de la fuente</t>
  </si>
  <si>
    <t>Fecha de  la observación y/o hallazgo</t>
  </si>
  <si>
    <t>Código o capítulo</t>
  </si>
  <si>
    <t>Observación y/o hallazgo detectado</t>
  </si>
  <si>
    <t>Proceso(s) afectado(s)</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</si>
  <si>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</si>
  <si>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</si>
  <si>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</si>
  <si>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</si>
  <si>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</si>
  <si>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</si>
  <si>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</si>
  <si>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</si>
  <si>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</si>
  <si>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Cargo del responsable de ejecución</t>
  </si>
  <si>
    <t>¿Hay acción formulada?</t>
  </si>
  <si>
    <t>Fecha seguimiento</t>
  </si>
  <si>
    <t>Análisis del seguimiento</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</si>
  <si>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</si>
  <si>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</si>
  <si>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</si>
  <si>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</si>
  <si>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</si>
  <si>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</si>
  <si>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</si>
  <si>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</si>
  <si>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Estado de la acción</t>
  </si>
  <si>
    <t>Observaciones</t>
  </si>
  <si>
    <t>Cierre de la observación y/o hallazgo</t>
  </si>
  <si>
    <t>Auditor que cierra la observación y/o hallazgo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</si>
  <si>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</si>
  <si>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</si>
  <si>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</si>
  <si>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</si>
  <si>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</si>
  <si>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</si>
  <si>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</si>
  <si>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</si>
  <si>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(Indique el proceso o procesos)</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</si>
  <si>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</si>
  <si>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</si>
  <si>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</si>
  <si>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</si>
  <si>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(Si ya hay acción formulada digite No. de solicitud)</t>
  </si>
  <si>
    <t>(Información del análisis adelantado por el auditor que realizó el seguimiento - OCI)</t>
  </si>
  <si>
    <t>(Cálculo automático)</t>
  </si>
  <si>
    <t>(Información automática)</t>
  </si>
  <si>
    <t>(Abierta / Cerrada)</t>
  </si>
  <si>
    <t>(Nombre)</t>
  </si>
  <si>
    <t>(Relacione los documentos  que soportan y evidencian avances de ejecución)</t>
  </si>
  <si>
    <t>(No. actividades realizadas de las indicadas en la columna K).</t>
  </si>
  <si>
    <t>(Resultado automático)</t>
  </si>
  <si>
    <t>(Información del análisis del estado de la acción)</t>
  </si>
  <si>
    <t>(Nombre Jefe Oficina de Control Interno)</t>
  </si>
  <si>
    <t>Origen Externo</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</si>
  <si>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</si>
  <si>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</si>
  <si>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</si>
  <si>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</si>
  <si>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</si>
  <si>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1. Capacitación de Sistemas al equipo de gestión documental para los usos del aplicativo (Sistemas)
2. Definir los lineamientos para el manejo documental al interior del software. (G. Documental)
3. Socializar la herramientas metodológicas a los funcionarios y/o contratistas del canal. (G. Documental)
4. Realizar pruebas piloto del aplicativo previo a la puesta en producción. (G. Documental) 
5. Puesta en producción del aplicativo (Sistemas) 
6. Realizar jornadas de inducción para el manejo adecuado de la herramienta tecnológica. (G. Documental)</t>
  </si>
  <si>
    <t>De Mejora</t>
  </si>
  <si>
    <t>Actividades programadas / Actividades Realizadas</t>
  </si>
  <si>
    <t>Gestión Documental
Sistemas</t>
  </si>
  <si>
    <t>Subdirector Administrativo</t>
  </si>
  <si>
    <t>Líder de Gestión Documental
Profesional de Sistemas</t>
  </si>
  <si>
    <t>No</t>
  </si>
  <si>
    <r>
      <t xml:space="preserve">Análisis OCI: </t>
    </r>
    <r>
      <rPr>
        <sz val="8"/>
        <color theme="1"/>
        <rFont val="Tahoma"/>
        <family val="2"/>
      </rPr>
      <t xml:space="preserve">Debido a que no hubo reporte de avances ni soportes adicionales de ejecución de las acciones formuladas, se mantiene la acción con calificación </t>
    </r>
    <r>
      <rPr>
        <b/>
        <sz val="8"/>
        <color theme="1"/>
        <rFont val="Tahoma"/>
        <family val="2"/>
      </rPr>
      <t>"Terminada"</t>
    </r>
    <r>
      <rPr>
        <sz val="8"/>
        <color theme="1"/>
        <rFont val="Tahoma"/>
        <family val="2"/>
      </rPr>
      <t xml:space="preserve"> y se mantiene con estado </t>
    </r>
    <r>
      <rPr>
        <b/>
        <sz val="8"/>
        <color theme="1"/>
        <rFont val="Tahoma"/>
        <family val="2"/>
      </rPr>
      <t>"Abierta"</t>
    </r>
    <r>
      <rPr>
        <sz val="8"/>
        <color theme="1"/>
        <rFont val="Tahoma"/>
        <family val="2"/>
      </rPr>
      <t xml:space="preserve">, teniendo en cuenta que a la fecha no se ha puesto en marcha el ERP. </t>
    </r>
  </si>
  <si>
    <t>TERMINADA</t>
  </si>
  <si>
    <t>ABIERTA</t>
  </si>
  <si>
    <t xml:space="preserve">Henry Beltrán </t>
  </si>
  <si>
    <t xml:space="preserve">No se reporta información para el presente seguimiento. </t>
  </si>
  <si>
    <r>
      <t xml:space="preserve">Análisis OCI: </t>
    </r>
    <r>
      <rPr>
        <sz val="8"/>
        <color theme="1"/>
        <rFont val="Tahoma"/>
        <family val="2"/>
      </rPr>
      <t xml:space="preserve">No se presentó avance ni soportes de ejecución de las acciones formuladas, por lo cual se mantiene la acción con calificación </t>
    </r>
    <r>
      <rPr>
        <b/>
        <sz val="8"/>
        <color theme="1"/>
        <rFont val="Tahoma"/>
        <family val="2"/>
      </rPr>
      <t>"Terminada"</t>
    </r>
    <r>
      <rPr>
        <sz val="8"/>
        <color theme="1"/>
        <rFont val="Tahoma"/>
        <family val="2"/>
      </rPr>
      <t xml:space="preserve"> y se mantiene con estado </t>
    </r>
    <r>
      <rPr>
        <b/>
        <sz val="8"/>
        <color theme="1"/>
        <rFont val="Tahoma"/>
        <family val="2"/>
      </rPr>
      <t>"Cerrada"</t>
    </r>
    <r>
      <rPr>
        <sz val="8"/>
        <color theme="1"/>
        <rFont val="Tahoma"/>
        <family val="2"/>
      </rPr>
      <t>, teniendo en cuenta que a la fecha si bien no se ha puesto en marcha el ERP, se deberá adelantar la reformulación de acciones ajustadas al estado actual del módulo, de conformidad con los resultados de la auditoría al proceso de gestión documental.</t>
    </r>
  </si>
  <si>
    <t>Diana Romero
Mónica Virgüéz</t>
  </si>
  <si>
    <t xml:space="preserve">Se adelantará la formulación de acciones ajustadas a la realidad del módulo en el marco de la auditoría de gestión documental. </t>
  </si>
  <si>
    <t>CERRADA</t>
  </si>
  <si>
    <t xml:space="preserve">Origen Interno </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</si>
  <si>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</si>
  <si>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</si>
  <si>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Gestión de Recursos y Administración de la Información</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</si>
  <si>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</si>
  <si>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</si>
  <si>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De mejora</t>
  </si>
  <si>
    <t>Numero de actividades cumplidas/Numero de actividades programadas</t>
  </si>
  <si>
    <t>Gestión Documental</t>
  </si>
  <si>
    <t xml:space="preserve">Líder de Gestión Documental </t>
  </si>
  <si>
    <r>
      <t xml:space="preserve">Análisis OCI: </t>
    </r>
    <r>
      <rPr>
        <sz val="8"/>
        <color theme="1"/>
        <rFont val="Tahoma"/>
        <family val="2"/>
      </rPr>
      <t xml:space="preserve">Debido a que no hubo reporte de avances ni soportes adicionales que den cuenta de la ejecución de las acciones, se mantiene la calificación del seguimiento anterior con alerta </t>
    </r>
    <r>
      <rPr>
        <b/>
        <sz val="8"/>
        <color theme="1"/>
        <rFont val="Tahoma"/>
        <family val="2"/>
      </rPr>
      <t>"Incumplida"</t>
    </r>
    <r>
      <rPr>
        <sz val="8"/>
        <color theme="1"/>
        <rFont val="Tahoma"/>
        <family val="2"/>
      </rPr>
      <t xml:space="preserve">. Se recomienda al área adelantar las actividades programadas en el presente plan. 
En atención a la fecha programada de la acción y a la reiterada falta de cumplimiento del plan de mejoramiento por procesos se procede a remitir copia de este seguimiento a la Oficina de Control Disciplinario Interno - Secretaría General conforme lo establecido en el articulo 151 del decreto 403 de 2020. </t>
    </r>
  </si>
  <si>
    <t>INCUMPLIDA</t>
  </si>
  <si>
    <t>1. Soportes en: 
https://drive.google.com/drive/u/0/folders/1F3s9dRSwzbMLE1sre65Zr3nhcwdKXLbB</t>
  </si>
  <si>
    <r>
      <rPr>
        <b/>
        <sz val="8"/>
        <color theme="1"/>
        <rFont val="Tahoma"/>
        <family val="2"/>
      </rPr>
      <t xml:space="preserve">Reporte Gestión documental:  </t>
    </r>
    <r>
      <rPr>
        <sz val="8"/>
        <color theme="1"/>
        <rFont val="Tahoma"/>
        <family val="2"/>
      </rPr>
      <t xml:space="preserve">Se realizo la actualización de los siguientes: a. Los formatos que se mencionan en el documento PDF "Documentos Actualizados Intranet" evidencia 237 han sido actualizados.
https://drive.google.com/drive/u/1/folders/1F3s9dRSwzbMLE1sre65Zr3nhcwdKXLbB d. Entre los documentos actualizados se incluyen aquellos que muestran el logotipo de Canal Capital. Para ver evidencia, consulte la sección relacionada en el PDF "Documentos Actualizados Intranet" o directamente en la intranet. e. El normograma ha sido actualizado y publicado en la intranet con fecha del 15/12/2023. https://intranet.canalcapital.gov.co/intranet/docdowncc/index.php?pg=508&amp;filtro=normograma&amp;filtro2=0&amp;filtro3=0&amp;filtro7=0&amp;filtro5=&amp;filtro6= f. El  (Plan de emergencia de archivos). fue actualizado el 21/02/2022 
https://intranet.canalcapital.gov.co/intranet/docdowncc/index.php?pg=508&amp;cardep=92 g. Frente al Mapa de riesgos por procesos, se efectúan algunos cambios verificar en la siguiente ruta https://docs.google.com/spreadsheets/d/1I0NE762XWtZDyYKkOeGNaH04pBlOA-H4/edit#gid=1253604525 k. El programa puede ofrecer una visión más amplia y estratégica, mientras que el formato se centra en los detalles operativos y prácticos.
</t>
    </r>
    <r>
      <rPr>
        <b/>
        <sz val="8"/>
        <color theme="1"/>
        <rFont val="Tahoma"/>
        <family val="2"/>
      </rPr>
      <t xml:space="preserve">Análisis OCI: </t>
    </r>
    <r>
      <rPr>
        <sz val="8"/>
        <color theme="1"/>
        <rFont val="Tahoma"/>
        <family val="2"/>
      </rPr>
      <t xml:space="preserve"> De acuerdo con el reporte de avance y los soportes remitidos, se observó finalización de las acciones correspondientes a lo detectado sobre la vigencia 2019.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 Se califica como </t>
    </r>
    <r>
      <rPr>
        <b/>
        <sz val="8"/>
        <color theme="1"/>
        <rFont val="Tahoma"/>
        <family val="2"/>
      </rPr>
      <t xml:space="preserve">"Terminada extemporánea" </t>
    </r>
    <r>
      <rPr>
        <sz val="8"/>
        <color theme="1"/>
        <rFont val="Tahoma"/>
        <family val="2"/>
      </rPr>
      <t xml:space="preserve">y se recomienda cerrar. </t>
    </r>
  </si>
  <si>
    <t>Mónica Virgüéz</t>
  </si>
  <si>
    <t>Origen Interno</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</si>
  <si>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</si>
  <si>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</si>
  <si>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</si>
  <si>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Gestión Financiera y Facturación (Apoyo)</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</si>
  <si>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</si>
  <si>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</si>
  <si>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</si>
  <si>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Subdirección Financiera</t>
  </si>
  <si>
    <t xml:space="preserve">Subdirector Financiero </t>
  </si>
  <si>
    <t xml:space="preserve">Profesional de Contabilidad </t>
  </si>
  <si>
    <t>NO</t>
  </si>
  <si>
    <r>
      <t xml:space="preserve">Reporte Financiera: </t>
    </r>
    <r>
      <rPr>
        <sz val="8"/>
        <color theme="1"/>
        <rFont val="Tahoma"/>
        <family val="2"/>
      </rPr>
      <t xml:space="preserve">Para el cierre de la vigencia 2023 se realizaran los ajustes sugeridos por la revisoría fiscal luego de su análisis, como es la de revisar los saldos de cuentas por pagar y cuentas por cobrar.
</t>
    </r>
    <r>
      <rPr>
        <b/>
        <sz val="8"/>
        <color theme="1"/>
        <rFont val="Tahoma"/>
        <family val="2"/>
      </rPr>
      <t xml:space="preserve">Análisis OCI: </t>
    </r>
    <r>
      <rPr>
        <sz val="8"/>
        <color theme="1"/>
        <rFont val="Tahoma"/>
        <family val="2"/>
      </rPr>
      <t xml:space="preserve">Teniendo en cuenta que para el presente seguimiento no se remiten soportes, ni se adelantaron los ajustes correspondientes [en coherencia con el reporte adelantado] se mantiene la calificación de la acción con alerta </t>
    </r>
    <r>
      <rPr>
        <b/>
        <sz val="8"/>
        <color theme="1"/>
        <rFont val="Tahoma"/>
        <family val="2"/>
      </rPr>
      <t xml:space="preserve">"Incumplida" </t>
    </r>
    <r>
      <rPr>
        <sz val="8"/>
        <color theme="1"/>
        <rFont val="Tahoma"/>
        <family val="2"/>
      </rPr>
      <t xml:space="preserve">y se recomienda al área adelantar lo pendiente con el fin de dar cabal cumplimiento a lo programado en el plan. </t>
    </r>
  </si>
  <si>
    <t>Jizeth González</t>
  </si>
  <si>
    <t>"1. Informe Revisoría Fiscal.
2. Matriz Revisoría Fiscal"</t>
  </si>
  <si>
    <r>
      <rPr>
        <b/>
        <sz val="8"/>
        <color theme="1"/>
        <rFont val="Tahoma"/>
        <family val="2"/>
      </rPr>
      <t xml:space="preserve">Reporte Sub. Financiera: </t>
    </r>
    <r>
      <rPr>
        <sz val="8"/>
        <color theme="1"/>
        <rFont val="Tahoma"/>
        <family val="2"/>
      </rPr>
      <t xml:space="preserve">Para la vigencia 2022 ya no se tienen ajusten pendientes de su elaboración. Adjunto envío ultimo informe enviado el 2 de mayo por la revisoría fiscal.
</t>
    </r>
    <r>
      <rPr>
        <b/>
        <sz val="8"/>
        <color theme="1"/>
        <rFont val="Tahoma"/>
        <family val="2"/>
      </rPr>
      <t>Análisis OCI:</t>
    </r>
    <r>
      <rPr>
        <sz val="8"/>
        <color theme="1"/>
        <rFont val="Tahoma"/>
        <family val="2"/>
      </rPr>
      <t xml:space="preserve">  De acuerdo con el reporte de avance y los soportes remitidos, se evidenció según Matriz de observaciones de la Revisoría fiscal que existen 22 observaciones pendientes de subsanar, correspondientes a las vigencias 2022 y 2023 por lo cual se solicita a la Subdirección Financiera revisar y emprender las acciones a realizar de manera prioritaria.  Se continua calificando como </t>
    </r>
    <r>
      <rPr>
        <b/>
        <sz val="8"/>
        <color theme="1"/>
        <rFont val="Tahoma"/>
        <family val="2"/>
      </rPr>
      <t>"Incumplida"</t>
    </r>
    <r>
      <rPr>
        <sz val="8"/>
        <color theme="1"/>
        <rFont val="Tahoma"/>
        <family val="2"/>
      </rPr>
      <t xml:space="preserve">.  </t>
    </r>
  </si>
  <si>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</si>
  <si>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</si>
  <si>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</si>
  <si>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</si>
  <si>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</si>
  <si>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</si>
  <si>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</si>
  <si>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</si>
  <si>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r>
      <rPr>
        <b/>
        <sz val="8"/>
        <color theme="1"/>
        <rFont val="Tahoma"/>
        <family val="2"/>
      </rPr>
      <t xml:space="preserve">Reporte Sistemas: </t>
    </r>
    <r>
      <rPr>
        <sz val="8"/>
        <color theme="1"/>
        <rFont val="Tahoma"/>
        <family val="2"/>
      </rPr>
      <t xml:space="preserve">-De acuerdo a lo solicitado, se actualizo el nombre de las actas y módulo en desarrollo por Contratos-CXP -Se realizó el análisis, diseño, desarrollo y pruebas del módulo Contratos - CXP. -Se están realizando ajustes al módulo enfocando en los procesos de cuentas por pagar. -Se está realizando integración con contratación. -Se realizaron ajustes para permitir registrar y editar documentos de personas naturales y jurídicas de contratación. -Se están diseñando las opciones para poder realizar las minutas desde el módulo de contratación.
</t>
    </r>
    <r>
      <rPr>
        <b/>
        <sz val="8"/>
        <color theme="1"/>
        <rFont val="Tahoma"/>
        <family val="2"/>
      </rPr>
      <t>Reporte Financiera:</t>
    </r>
    <r>
      <rPr>
        <sz val="8"/>
        <color theme="1"/>
        <rFont val="Tahoma"/>
        <family val="2"/>
      </rPr>
      <t xml:space="preserve"> Durante el ultimo cuatrimestre se han realizo mesas de trabajo con el área de sistemas para revisar los avances realizados por el equipo que realiza el desarrollo del ERP, aún no se ha finalizado con el software pero se han realizado avances en la herramienta.
</t>
    </r>
    <r>
      <rPr>
        <b/>
        <sz val="8"/>
        <color theme="1"/>
        <rFont val="Tahoma"/>
        <family val="2"/>
      </rPr>
      <t>Análisis OCI:</t>
    </r>
    <r>
      <rPr>
        <sz val="8"/>
        <color theme="1"/>
        <rFont val="Tahoma"/>
        <family val="2"/>
      </rPr>
      <t xml:space="preserve"> Se evidencia que se realizaron mesas de trabajo entre las dos áreas para avanzar con el desarrollo del software, así como soportes por parte de la Subdirección Financiera de las reuniones llevadas a cabo. Sin embargo, dado que ya se cumplió con el plazo establecido para el cumplimiento de la acción se califica con alerta </t>
    </r>
    <r>
      <rPr>
        <b/>
        <sz val="8"/>
        <color theme="1"/>
        <rFont val="Tahoma"/>
        <family val="2"/>
      </rPr>
      <t>"Incumplida"</t>
    </r>
    <r>
      <rPr>
        <sz val="8"/>
        <color theme="1"/>
        <rFont val="Tahoma"/>
        <family val="2"/>
      </rPr>
      <t xml:space="preserve"> y se recomienda al área adelantar lo pendiente con el fin de dar cabal cumplimiento a lo programado en el plan. </t>
    </r>
  </si>
  <si>
    <t>Diana Romero
Jizeth González</t>
  </si>
  <si>
    <t>1. Acta reunión ERP 24/04/2024</t>
  </si>
  <si>
    <r>
      <t xml:space="preserve">
</t>
    </r>
    <r>
      <rPr>
        <b/>
        <sz val="8"/>
        <color theme="1"/>
        <rFont val="Tahoma"/>
        <family val="2"/>
      </rPr>
      <t>Análisis OCI:</t>
    </r>
    <r>
      <rPr>
        <sz val="8"/>
        <color theme="1"/>
        <rFont val="Tahoma"/>
        <family val="2"/>
      </rPr>
      <t xml:space="preserve">  No presentan reporte de avances, sin embargo se evidenció soporte de acta referida en la que se evidencia que aún está en desarrollo.  Teniendo en cuenta lo anterior y el plazo pactado, se continua calificando como </t>
    </r>
    <r>
      <rPr>
        <b/>
        <sz val="8"/>
        <color theme="1"/>
        <rFont val="Tahoma"/>
        <family val="2"/>
      </rPr>
      <t xml:space="preserve">"Incumplida" </t>
    </r>
    <r>
      <rPr>
        <sz val="8"/>
        <color theme="1"/>
        <rFont val="Tahoma"/>
        <family val="2"/>
      </rPr>
      <t xml:space="preserve">y se recomienda a los responsables adelantar lo formulado. </t>
    </r>
  </si>
  <si>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</si>
  <si>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</si>
  <si>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</si>
  <si>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</si>
  <si>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</si>
  <si>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r>
      <t xml:space="preserve">Reporte Financiera: </t>
    </r>
    <r>
      <rPr>
        <sz val="8"/>
        <color theme="1"/>
        <rFont val="Tahoma"/>
        <family val="2"/>
      </rPr>
      <t xml:space="preserve">No se ha culminado con la actualización del Instructivo.
</t>
    </r>
    <r>
      <rPr>
        <b/>
        <sz val="8"/>
        <color theme="1"/>
        <rFont val="Tahoma"/>
        <family val="2"/>
      </rPr>
      <t xml:space="preserve">Análisis OCI: </t>
    </r>
    <r>
      <rPr>
        <sz val="8"/>
        <color theme="1"/>
        <rFont val="Tahoma"/>
        <family val="2"/>
      </rPr>
      <t xml:space="preserve">Teniendo en cuenta que no se reportan avances de ejecución ni soportes relacionados con la acción formulada, y, que la actividad programada venció en la vigencia 2021, se califica la acción con alerta </t>
    </r>
    <r>
      <rPr>
        <b/>
        <sz val="8"/>
        <color theme="1"/>
        <rFont val="Tahoma"/>
        <family val="2"/>
      </rPr>
      <t>"Incumplida"</t>
    </r>
    <r>
      <rPr>
        <sz val="8"/>
        <color theme="1"/>
        <rFont val="Tahoma"/>
        <family val="2"/>
      </rPr>
      <t xml:space="preserve">, y se recomienda al área dar celeridad a la acción programada con el fin de dar cabal cumplimiento a lo formulado en el plan de mejoramiento. </t>
    </r>
  </si>
  <si>
    <r>
      <rPr>
        <b/>
        <sz val="8"/>
        <color theme="1"/>
        <rFont val="Tahoma"/>
        <family val="2"/>
      </rPr>
      <t xml:space="preserve">Reporte Sub. Financiera: </t>
    </r>
    <r>
      <rPr>
        <sz val="8"/>
        <color theme="1"/>
        <rFont val="Tahoma"/>
        <family val="2"/>
      </rPr>
      <t xml:space="preserve">El pasado 25 de abril se realizó reunión con el área de sistemas, se adjunta acta de reunión.
</t>
    </r>
    <r>
      <rPr>
        <b/>
        <sz val="8"/>
        <color theme="1"/>
        <rFont val="Tahoma"/>
        <family val="2"/>
      </rPr>
      <t>Análisis OCI:</t>
    </r>
    <r>
      <rPr>
        <sz val="8"/>
        <color theme="1"/>
        <rFont val="Tahoma"/>
        <family val="2"/>
      </rPr>
      <t xml:space="preserve"> El reporte de avance no se relaciona con la acción y el soporte tampoco, por lo cual no se evidencia ni avance ni soportes. De acuerdo con lo anterior, se continúa calificando como</t>
    </r>
    <r>
      <rPr>
        <b/>
        <sz val="8"/>
        <color theme="1"/>
        <rFont val="Tahoma"/>
        <family val="2"/>
      </rPr>
      <t xml:space="preserve"> "Incumplida".</t>
    </r>
  </si>
  <si>
    <t>Auditoría Gestión de Recursos y Administración de la Información - Gestión Documental.</t>
  </si>
  <si>
    <t>11.1</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</si>
  <si>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</si>
  <si>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</si>
  <si>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</si>
  <si>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</si>
  <si>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Líder Gestión Documental</t>
  </si>
  <si>
    <r>
      <t xml:space="preserve">Reporte G. Documental: </t>
    </r>
    <r>
      <rPr>
        <sz val="8"/>
        <color theme="1"/>
        <rFont val="Tahoma"/>
        <family val="2"/>
      </rPr>
      <t xml:space="preserve">Sin reporte.
</t>
    </r>
    <r>
      <rPr>
        <b/>
        <sz val="8"/>
        <color theme="1"/>
        <rFont val="Tahoma"/>
        <family val="2"/>
      </rPr>
      <t xml:space="preserve">Análisis OCI: </t>
    </r>
    <r>
      <rPr>
        <sz val="8"/>
        <color theme="1"/>
        <rFont val="Tahoma"/>
        <family val="2"/>
      </rPr>
      <t xml:space="preserve">Debido a que no hubo reporte ni soportes adicionales, se mantiene el anterior seguimiento y calificación con alerta </t>
    </r>
    <r>
      <rPr>
        <b/>
        <sz val="8"/>
        <color theme="1"/>
        <rFont val="Tahoma"/>
        <family val="2"/>
      </rPr>
      <t>"Incumplida"</t>
    </r>
    <r>
      <rPr>
        <sz val="8"/>
        <color theme="1"/>
        <rFont val="Tahoma"/>
        <family val="2"/>
      </rPr>
      <t xml:space="preserve">. En atención a la fecha programada de la acción y a la reiterada falta de cumplimiento del plan de mejoramiento por procesos se procede a remitir copia de este seguimiento a la Secretaria General conforme lo establecido en el articulo 151 del decreto 403 de 2020. </t>
    </r>
  </si>
  <si>
    <r>
      <rPr>
        <b/>
        <sz val="8"/>
        <color theme="1"/>
        <rFont val="Tahoma"/>
        <family val="2"/>
      </rPr>
      <t>Reporte Gestión documental:</t>
    </r>
    <r>
      <rPr>
        <sz val="8"/>
        <color theme="1"/>
        <rFont val="Tahoma"/>
        <family val="2"/>
      </rPr>
      <t xml:space="preserve">  Se puede observar el progreso realizado en relación a estos puntos mediante la información disponible en la intranet https://intranet.canalcapital.gov.co/intranet/docdowncc/index.php?pg=508&amp;cardep=69
</t>
    </r>
    <r>
      <rPr>
        <b/>
        <sz val="8"/>
        <color theme="1"/>
        <rFont val="Tahoma"/>
        <family val="2"/>
      </rPr>
      <t>Análisis OCI: D</t>
    </r>
    <r>
      <rPr>
        <sz val="8"/>
        <color theme="1"/>
        <rFont val="Tahoma"/>
        <family val="2"/>
      </rPr>
      <t xml:space="preserve">e acuerdo con el reporte de avance, se revisaron los documentos actualizados en la intranet, verificando que aún se encuentran algunos de los referenciados en el Informe de la auditoría, pendientes de actualizar.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 Se mantiene la calificación con alerta </t>
    </r>
    <r>
      <rPr>
        <b/>
        <sz val="8"/>
        <color theme="1"/>
        <rFont val="Tahoma"/>
        <family val="2"/>
      </rPr>
      <t>"Incumplida".</t>
    </r>
    <r>
      <rPr>
        <sz val="8"/>
        <color theme="1"/>
        <rFont val="Tahoma"/>
        <family val="2"/>
      </rPr>
      <t xml:space="preserve"> </t>
    </r>
  </si>
  <si>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</si>
  <si>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</si>
  <si>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</si>
  <si>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1. Soporte de correo con el avance del Programa de Gestión Documental</t>
  </si>
  <si>
    <r>
      <rPr>
        <b/>
        <sz val="8"/>
        <color theme="1"/>
        <rFont val="Tahoma"/>
        <family val="2"/>
      </rPr>
      <t>Reporte Gestión Documental:</t>
    </r>
    <r>
      <rPr>
        <sz val="8"/>
        <color theme="1"/>
        <rFont val="Tahoma"/>
        <family val="2"/>
      </rPr>
      <t xml:space="preserve"> Con respecto a este asunto, se  proporciona evidencia que se vincula al programa de Gestión Documental, en cuanto a su proceso.
https://drive.google.com/drive/u/1/folders/1iXfQ0AQJh_W0tJm7vK6nZ0b0iR00ned1
</t>
    </r>
    <r>
      <rPr>
        <b/>
        <sz val="8"/>
        <color theme="1"/>
        <rFont val="Tahoma"/>
        <family val="2"/>
      </rPr>
      <t>Análisis OCI:</t>
    </r>
    <r>
      <rPr>
        <sz val="8"/>
        <color theme="1"/>
        <rFont val="Tahoma"/>
        <family val="2"/>
      </rPr>
      <t xml:space="preserve"> De acuerdo con el soporte y avance reportados se evidencia que no se ha finalizado la acción, por lo cual se recomienda finalizar los trámites de actualización del Programa.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 Se mantiene la calificación con alerta </t>
    </r>
    <r>
      <rPr>
        <b/>
        <sz val="8"/>
        <color theme="1"/>
        <rFont val="Tahoma"/>
        <family val="2"/>
      </rPr>
      <t xml:space="preserve">"Incumplida". </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</si>
  <si>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</si>
  <si>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</si>
  <si>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</si>
  <si>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</si>
  <si>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1.https://drive.google.com/drive/u/1/folders/1ccTTnxmnJZNMWYrML76DBpZV97oO8C0w
2. https://intranet.canalcapital.gov.co/intranet/docdowncc/index.php?pg=508&amp;cardep=88
3.https://drive.google.com/drive/u/1/folders/1q9V6V58hiHNKTsqNXg3qPqyLSkfYHb1f</t>
  </si>
  <si>
    <r>
      <rPr>
        <b/>
        <sz val="8"/>
        <color theme="1"/>
        <rFont val="Tahoma"/>
        <family val="2"/>
      </rPr>
      <t>Reporte Gestión Documental:</t>
    </r>
    <r>
      <rPr>
        <sz val="8"/>
        <color theme="1"/>
        <rFont val="Tahoma"/>
        <family val="2"/>
      </rPr>
      <t xml:space="preserve"> Se adjuntan pruebas de los trámites realizados para el procedimiento de actualización de la Tabla de Retención Documental (TRD), el cual aún no ha sido completado. https://drive.google.com/drive/u/1/folders/1ccTTnxmnJZNMWYrML76DBpZV97oO8C0w
En cuanto a el FUID se evidencia su actualización, la cual se encuentra publicada en la intranet de Canal Capital. https://intranet.canalcapital.gov.co/intranet/docdowncc/index.php?pg=508&amp;cardep=88
Capacitaciones de FUID https://drive.google.com/drive/u/1/folders/1q9V6V58hiHNKTsqNXg3qPqyLSkfYHb1f
</t>
    </r>
    <r>
      <rPr>
        <b/>
        <sz val="8"/>
        <color theme="1"/>
        <rFont val="Tahoma"/>
        <family val="2"/>
      </rPr>
      <t xml:space="preserve">Análisis OCI: </t>
    </r>
    <r>
      <rPr>
        <sz val="8"/>
        <color theme="1"/>
        <rFont val="Tahoma"/>
        <family val="2"/>
      </rPr>
      <t xml:space="preserve">De acuerdo con lo reportado hasta la fecha, se evidencia que la acción pendiente corresponde a la actualización de las TRD y su correspondiente publicación y socialización. De acuerdo con la auditoría de Gestión documental realizada en 2024, esta observación hace parte de los resultados preliminares, por lo que en pro de la racionalización de la gestión, de que es una acción antigua y de considerar las actuaciones realizadas hasta la fecha para la actualización de las TRD, se recomienda cerrar esta acción y calificar como </t>
    </r>
    <r>
      <rPr>
        <b/>
        <sz val="8"/>
        <color theme="1"/>
        <rFont val="Tahoma"/>
        <family val="2"/>
      </rPr>
      <t>"Terminada extemporánea"</t>
    </r>
    <r>
      <rPr>
        <sz val="8"/>
        <color theme="1"/>
        <rFont val="Tahoma"/>
        <family val="2"/>
      </rPr>
      <t>.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</si>
  <si>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Visita Archivo Distrital - 2021</t>
  </si>
  <si>
    <t>2.2</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</si>
  <si>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</si>
  <si>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</si>
  <si>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</si>
  <si>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Subdirector  Administrativo</t>
  </si>
  <si>
    <t>Líder de Gestión documental</t>
  </si>
  <si>
    <r>
      <t xml:space="preserve">Reporte G. Documental: </t>
    </r>
    <r>
      <rPr>
        <sz val="8"/>
        <color theme="1"/>
        <rFont val="Tahoma"/>
        <family val="2"/>
      </rPr>
      <t xml:space="preserve">Sin reporte.
</t>
    </r>
    <r>
      <rPr>
        <b/>
        <sz val="8"/>
        <color theme="1"/>
        <rFont val="Tahoma"/>
        <family val="2"/>
      </rPr>
      <t xml:space="preserve">Análisis OCI: </t>
    </r>
    <r>
      <rPr>
        <sz val="8"/>
        <color theme="1"/>
        <rFont val="Tahoma"/>
        <family val="2"/>
      </rPr>
      <t xml:space="preserve">Debido a que no hubo reporte ni soportes adicionales, se mantiene el anterior seguimiento y calificación como </t>
    </r>
    <r>
      <rPr>
        <b/>
        <sz val="8"/>
        <color theme="1"/>
        <rFont val="Tahoma"/>
        <family val="2"/>
      </rPr>
      <t xml:space="preserve">"Terminada Extemporánea" </t>
    </r>
    <r>
      <rPr>
        <sz val="8"/>
        <color theme="1"/>
        <rFont val="Tahoma"/>
        <family val="2"/>
      </rPr>
      <t xml:space="preserve">manteniendo su estado </t>
    </r>
    <r>
      <rPr>
        <b/>
        <sz val="8"/>
        <color theme="1"/>
        <rFont val="Tahoma"/>
        <family val="2"/>
      </rPr>
      <t xml:space="preserve">"abierto" </t>
    </r>
    <r>
      <rPr>
        <sz val="8"/>
        <color theme="1"/>
        <rFont val="Tahoma"/>
        <family val="2"/>
      </rPr>
      <t xml:space="preserve">Se solicitará puntualmente el área documental específicamente remitir  las acciones adelantadas conforme al seguimiento anterior para proceder al cierre.  </t>
    </r>
  </si>
  <si>
    <t>TERMINADA EXTEMPORÁNEA</t>
  </si>
  <si>
    <t>1. Soportes en:
https://docs.google.com/spreadsheets/d/1JHIq-4FD717wk648NMtOV_tJ1bYKlwYY/edit#gid=657123453</t>
  </si>
  <si>
    <t>Reporte Gestión Documental: Se hace una relación del peso de los archivos de gestión.
https://docs.google.com/spreadsheets/d/1JHIq-4FD717wk648NMtOV_tJ1bYKlwYY/edit#gid=657123453
Análisis OCI: Se evidenció soporte en el que se estableció peso de archivo electrónico de las vigencias 2021 a 2023 de las dependencias del Canal. De acuerdo con lo anterior, se mantiene el seguimiento y calificación como "Terminada Extemporánea" y se recomienda cerrar.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</si>
  <si>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</si>
  <si>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</si>
  <si>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</si>
  <si>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Soportes en:
1.https://drive.google.com/drive/u/1/folders/1WMRrT8L4YM7gFLlcBGKWq_OXbcQ9Zqtb
2. https://drive.google.com/drive/u/1/folders/1_Dgm6oD5EofWY3ZfgfjREBQ54ePbVxLi</t>
  </si>
  <si>
    <r>
      <rPr>
        <b/>
        <sz val="8"/>
        <color theme="1"/>
        <rFont val="Tahoma"/>
        <family val="2"/>
      </rPr>
      <t xml:space="preserve">Reporte Gestión Documental: </t>
    </r>
    <r>
      <rPr>
        <sz val="8"/>
        <color theme="1"/>
        <rFont val="Tahoma"/>
        <family val="2"/>
      </rPr>
      <t xml:space="preserve">Los inventarios se van retroalimentando según las transferencias o las actualizaciones que se realicen en el proceso evidencia link de inventarios documentales,
https://drive.google.com/drive/u/1/folders/1WMRrT8L4YM7gFLlcBGKWq_OXbcQ9Zqtb
En cuanto a el archivo de gestión se adjunta link de acompañamiento teniendo en cuenta el cuadro de observaciones que también se encuentra en el mismo.
https://drive.google.com/drive/u/1/folders/1_Dgm6oD5EofWY3ZfgfjREBQ54ePbVxLi
</t>
    </r>
    <r>
      <rPr>
        <b/>
        <sz val="8"/>
        <color theme="1"/>
        <rFont val="Tahoma"/>
        <family val="2"/>
      </rPr>
      <t>Análisis OCI:</t>
    </r>
    <r>
      <rPr>
        <sz val="8"/>
        <color theme="1"/>
        <rFont val="Tahoma"/>
        <family val="2"/>
      </rPr>
      <t xml:space="preserve"> De acuerdo con el reporte y soportes, se evidencian los inventarios documentales consolidados con los avances de cada uno y actas de seguimiento a las áreas sobre el inventario documental del archivo de gestión. Con lo anterior, se califica la acción como </t>
    </r>
    <r>
      <rPr>
        <b/>
        <sz val="8"/>
        <color theme="1"/>
        <rFont val="Tahoma"/>
        <family val="2"/>
      </rPr>
      <t>"Terminada Extemporánea"</t>
    </r>
    <r>
      <rPr>
        <sz val="8"/>
        <color theme="1"/>
        <rFont val="Tahoma"/>
        <family val="2"/>
      </rPr>
      <t xml:space="preserve"> y se recomienda cerrar.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</si>
  <si>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</si>
  <si>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</si>
  <si>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</si>
  <si>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</si>
  <si>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Correctiva</t>
  </si>
  <si>
    <r>
      <t xml:space="preserve">Análisis OCI: </t>
    </r>
    <r>
      <rPr>
        <sz val="8"/>
        <color theme="1"/>
        <rFont val="Tahoma"/>
        <family val="2"/>
      </rPr>
      <t>No se presentó avance ni soportes de ejecución de las acciones formuladas, por lo cual se mantiene la calificación en</t>
    </r>
    <r>
      <rPr>
        <b/>
        <sz val="8"/>
        <color theme="1"/>
        <rFont val="Tahoma"/>
        <family val="2"/>
      </rPr>
      <t xml:space="preserve"> "Incumplida".</t>
    </r>
  </si>
  <si>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</si>
  <si>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</si>
  <si>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</si>
  <si>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</si>
  <si>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</si>
  <si>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</si>
  <si>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 xml:space="preserve">1. Soportes en:
https://drive.google.com/drive/u/1/folders/1i5fV0Y7GFBJkhHBFewoSQzCUeCPCrpRT
https://drive.google.com/drive/u/1/folders/10_YtG2kCuojKLa1-lWtjXEbWkwzsZ1AG
</t>
  </si>
  <si>
    <r>
      <rPr>
        <b/>
        <sz val="8"/>
        <color theme="1"/>
        <rFont val="Tahoma"/>
        <family val="2"/>
      </rPr>
      <t>Reporte Gestión Documental:</t>
    </r>
    <r>
      <rPr>
        <sz val="8"/>
        <color theme="1"/>
        <rFont val="Tahoma"/>
        <family val="2"/>
      </rPr>
      <t xml:space="preserve"> En el momento no se cuenta con el programa de mantenimiento de instalaciones, pero se realiza la limpieza y desinfección como se evidencia en los siguientes  link.
https://drive.google.com/drive/u/1/folders/1i5fV0Y7GFBJkhHBFewoSQzCUeCPCrpRT
https://drive.google.com/drive/u/1/folders/10_YtG2kCuojKLa1-lWtjXEbWkwzsZ1AG
</t>
    </r>
    <r>
      <rPr>
        <b/>
        <sz val="8"/>
        <color theme="1"/>
        <rFont val="Tahoma"/>
        <family val="2"/>
      </rPr>
      <t>Análisis OCI:</t>
    </r>
    <r>
      <rPr>
        <sz val="8"/>
        <color theme="1"/>
        <rFont val="Tahoma"/>
        <family val="2"/>
      </rPr>
      <t xml:space="preserve"> De acuerdo con lo reportado hasta la fecha, se evidencia que la acción pendiente corresponde al Programa de mantenimiento e inspección de instalaciones. De acuerdo con la auditoría de Gestión documental realizada en 2024, esta observación hace parte de los resultados preliminares, por lo que en pro de la racionalización de la gestión, de que es una acción antigua y de considerar las actuaciones realizadas hasta la fecha (limpieza y desinfección realizados hasta vigencia 2024), se recomienda cerrar esta acción y calificar como </t>
    </r>
    <r>
      <rPr>
        <b/>
        <sz val="8"/>
        <color theme="1"/>
        <rFont val="Tahoma"/>
        <family val="2"/>
      </rPr>
      <t>"Terminada extemporánea"</t>
    </r>
    <r>
      <rPr>
        <sz val="8"/>
        <color theme="1"/>
        <rFont val="Tahoma"/>
        <family val="2"/>
      </rPr>
      <t>.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</si>
  <si>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Auditoria al Proceso Gestión de los Recursos y Administración de la Información - Servicios Administrativos</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</si>
  <si>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</si>
  <si>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Gestión de Recursos y Administración de la Información - Servicios Administrativos</t>
  </si>
  <si>
    <t>El Comité de Inventarios no se asesoró con el área jurídica del canal para reconocer las acciones pertinentes a la disposición final de los bienes con la empresa que realizó está actividad.</t>
  </si>
  <si>
    <t>1. Realizar una reunión con la coordinadora del área Jurídica del canal con el fin de aclarar el proceso de contratación cuando se realice baja de bienes mediante empresas gestoras que no tengan convenio con la entidad.</t>
  </si>
  <si>
    <t>Corrección</t>
  </si>
  <si>
    <t>Reunión solicitada / Reunión realizada</t>
  </si>
  <si>
    <t>Servicios Administrativos</t>
  </si>
  <si>
    <t>Técnico de Servicios Administrativos</t>
  </si>
  <si>
    <r>
      <t xml:space="preserve">Reporte S. Administrativos: </t>
    </r>
    <r>
      <rPr>
        <sz val="8"/>
        <color theme="1"/>
        <rFont val="Tahoma"/>
        <family val="2"/>
      </rPr>
      <t xml:space="preserve">En el mes de diciembre de 2023, el CIGD autoriza a dar de baja los bienes inservibles y obsoletos de la entidad, por lo que, luego de conocer la nueva administración se procederá a remitir el acto administrativo que ordene la disposición final de los mismos.
</t>
    </r>
    <r>
      <rPr>
        <b/>
        <sz val="8"/>
        <color theme="1"/>
        <rFont val="Tahoma"/>
        <family val="2"/>
      </rPr>
      <t xml:space="preserve">Análisis OCI: </t>
    </r>
    <r>
      <rPr>
        <sz val="8"/>
        <color theme="1"/>
        <rFont val="Tahoma"/>
        <family val="2"/>
      </rPr>
      <t xml:space="preserve">Teniendo en cuenta el análisis del seguimiento con corte a 31 de agosto de 2023, así como el reporte del área indicando que se adelantarán acciones complementarias con el cambio de administración, se mantiene la calificación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con el fin de verificar la ejecución de lo pendiente. </t>
    </r>
  </si>
  <si>
    <t>Resolución No. 11 de 2024 donde se autoriza entregar a titulo gratuito a otras entidades del estado, los bienes autorizados para dar de baja.</t>
  </si>
  <si>
    <r>
      <t xml:space="preserve">Reporte Servicios Administrativos: </t>
    </r>
    <r>
      <rPr>
        <sz val="8"/>
        <color theme="1"/>
        <rFont val="Tahoma"/>
        <family val="2"/>
      </rPr>
      <t>Se remite la Resolución No. 11 de 2024 donde se autoriza entregar a titulo gratuito a otras entidades del estado, los bienes autorizados para dar de baja. Luego de dicho acto administrativo se procederá a realizar otro acto administrativo que ordene dar disposición final mediante destrucción ambientalmente adecuada y la posterior suscripción de un contrato.</t>
    </r>
    <r>
      <rPr>
        <b/>
        <sz val="8"/>
        <color theme="1"/>
        <rFont val="Tahoma"/>
        <family val="2"/>
      </rPr>
      <t xml:space="preserve">
Análisis OCI: </t>
    </r>
    <r>
      <rPr>
        <sz val="8"/>
        <color theme="1"/>
        <rFont val="Tahoma"/>
        <family val="2"/>
      </rPr>
      <t xml:space="preserve">De conformidad con lo reportado por el área y teniendo en cuenta que se eliminará la causa raíz una vez se suscriba un contrato con empresas gestoras que no tengan convenio con la entidad  (acción que no se realizaba anteriormente)la acción se mantiene con estado </t>
    </r>
    <r>
      <rPr>
        <b/>
        <sz val="8"/>
        <color theme="1"/>
        <rFont val="Tahoma"/>
        <family val="2"/>
      </rPr>
      <t xml:space="preserve">"abierta" </t>
    </r>
    <r>
      <rPr>
        <sz val="8"/>
        <color theme="1"/>
        <rFont val="Tahoma"/>
        <family val="2"/>
      </rPr>
      <t>con el objetivo de verificar la suscripción del contrato enunciado</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</si>
  <si>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Diana Romero</t>
  </si>
  <si>
    <t xml:space="preserve">Pendiente el análisis del trámite para la destrucción ambientalmente adecuada, es importante tener en cuenta lo observado por la OCI. </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</si>
  <si>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</si>
  <si>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</si>
  <si>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</si>
  <si>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</si>
  <si>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r>
      <t xml:space="preserve">Reporte Servicios Administrativos: </t>
    </r>
    <r>
      <rPr>
        <sz val="8"/>
        <color theme="1"/>
        <rFont val="Tahoma"/>
        <family val="2"/>
      </rPr>
      <t>Se remite la Resolución No. 11 de 2024 donde se autoriza entregar a titulo gratuito a otras entidades del estado, los bienes autorizados para dar de baja. Luego de dicho acto administrativo se procederá a realizar otro acto administrativo que ordene dar disposición final mediante destrucción ambientalmente adecuada y la posterior suscripción de un contrato.</t>
    </r>
    <r>
      <rPr>
        <b/>
        <sz val="8"/>
        <color theme="1"/>
        <rFont val="Tahoma"/>
        <family val="2"/>
      </rPr>
      <t xml:space="preserve">
Análisis OCI: </t>
    </r>
    <r>
      <rPr>
        <sz val="8"/>
        <color theme="1"/>
        <rFont val="Tahoma"/>
        <family val="2"/>
      </rPr>
      <t xml:space="preserve">De conformidad con lo reportado por el área ya se cuenta con la Resolución que autoriza la entrega a título gratuito del camión, sin embargo, este aún se encuentra en las instalaciones de Capital dado que no se ha realizado la disposición final del mismo, por lo anterior se mantiene con estado </t>
    </r>
    <r>
      <rPr>
        <b/>
        <sz val="8"/>
        <color theme="1"/>
        <rFont val="Tahoma"/>
        <family val="2"/>
      </rPr>
      <t xml:space="preserve">"abierta" </t>
    </r>
    <r>
      <rPr>
        <sz val="8"/>
        <color theme="1"/>
        <rFont val="Tahoma"/>
        <family val="2"/>
      </rPr>
      <t>con el objetivo de verificar la disposición final del Camión.</t>
    </r>
    <r>
      <rPr>
        <b/>
        <sz val="8"/>
        <color theme="1"/>
        <rFont val="Tahoma"/>
        <family val="2"/>
      </rPr>
      <t xml:space="preserve">
</t>
    </r>
    <r>
      <rPr>
        <sz val="8"/>
        <color theme="1"/>
        <rFont val="Tahoma"/>
        <family val="2"/>
      </rPr>
      <t xml:space="preserve">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"Abierta" </t>
    </r>
  </si>
  <si>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</si>
  <si>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</si>
  <si>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Comercialización (Misional)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</si>
  <si>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</si>
  <si>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</si>
  <si>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</si>
  <si>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Subdirector Financiero</t>
  </si>
  <si>
    <t xml:space="preserve">Equipo Interdisciplinario </t>
  </si>
  <si>
    <r>
      <t xml:space="preserve">Reporte Financiera: </t>
    </r>
    <r>
      <rPr>
        <sz val="8"/>
        <color theme="1"/>
        <rFont val="Tahoma"/>
        <family val="2"/>
      </rPr>
      <t xml:space="preserve">No se ha culminado con las mesas de trabajo para determinar la forma adecuada de costear las producciones emitidas por el Canal. 
</t>
    </r>
    <r>
      <rPr>
        <b/>
        <sz val="8"/>
        <color theme="1"/>
        <rFont val="Tahoma"/>
        <family val="2"/>
      </rPr>
      <t xml:space="preserve">Análisis OCI: </t>
    </r>
    <r>
      <rPr>
        <sz val="8"/>
        <color theme="1"/>
        <rFont val="Tahoma"/>
        <family val="2"/>
      </rPr>
      <t xml:space="preserve">Teniendo en cuenta que no se reportan avances de ejecución ni soportes relacionados con la acción formulada, y, que la actividad programada venció en abril de 2023, se califica la acción con alerta </t>
    </r>
    <r>
      <rPr>
        <b/>
        <sz val="8"/>
        <color theme="1"/>
        <rFont val="Tahoma"/>
        <family val="2"/>
      </rPr>
      <t>"Incumplida"</t>
    </r>
    <r>
      <rPr>
        <sz val="8"/>
        <color theme="1"/>
        <rFont val="Tahoma"/>
        <family val="2"/>
      </rPr>
      <t xml:space="preserve">, y se recomienda al área dar celeridad a la acción programada con el fin de dar cabal cumplimiento a lo formulado en el plan de mejoramiento. </t>
    </r>
  </si>
  <si>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</si>
  <si>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</si>
  <si>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</si>
  <si>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</si>
  <si>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Numero de actividades ejecutadas/ numero de actividades programadas</t>
  </si>
  <si>
    <t xml:space="preserve">
Gestión de Recursos y Administración de la Información (Apoyo) - Gestión Documental</t>
  </si>
  <si>
    <t xml:space="preserve"> Líder Grupo Gestión Documental</t>
  </si>
  <si>
    <t>Equipo  de Gestión Documental</t>
  </si>
  <si>
    <t>Soportes en:
1. https://drive.google.com/drive/u/1/folders/1ofeFCetpN-q0fKIv8laqVMoWNA9H_1Iy
2. https://drive.google.com/drive/u/1/folders/1F3s9dRSwzbMLE1sre65Zr3nhcwdKXLbB</t>
  </si>
  <si>
    <r>
      <rPr>
        <b/>
        <sz val="8"/>
        <color theme="1"/>
        <rFont val="Tahoma"/>
        <family val="2"/>
      </rPr>
      <t>Reporte G. Documental:</t>
    </r>
    <r>
      <rPr>
        <sz val="8"/>
        <color theme="1"/>
        <rFont val="Tahoma"/>
        <family val="2"/>
      </rPr>
      <t xml:space="preserve"> Se han realizado varias capacitaciones. https://drive.google.com/drive/u/1/folders/1ofeFCetpN-q0fKIv8laqVMoWNA9H_1Iy
Evidencia carpeta 463 https://drive.google.com/drive/u/1/folders/1F3s9dRSwzbMLE1sre65Zr3nhcwdKXLbB
</t>
    </r>
    <r>
      <rPr>
        <b/>
        <sz val="8"/>
        <color theme="1"/>
        <rFont val="Tahoma"/>
        <family val="2"/>
      </rPr>
      <t xml:space="preserve">Análisis OCI: </t>
    </r>
    <r>
      <rPr>
        <sz val="8"/>
        <color theme="1"/>
        <rFont val="Tahoma"/>
        <family val="2"/>
      </rPr>
      <t>De acuerdo con lo reportado hasta la fecha, se evidencian capacitaciones sobre gestión documental , sobre aplicación de la guía de lineamientos para el almacenamiento de documentos electrónicos  y reuniones para la revisión y aprobación de TRD de ventas y mercadeo (proyectos estratégicos). Se califica como</t>
    </r>
    <r>
      <rPr>
        <b/>
        <sz val="8"/>
        <color theme="1"/>
        <rFont val="Tahoma"/>
        <family val="2"/>
      </rPr>
      <t xml:space="preserve"> "Terminada extemporánea" </t>
    </r>
    <r>
      <rPr>
        <sz val="8"/>
        <color theme="1"/>
        <rFont val="Tahoma"/>
        <family val="2"/>
      </rPr>
      <t>y se recomienda cerrar esta acción.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</si>
  <si>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Informe Evaluación Control Interno Contable 2021</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</si>
  <si>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</si>
  <si>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</si>
  <si>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 xml:space="preserve">1. Solicitar mesa de trabajo con el asesor de la CGN para la revisión de la dinámica de las cuentas utilizadas frecuentemente por el Canal. 
2. Realizar las modificaciones y/o ajustes de las cuentas si a ello hubiere lugar. </t>
  </si>
  <si>
    <t xml:space="preserve">No. Actividades ejecutadas/ No. De acciones programadas </t>
  </si>
  <si>
    <t>Contabilidad</t>
  </si>
  <si>
    <r>
      <t xml:space="preserve">Reporte Financiera: </t>
    </r>
    <r>
      <rPr>
        <sz val="8"/>
        <color theme="1"/>
        <rFont val="Tahoma"/>
        <family val="2"/>
      </rPr>
      <t xml:space="preserve">Se remite plan de cuentas con las respectivas actualizaciones. 
</t>
    </r>
    <r>
      <rPr>
        <b/>
        <sz val="8"/>
        <color theme="1"/>
        <rFont val="Tahoma"/>
        <family val="2"/>
      </rPr>
      <t xml:space="preserve">Análisis OCI: </t>
    </r>
    <r>
      <rPr>
        <sz val="8"/>
        <color theme="1"/>
        <rFont val="Tahoma"/>
        <family val="2"/>
      </rPr>
      <t xml:space="preserve">Se remite por parte del área el documento denominado Plan de cuentas con fecha del 31 de diciembre de 2023; sin embargo, de conformidad con lo formulado, no se evidencia la solicitud de la </t>
    </r>
    <r>
      <rPr>
        <i/>
        <sz val="8"/>
        <color theme="1"/>
        <rFont val="Tahoma"/>
        <family val="2"/>
      </rPr>
      <t>mesa de trabajo con el asesor de la CGN para la revisión de la dinámica de las cuentas utilizadas frecuentemente por el Canal</t>
    </r>
    <r>
      <rPr>
        <sz val="8"/>
        <color theme="1"/>
        <rFont val="Tahoma"/>
        <family val="2"/>
      </rPr>
      <t>, por lo que a la fecha de seguimiento no se ha completado lo programado en el plan; de igual manera teniendo en cuenta que  la actividad programada venció en abril de 2023, se califica la acción con alerta</t>
    </r>
    <r>
      <rPr>
        <b/>
        <sz val="8"/>
        <color theme="1"/>
        <rFont val="Tahoma"/>
        <family val="2"/>
      </rPr>
      <t xml:space="preserve"> "Incumplida"</t>
    </r>
    <r>
      <rPr>
        <sz val="8"/>
        <color theme="1"/>
        <rFont val="Tahoma"/>
        <family val="2"/>
      </rPr>
      <t xml:space="preserve">, y se recomienda al área dar celeridad a la acción programada con el fin de dar cabal cumplimiento a lo formulado en el plan de mejoramiento. </t>
    </r>
  </si>
  <si>
    <r>
      <rPr>
        <b/>
        <sz val="8"/>
        <color theme="1"/>
        <rFont val="Tahoma"/>
        <family val="2"/>
      </rPr>
      <t>Reporte Sub. Financiera:</t>
    </r>
    <r>
      <rPr>
        <sz val="8"/>
        <color theme="1"/>
        <rFont val="Tahoma"/>
        <family val="2"/>
      </rPr>
      <t xml:space="preserve"> Para el próximo informe se envía documento actualizado.
</t>
    </r>
    <r>
      <rPr>
        <b/>
        <sz val="8"/>
        <color theme="1"/>
        <rFont val="Tahoma"/>
        <family val="2"/>
      </rPr>
      <t>Análisis OCI:</t>
    </r>
    <r>
      <rPr>
        <sz val="8"/>
        <color theme="1"/>
        <rFont val="Tahoma"/>
        <family val="2"/>
      </rPr>
      <t xml:space="preserve"> No se entiende el reporte de avance de la Subdirección. No se tuvieron en cuenta las recomendaciones de las reuniones realizadas, ni la matriz del Plan de mejoramiento enviada mediante correo electrónico, con las conclusiones de la revisión, ni la retroalimentación de los periodos anteriores. Desde la oficina de Control Interno se establece que ya no es oportuna la mesa de trabajo con la Contaduría frente a la información reportada por la Subdirección con corte a diciembre de 2020, por lo cual se recomienda cerrar. </t>
    </r>
  </si>
  <si>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</si>
  <si>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</si>
  <si>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</si>
  <si>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</si>
  <si>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r>
      <t xml:space="preserve">Reporte Financiera: </t>
    </r>
    <r>
      <rPr>
        <sz val="8"/>
        <color theme="1"/>
        <rFont val="Tahoma"/>
        <family val="2"/>
      </rPr>
      <t xml:space="preserve">No se realizo el reporte correspondiente al ultimo trimestre 2022. Los demás reportes han sido enviados a la oficina de Control Interno. 
</t>
    </r>
    <r>
      <rPr>
        <b/>
        <sz val="8"/>
        <color theme="1"/>
        <rFont val="Tahoma"/>
        <family val="2"/>
      </rPr>
      <t xml:space="preserve">Análisis OCI: </t>
    </r>
    <r>
      <rPr>
        <sz val="8"/>
        <color theme="1"/>
        <rFont val="Tahoma"/>
        <family val="2"/>
      </rPr>
      <t xml:space="preserve">Teniendo en cuenta el reporte del área, así como las recomendaciones dejadas en el seguimiento de cuatrimestre anterior, no se observa la remisión de los soportes correspondientes al reporte del último cuatrimestre de 2022 que se tramitaba al inicio de 2023; por lo que a la fecha del presente seguimiento no se ha finalizado la ejecución de las acciones formuladas, y, por lo tanto se califica la acción con alerta </t>
    </r>
    <r>
      <rPr>
        <b/>
        <sz val="8"/>
        <color theme="1"/>
        <rFont val="Tahoma"/>
        <family val="2"/>
      </rPr>
      <t>"Incumplida"</t>
    </r>
    <r>
      <rPr>
        <sz val="8"/>
        <color theme="1"/>
        <rFont val="Tahoma"/>
        <family val="2"/>
      </rPr>
      <t xml:space="preserve"> y se recomienda al área remitir lo pendiente, con el fin de proceder a la terminación de lo programado en el presente plan. </t>
    </r>
  </si>
  <si>
    <t>Auditoría al proceso de Gestión de talento Humano.</t>
  </si>
  <si>
    <t>11.1.r.</t>
  </si>
  <si>
    <t>Se evidencia una falta de articulación entre el documento PLAN ESTRATÉGICO GESTIÓN DEL TALENTO HUMANO CÓDIGO: AGTH-PL-005 – V3 y el Plan Estratégico de Recursos Humanos, incorporado en el Plan de Acción Institucional de la vigencia 2022.</t>
  </si>
  <si>
    <t>Gestión del Talento Humano [Apoyo]</t>
  </si>
  <si>
    <t>Debilidad en los lineamientos para la articulación de los planes del área.</t>
  </si>
  <si>
    <t>1. Realizar mesa de trabajo con el área de Planeación para integración del PETH y el PAI. 
2. Adelantar las modificaciones a que haya lugar.</t>
  </si>
  <si>
    <t>Número de actividades realizadas / Número de actividades programadas *100</t>
  </si>
  <si>
    <t>Recursos Humanos</t>
  </si>
  <si>
    <t>Profesional especializado de Recursos Humanos</t>
  </si>
  <si>
    <r>
      <t xml:space="preserve">Reporte R. Humanos: </t>
    </r>
    <r>
      <rPr>
        <sz val="8"/>
        <color theme="1"/>
        <rFont val="Tahoma"/>
        <family val="2"/>
      </rPr>
      <t xml:space="preserve">Reporte cuarto periodo: 1. A corte del 30 de septiembre, se contaba con  382 personas contratadas y 314 activas, de las cuales 304 asistieron a este tipo de eventos, alcanzando un cumplimiento de participación del 80%; lo cual nos indica un porcentaje del 100% para el cumplimiento de la actividad. 2. Se planteó desarrollar un sistema de medición de los objetivos y desarrollo individual de los funcionarios de la entidad y para ello, se implementó el formato de seguimiento a objetivos. Una vez obtenidos los resultados, se evidencia que no se requiere plan de mejoramiento para ninguno de los funcionarios. Por ende, esta actividad se cumple al 100%. 3. Se realizó la actualización de la documentación del SG-SST Manual y procedimientos. Reporte cuarto periodo: 1. Para el ultimo reporte se indica el cumplimiento del 100% de todas las actividades propuestas en el Plan estratégico de recursos humanos.
</t>
    </r>
    <r>
      <rPr>
        <b/>
        <sz val="8"/>
        <color theme="1"/>
        <rFont val="Tahoma"/>
        <family val="2"/>
      </rPr>
      <t xml:space="preserve">Análisis OCI: </t>
    </r>
    <r>
      <rPr>
        <sz val="8"/>
        <color theme="1"/>
        <rFont val="Tahoma"/>
        <family val="2"/>
      </rPr>
      <t>Si bien se realizó la mesa de trabajo en julio de 2023</t>
    </r>
    <r>
      <rPr>
        <b/>
        <sz val="8"/>
        <color theme="1"/>
        <rFont val="Tahoma"/>
        <family val="2"/>
      </rPr>
      <t xml:space="preserve"> </t>
    </r>
    <r>
      <rPr>
        <sz val="8"/>
        <color theme="1"/>
        <rFont val="Tahoma"/>
        <family val="2"/>
      </rPr>
      <t>en la que se analizó la integración del  PLAN ESTRATÉGICO GESTIÓN DEL TALENTO HUMANO con el PLAN DE ACCIÓN INSTITUCIONAL, no se adelantaron los ajustes indicados en el análisis del segundo cuatrimestre; de manera adicional, una vez evaluada la reiteración de los reportes del área, así como la aclaración "</t>
    </r>
    <r>
      <rPr>
        <i/>
        <sz val="8"/>
        <color theme="1"/>
        <rFont val="Tahoma"/>
        <family val="2"/>
      </rPr>
      <t>Si bien no se realizo ninguna modificación para integrar el Plan estratégico de Recursos Humanos con el Plan de acción, no se esta incumpliendo con las acciones, no se realizó la modificación dado que las acciones para el 2023 y 2024 algunas ya se cumplieron anteriormente. y se esta trabajando con acciones anteriores que por temas normativos y por observaciones en auditorias se esta mejorando. Igualmente, el reporte se hace dentro de los que tenemos en el documentos del plan estratégico de recursos humanos y no frente a lo que se encuentra en el plan de acción. Para el 2024 se realizará un nuevo plan estratégico de Recursos Humano y se integrada de manera adecuada con el Plan de acción. Se adjunta avances reportados al area de Planeación para el PAI y la matriz correspondiente para convalidar la información reportada"</t>
    </r>
    <r>
      <rPr>
        <sz val="8"/>
        <color theme="1"/>
        <rFont val="Tahoma"/>
        <family val="2"/>
      </rPr>
      <t xml:space="preserve">. Se indica que la acción formulada indica que posterior a la mesa de trabajo el área realizaría </t>
    </r>
    <r>
      <rPr>
        <b/>
        <i/>
        <sz val="8"/>
        <color theme="1"/>
        <rFont val="Tahoma"/>
        <family val="2"/>
      </rPr>
      <t>...las modificaciones a que haya lugar</t>
    </r>
    <r>
      <rPr>
        <sz val="8"/>
        <color theme="1"/>
        <rFont val="Tahoma"/>
        <family val="2"/>
      </rPr>
      <t xml:space="preserve">, lo cual no se observa a lo largo de la vigencia; lo anterior, ya que el PERH no relaciona la totalidad de estrategias formuladas para la vigencia 2023. 
Teniendo en cuenta lo anterior, así como las fechas de ejecución formuladas, se indica al área que se reconoce el avance del acta; sin embargo, al no adelantar los ajustes correspondientes se mantiene la calificación con alerta </t>
    </r>
    <r>
      <rPr>
        <b/>
        <sz val="8"/>
        <color theme="1"/>
        <rFont val="Tahoma"/>
        <family val="2"/>
      </rPr>
      <t>"Incumplida"</t>
    </r>
    <r>
      <rPr>
        <sz val="8"/>
        <color theme="1"/>
        <rFont val="Tahoma"/>
        <family val="2"/>
      </rPr>
      <t xml:space="preserve"> de manera que se pueda verificar durante la vigencia 2024 la integración de las estrategias formuladas. </t>
    </r>
  </si>
  <si>
    <r>
      <rPr>
        <b/>
        <sz val="8"/>
        <color theme="1"/>
        <rFont val="Tahoma"/>
        <family val="2"/>
      </rPr>
      <t xml:space="preserve">Análisis OCI: </t>
    </r>
    <r>
      <rPr>
        <sz val="8"/>
        <color theme="1"/>
        <rFont val="Tahoma"/>
        <family val="2"/>
      </rPr>
      <t xml:space="preserve">No se presentan soportes para el periodo de reporte, teniendo en cuenta que la fecha de terminación de la actividad era el 31/12/2023 se califica como </t>
    </r>
    <r>
      <rPr>
        <b/>
        <sz val="8"/>
        <color theme="1"/>
        <rFont val="Tahoma"/>
        <family val="2"/>
      </rPr>
      <t>"Incumplida"</t>
    </r>
  </si>
  <si>
    <t>Diana  Romero</t>
  </si>
  <si>
    <t>Auditoría de acompañamiento Sistemas [ISO 27001:2013]</t>
  </si>
  <si>
    <t>11.1.d</t>
  </si>
  <si>
    <t>Debilidades sobre la gestión documental de las cintas y demás reportes en materia de copias de seguridad, al no evidenciarse debidamente inventariado y documentado para consulta.</t>
  </si>
  <si>
    <t>Gestión de Recursos y Administración de la Información [Sistemas]</t>
  </si>
  <si>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</si>
  <si>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</si>
  <si>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t>Actividades ejecutadas/Actividades programadas</t>
  </si>
  <si>
    <t>Sistemas
Planeación</t>
  </si>
  <si>
    <t xml:space="preserve">Profesional Especializado de Sistemas
</t>
  </si>
  <si>
    <r>
      <rPr>
        <b/>
        <sz val="8"/>
        <color theme="1"/>
        <rFont val="Tahoma"/>
        <family val="2"/>
      </rPr>
      <t xml:space="preserve">Reporte Sistemas: </t>
    </r>
    <r>
      <rPr>
        <sz val="8"/>
        <color theme="1"/>
        <rFont val="Tahoma"/>
        <family val="2"/>
      </rPr>
      <t>* El procedimiento de copias de seguridad fue actualizado, este se encuentra en proceso de revisión y publicación por parte del Área de Planeación. * En el mes de noviembre se realizó capacitación sobre el uso del almacenamiento de archivos de video en el drive con el equipo directivo del canal.</t>
    </r>
    <r>
      <rPr>
        <b/>
        <sz val="8"/>
        <color theme="1"/>
        <rFont val="Tahoma"/>
        <family val="2"/>
      </rPr>
      <t xml:space="preserve">
Análisis OCI: </t>
    </r>
    <r>
      <rPr>
        <sz val="8"/>
        <color theme="1"/>
        <rFont val="Tahoma"/>
        <family val="2"/>
      </rPr>
      <t xml:space="preserve">A. Se evidencia la actualización del procedimiento copias de seguridad el día 16/01/2023 fue publicado en la intranet de Capital. b. De conformidad con los seguimientos realizados sólo se había realizado una mesa de trabajo con el área de Programación, de las 3 mesas de trabajo propuestas en la actividad B. 
Para el cuatrimestre reportado se evidencia una mesa de trabajo con el equipo directivo para buscar soluciones al almacenamiento de la información principalmente la que se genera desde las áreas misionales. 
Teniendo en cuenta lo anterior  faltó realizar una mesa de trabajo con "las áreas productoras de la información para definir los lineamientos y políticas de operación sobre las responsabilidades del procesos de copias de seguridad y la caracterización de la información a respaldar, y dado que la fecha de cumplimiento ya finalizó se califica como </t>
    </r>
    <r>
      <rPr>
        <b/>
        <sz val="8"/>
        <color theme="1"/>
        <rFont val="Tahoma"/>
        <family val="2"/>
      </rPr>
      <t xml:space="preserve">"Incumplida"  </t>
    </r>
  </si>
  <si>
    <t>b. Correo programación de reunión</t>
  </si>
  <si>
    <t>Auditoría al proceso de Diseño y creación de contenidos -2022</t>
  </si>
  <si>
    <t>11.13</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</si>
  <si>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</si>
  <si>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Diseño y creación de contenidos</t>
  </si>
  <si>
    <t>* Error humano en la falta de oficializar la información</t>
  </si>
  <si>
    <r>
      <t xml:space="preserve">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
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3. Realizar la revisión y/o actualización del documento del MDCC-PD-007 ADQUISICIÓN DE LICENCIAS DE CONTENIDOS. De encontrarse mejoras, se realizará la respectiva actualización en la intranet.</t>
    </r>
  </si>
  <si>
    <t>No. actividades realizadas /3</t>
  </si>
  <si>
    <t>Diseño y ejecución de la estrategia de circulación de contenidos - programación
Técnica</t>
  </si>
  <si>
    <t>Profesional especializado grado 3 de programación</t>
  </si>
  <si>
    <t>Profesional especializado grado 3 de programación, 
Asistente del área de programación
Auxiliar de tráfico
Operario de tráfico
Productora de programación</t>
  </si>
  <si>
    <r>
      <rPr>
        <b/>
        <sz val="8"/>
        <color theme="1"/>
        <rFont val="Tahoma"/>
        <family val="2"/>
      </rPr>
      <t xml:space="preserve">Reporte Programación: </t>
    </r>
    <r>
      <rPr>
        <sz val="8"/>
        <color theme="1"/>
        <rFont val="Tahoma"/>
        <family val="2"/>
      </rPr>
      <t xml:space="preserve">Durante el trimestre se realizó la programación y ejecución de un espacio de reunión presencial entre las áreas de Programación y Técnica, para monitorear el avance en la implementación de la plataforma tecnológica para esta  la administración, gestión y control de material audiovisual. La conclusión a la que se llegó en dicha reunión fue la siguiente: "una vez efectuada la revisión correspondiente de los documentos del proceso, a la fecha existe la imposibilidad de realizar su actualización, dada la complejidad del tema relacionado con el archivo y a los tiempos de implementación que este proceso conlleva."
</t>
    </r>
    <r>
      <rPr>
        <b/>
        <sz val="8"/>
        <color theme="1"/>
        <rFont val="Tahoma"/>
        <family val="2"/>
      </rPr>
      <t xml:space="preserve">Análisis OCI: </t>
    </r>
    <r>
      <rPr>
        <sz val="8"/>
        <color theme="1"/>
        <rFont val="Tahoma"/>
        <family val="2"/>
      </rPr>
      <t xml:space="preserve">Teniendo en cuenta las mesas de trabajo llevadas a cabo entre las área de Técnica y Programación, y la posterior reunión entre Programación y la OCI, se evidencia que es necesario que el área Técnica establezca un cronograma para la vigencia 2024 para actualizar todo lo referente al archivo y manejo del material audiovisual y dé orientación a las áreas de Capital, posterior a ello el área de Programación pueda revisar, actualizar e implementar estándares y demás lineamientos asociados a la administración, gestión y control de material audiovisual, de conformidad con lo anterior, la acción se califica como </t>
    </r>
    <r>
      <rPr>
        <b/>
        <sz val="8"/>
        <color theme="1"/>
        <rFont val="Tahoma"/>
        <family val="2"/>
      </rPr>
      <t>"Terminada Extemporánea"</t>
    </r>
    <r>
      <rPr>
        <sz val="8"/>
        <color theme="1"/>
        <rFont val="Tahoma"/>
        <family val="2"/>
      </rPr>
      <t xml:space="preserve"> teniendo en cuenta que la última reunión se llevo a cabo el día 18/12/2023 y se califica con estado </t>
    </r>
    <r>
      <rPr>
        <b/>
        <sz val="8"/>
        <color theme="1"/>
        <rFont val="Tahoma"/>
        <family val="2"/>
      </rPr>
      <t>"Abierta"</t>
    </r>
    <r>
      <rPr>
        <sz val="8"/>
        <color theme="1"/>
        <rFont val="Tahoma"/>
        <family val="2"/>
      </rPr>
      <t xml:space="preserve"> para analizar si en el marco de la auditoría al proceso de Gestión técnica para la producción, realización, emisión y circulación de contenidos  programada para la vigencia 2024 se requiere que esta área defina una acción de mejora para el manejo del material audiovisual.
Teniendo en cuenta lo anterior, el estado de la acción se califica como </t>
    </r>
    <r>
      <rPr>
        <b/>
        <sz val="8"/>
        <color theme="1"/>
        <rFont val="Tahoma"/>
        <family val="2"/>
      </rPr>
      <t>"Terminada Extemporánea"</t>
    </r>
    <r>
      <rPr>
        <sz val="8"/>
        <color theme="1"/>
        <rFont val="Tahoma"/>
        <family val="2"/>
      </rPr>
      <t xml:space="preserve"> con estado </t>
    </r>
    <r>
      <rPr>
        <b/>
        <sz val="8"/>
        <color theme="1"/>
        <rFont val="Tahoma"/>
        <family val="2"/>
      </rPr>
      <t>"Abierta"</t>
    </r>
  </si>
  <si>
    <t>1. Agendamiento reunión 8 de noviembre 2023.
2. Acta de la reunión mesa de trabajo-Sistema
3. Agendamiento reunión 18 de marzo 2024.
4. Acta de reunión mesa de trabajo- Gestión Documental.
5. Agendamiento reunión 25 de abril 2024.
6. Acta de reunión mesa de trabajo-Oficina de control interno.
7. Contrato NYL ELECTRÓNICA SA</t>
  </si>
  <si>
    <r>
      <t xml:space="preserve">Reporte Técnica: </t>
    </r>
    <r>
      <rPr>
        <sz val="8"/>
        <color theme="1"/>
        <rFont val="Tahoma"/>
        <family val="2"/>
      </rPr>
      <t xml:space="preserve">Durante el 1er cuatrimestre de 2024, se realizó las siguientes reuniones: 1. El día 22 de enero con el equipo de gestión documental se llevo a cabo la validación Series y Subseries del área técnica, y se puso a consideración el acompañamiento en lo relacionado con el archivo digital(manejo del material audiovisual), lo anterior, teniendo en cuenta la falta de reglas claras para establecer políticas de funcionalidad, especialmente en cuanto a guardar información en la nube. 2. El día 25 de abril con el equipo de control interno, donde se dio a conocer los equipos y el software instalados en el master de emisión de Canal Capital para la emisión de sus contenidos audiovisuales.
</t>
    </r>
    <r>
      <rPr>
        <b/>
        <sz val="8"/>
        <color theme="1"/>
        <rFont val="Tahoma"/>
        <family val="2"/>
      </rPr>
      <t xml:space="preserve">Análisis OCI: </t>
    </r>
    <r>
      <rPr>
        <sz val="8"/>
        <color theme="1"/>
        <rFont val="Tahoma"/>
        <family val="2"/>
      </rPr>
      <t xml:space="preserve">Teniendo en cuenta las reuniones sostenidas con las áreas de Programación (Durante diciembre de 2023) y Técnica (22 y 25 de abril de 2024), se toma la decisión de efectuar el cierre de la acción, teniendo en cuenta que se viene adelantando la revisión de los aspectos pendientes en el marco de la auditoría de gestión documental, de manera que se formulen nuevas acciones para dar cumplimiento a la implementación del sistema de información en materia de gestión documental y derivado de ello, la documentación de lo correspondiente. Teniendo en cuenta lo mencionado, se mantiene la calificación de la actividad como </t>
    </r>
    <r>
      <rPr>
        <b/>
        <sz val="8"/>
        <color theme="1"/>
        <rFont val="Tahoma"/>
        <family val="2"/>
      </rPr>
      <t>"Terminada Extemporánea"</t>
    </r>
    <r>
      <rPr>
        <sz val="8"/>
        <color theme="1"/>
        <rFont val="Tahoma"/>
        <family val="2"/>
      </rPr>
      <t xml:space="preserve"> con estado </t>
    </r>
    <r>
      <rPr>
        <b/>
        <sz val="8"/>
        <color theme="1"/>
        <rFont val="Tahoma"/>
        <family val="2"/>
      </rPr>
      <t>"Cerrada"</t>
    </r>
    <r>
      <rPr>
        <sz val="8"/>
        <color theme="1"/>
        <rFont val="Tahoma"/>
        <family val="2"/>
      </rPr>
      <t xml:space="preserve">. </t>
    </r>
  </si>
  <si>
    <t>Teniendo en cuenta la reunión sostenida el 25 de abril de 2024, se verificará en el marco de la Auditoría al proceso de Gestión Documental.</t>
  </si>
  <si>
    <t>Auditoría de Participación Ciudadana y Control Social - Decreto 371 de 2010.</t>
  </si>
  <si>
    <t>11.2.1</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</si>
  <si>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</si>
  <si>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</si>
  <si>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así como desconocimiento por parte del equipo digital al momento de realizar la publicación.</t>
  </si>
  <si>
    <t>1. Realizar los ajustes de los elementos no textuales de la página web conforme se continúe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</si>
  <si>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t>Numero de actividades realizadas/3</t>
  </si>
  <si>
    <t>Equipo digital
Gestión de comunicaciones</t>
  </si>
  <si>
    <t xml:space="preserve">Gerencia General </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</si>
  <si>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</si>
  <si>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r>
      <t xml:space="preserve">Reporte Comunicaciones: </t>
    </r>
    <r>
      <rPr>
        <sz val="8"/>
        <color theme="1"/>
        <rFont val="Tahoma"/>
        <family val="2"/>
      </rPr>
      <t>De acuerdo con el plan de rediseño del sitio web de la Entidad, en donde se estableció que, para la vigencia 2023 se tendría un avance del 80 % de implementación respecto al 100 % del total de los criterios de accesibilidad y usabilidad establecidos por la normatividad, nos permitimos indicar que: 1. Se realizó la adopción de los criterios de accesibilidad establecidos en la normatividad legal vigente (Resolución 1519 de 2020) conforme se amplia la información en el documento "Informe Accesibilidad Y Usabilidad En La Nueva Página Web De Capital". 2. Se realizó la adopción de los criterios de usabilidad establecidos en la normatividad legal vigente (Resolución 1519 de 2020) conforme se amplia la información en el documento "Informe Accesibilidad Y Usabilidad En La Nueva Página Web De Capital". Por lo anterior se concluye que se ha logrado la meta establecida para la vigencia de acuerdo con el plan de trabajo y recursos disponibles para la intervención de la página web de la entidad. Como recomendación de Control Interno, durante el cuatrimestre se realizó la entrega de los avances alcanzados al equipo de Marca y Comunicaciones, espacio realizado el 27 de Diciembre de 2023.</t>
    </r>
    <r>
      <rPr>
        <b/>
        <sz val="8"/>
        <color theme="1"/>
        <rFont val="Tahoma"/>
        <family val="2"/>
      </rPr>
      <t xml:space="preserve">
Análisis OCI: </t>
    </r>
    <r>
      <rPr>
        <sz val="8"/>
        <color theme="1"/>
        <rFont val="Tahoma"/>
        <family val="2"/>
      </rPr>
      <t>Verificados los soportes remitidos se observa el informe de accesibilidad y usabilidad de la página web de Capital, en el cual se identifican componentes sin cumplir como por ejemplo: CC3. Guion para solo video y solo audio / 50%, CC15. Advertencias bien ubicadas / 90%, CC17. Foco visible al navegar con tabulación / 95%, CC28. Manejo del error / 60%, CC29. Imágenes de texto / 90%, CC30. Objetos programados / 90%, CC32 y Manejable por teclado / 80%, lo cual incumple las actividades 1 [Realizar los ajustes de los elementos no textuales de la página web] y 2 [Realizar la revisión y ajuste de los títulos...] formuladas en el presente plan. Respecto a la acción No 3, se remite la grabación de la reunión adelantada el 27 de diciembre de 2023 socializando el informe elaborado. Se debe tener en cuenta el presente  plan de mejoramiento no se formuló como acción de mejora cumplir con la implementación del 80% de los criterios de accesibilidad web como se indica en el Informe de accesibilidad y usabilidad de la nueva página web de Capital entregado como soporte. Teniendo en cuenta que por ejemplo el organigrama que es una imagen sigue sin tener texto alternativo de conformidad con el requisito normativo</t>
    </r>
    <r>
      <rPr>
        <b/>
        <sz val="8"/>
        <color theme="1"/>
        <rFont val="Tahoma"/>
        <family val="2"/>
      </rPr>
      <t xml:space="preserve">
</t>
    </r>
    <r>
      <rPr>
        <sz val="8"/>
        <color theme="1"/>
        <rFont val="Tahoma"/>
        <family val="2"/>
      </rPr>
      <t xml:space="preserve">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finalizar la ejecución de los componentes con rezago, dando cabal cumplimiento a lo formulado en el plan. </t>
    </r>
  </si>
  <si>
    <t>Se cuenta como soporte de la realización de esta actividad:
1. Documento pdf "wireframe home capital"
2. Reporte pdf de la asignación de tareas en ASANA
3. Ajuste "HEADER"
4. Ajuste de los elementos no textuales</t>
  </si>
  <si>
    <r>
      <t xml:space="preserve">Reporte Digital: </t>
    </r>
    <r>
      <rPr>
        <sz val="8"/>
        <color theme="1"/>
        <rFont val="Tahoma"/>
        <family val="2"/>
      </rPr>
      <t>De acuerdo con las necesidades identificadas sobre la estructura actual de la página web, el equipo digital se encuentra realizando nuevos ajustes al rediseño realizado en 2023. Por lo anterior, se realizó como avance durante el 1er cuatrimestre de 2024 lo siguiente:
1. El diseño del wireframe con los ajustes de la página web 
2. La asignación de las tareas en ASANA 
3. El ajuste "HEADER"
4. Ajuste de los elementos no textuales de la página, se ajusto en desarrollo que el texto alternativo de imágenes, diagramas, mapas, etc., fuera obligatorio antes de alguna publicación.</t>
    </r>
    <r>
      <rPr>
        <b/>
        <sz val="8"/>
        <color theme="1"/>
        <rFont val="Tahoma"/>
        <family val="2"/>
      </rPr>
      <t xml:space="preserve">
Análisis OCI: </t>
    </r>
    <r>
      <rPr>
        <sz val="8"/>
        <color theme="1"/>
        <rFont val="Tahoma"/>
        <family val="2"/>
      </rPr>
      <t xml:space="preserve">De conformidad con las tres actividades propuestas se evidencia el cumplimiento de:
</t>
    </r>
    <r>
      <rPr>
        <b/>
        <sz val="8"/>
        <color theme="1"/>
        <rFont val="Tahoma"/>
        <family val="2"/>
      </rPr>
      <t>1.</t>
    </r>
    <r>
      <rPr>
        <sz val="8"/>
        <color theme="1"/>
        <rFont val="Tahoma"/>
        <family val="2"/>
      </rPr>
      <t xml:space="preserve">  Se han realizado ajustes de los elementos no textuales de la página web. Sin embargo es importe que se culmine con el proceso teniendo en cuenta que de conformidad con lo indicado por el área se están realizando ajustes a la página web. Por lo tanto la actividad 1 está en proceso.
</t>
    </r>
    <r>
      <rPr>
        <b/>
        <sz val="8"/>
        <color theme="1"/>
        <rFont val="Tahoma"/>
        <family val="2"/>
      </rPr>
      <t>2</t>
    </r>
    <r>
      <rPr>
        <sz val="8"/>
        <color theme="1"/>
        <rFont val="Tahoma"/>
        <family val="2"/>
      </rPr>
      <t xml:space="preserve">. Verificada la página web de capital con corte a 30/04/2024 únicamente se tiene enlazado el formulario de PQRS de Bogotá te Escucha, por lo tanto, no habría que ajustarse ningún formulario y la actividad 2 estaría cumplida.
</t>
    </r>
    <r>
      <rPr>
        <b/>
        <sz val="8"/>
        <color theme="1"/>
        <rFont val="Tahoma"/>
        <family val="2"/>
      </rPr>
      <t>3.</t>
    </r>
    <r>
      <rPr>
        <sz val="8"/>
        <color theme="1"/>
        <rFont val="Tahoma"/>
        <family val="2"/>
      </rPr>
      <t xml:space="preserve"> No se remiten soportes de la mesa de trabajo para acordar los lineamientos y plan de trabajo preliminar con las áreas involucradas en la adopción de los criterios de accesibilidad de los documentos digitales a ser publicados en la página web, por la tanto la actividad e está incumplida.</t>
    </r>
    <r>
      <rPr>
        <b/>
        <sz val="8"/>
        <color theme="1"/>
        <rFont val="Tahoma"/>
        <family val="2"/>
      </rPr>
      <t xml:space="preserve">
</t>
    </r>
    <r>
      <rPr>
        <sz val="8"/>
        <color theme="1"/>
        <rFont val="Tahoma"/>
        <family val="2"/>
      </rPr>
      <t xml:space="preserve">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finalizar la ejecución de los componentes con rezago, dando cabal cumplimiento a lo formulado en el plan. </t>
    </r>
  </si>
  <si>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</si>
  <si>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</si>
  <si>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En los numerales 2.1.1., 2.1.3 se está adelantando la  actualización de los documentos para su publicación.
En los numerales  2.1.6, 2.3.1, 2.3.2. y 3.5.1. se estaba analizando si era o no aplicables a la entidad y la argumentación que se va a plantear en cada caso. 
En los numerales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</si>
  <si>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información sobre la ejecución de los contratos, en especial sobre el porcentaje de la misma. 
7. Ejecutar las actividades planteadas al interior de la Secretaría General para obtener los datos de la ejecución de los contratos.</t>
  </si>
  <si>
    <t>correctiva</t>
  </si>
  <si>
    <t>numero de actividades realizadas/ total de actividades propuestas</t>
  </si>
  <si>
    <t>Área Jurídica</t>
  </si>
  <si>
    <t>Secretaria General</t>
  </si>
  <si>
    <t>Profesional Especializado grado 03 Área Jurídica</t>
  </si>
  <si>
    <r>
      <rPr>
        <b/>
        <sz val="8"/>
        <color theme="1"/>
        <rFont val="Tahoma"/>
        <family val="2"/>
      </rPr>
      <t xml:space="preserve">Reporte S. General: </t>
    </r>
    <r>
      <rPr>
        <sz val="8"/>
        <color theme="1"/>
        <rFont val="Tahoma"/>
        <family val="2"/>
      </rPr>
      <t xml:space="preserve">Durante el cuatrimestre se realizaron las siguientes acciones en cumplimiento de este plan de mejoramiento
1. Respecto al ítem 2 asociado a la revisión de los numerales 2.1.6, 2.3.1, 2.3.2. y 3.5
2. Se realizó reunión de análisis y propuestas el 4 de diciembre de 2023
</t>
    </r>
    <r>
      <rPr>
        <b/>
        <sz val="8"/>
        <color theme="1"/>
        <rFont val="Tahoma"/>
        <family val="2"/>
      </rPr>
      <t xml:space="preserve">análisis OCI: </t>
    </r>
    <r>
      <rPr>
        <sz val="8"/>
        <color theme="1"/>
        <rFont val="Tahoma"/>
        <family val="2"/>
      </rPr>
      <t xml:space="preserve">Con atención al anterior seguimiento, se da cuenta del cumplimiento de lo numerales 02 y 06. No obstante, queda pendiente el reporte y soporte de la actividad numero 07. Por lo anterior y revisando la fecha programada para la acción, se califica con alerta de </t>
    </r>
    <r>
      <rPr>
        <b/>
        <sz val="8"/>
        <color theme="1"/>
        <rFont val="Tahoma"/>
        <family val="2"/>
      </rPr>
      <t xml:space="preserve">incumplida. </t>
    </r>
  </si>
  <si>
    <t>Como soporte del avance se suministra la siguiente información:
1. Agendamiento de reuniones del equipo de gestión jurídica y correos electrónicos con los avances alcanzados (1, 8 y 14 de febrero)
2. Agendamiento de reunión con Control Interno y correo electrónico con los acuerdos y conclusiones (22 de marzo)
3. Herramienta parametrizada en proceso de validación</t>
  </si>
  <si>
    <r>
      <rPr>
        <b/>
        <sz val="8"/>
        <color theme="1"/>
        <rFont val="Tahoma"/>
        <family val="2"/>
      </rPr>
      <t xml:space="preserve">Reporte Jurídica: </t>
    </r>
    <r>
      <rPr>
        <sz val="8"/>
        <color theme="1"/>
        <rFont val="Tahoma"/>
        <family val="2"/>
      </rPr>
      <t xml:space="preserve">Durante el cuatrimestre se realizaron las siguientes acciones:
1. Reuniones del equipo de gestión jurídica y contractual para el diseño de la herramienta en la cual se consolidará y generará el porcentaje consolidado de ejecución de los contratos
2. Reunión de presentación de la propuesta al equipo de Control Interno.
3. Parametrización de la herramienta para la generación del porcentaje de ejecución de contratos de personas naturales, con base en el numero de días de avance del contrato
</t>
    </r>
    <r>
      <rPr>
        <b/>
        <sz val="8"/>
        <color theme="1"/>
        <rFont val="Tahoma"/>
        <family val="2"/>
      </rPr>
      <t xml:space="preserve">Análisis OCI: </t>
    </r>
    <r>
      <rPr>
        <sz val="8"/>
        <color theme="1"/>
        <rFont val="Tahoma"/>
        <family val="2"/>
      </rPr>
      <t xml:space="preserve">con el presente reporte y verificación de los soportes presentados por el area, se puede concluir que se dio cumplimiento a las 07 actividades formuladas en la acción. Con este reporte se evidencia que el area jurídica llevo a cabo actividades que culminaron con la elaboración de la herramienta de consolidación de ejecución de contratos. Por lo anterior se califica como </t>
    </r>
    <r>
      <rPr>
        <b/>
        <sz val="8"/>
        <color theme="1"/>
        <rFont val="Tahoma"/>
        <family val="2"/>
      </rPr>
      <t xml:space="preserve">terminada extemporánea, </t>
    </r>
    <r>
      <rPr>
        <sz val="8"/>
        <color theme="1"/>
        <rFont val="Tahoma"/>
        <family val="2"/>
      </rPr>
      <t xml:space="preserve">y se puede dejar con estado de </t>
    </r>
    <r>
      <rPr>
        <b/>
        <sz val="8"/>
        <color theme="1"/>
        <rFont val="Tahoma"/>
        <family val="2"/>
      </rPr>
      <t>cerrada.</t>
    </r>
  </si>
  <si>
    <t>Henry Beltrán</t>
  </si>
  <si>
    <t>Se adelantaron las acciones formuladas en el marco de lo pendiente para el cierre de la acción.</t>
  </si>
  <si>
    <t>Auditoría a la Gestión Antisoborno - 2022</t>
  </si>
  <si>
    <t>11.4</t>
  </si>
  <si>
    <t xml:space="preserve">Oportunidad de mejora en cuanto al requisito de Liderazgo:
a. No se evidencia algún tipo de aprobación por parte de la Junta Administradora Regional, sobre la Política integral de transparencia, acceso a la información, lucha contra la corrupción y gestión antisoborno código EPLE-PO-005 o sobre su alineación con la estrategia del Canal.
b. No se evidencia en el Canal un Oficial de cumplimiento designado formalmente, ni un área de cumplimiento antisoborno con las responsabilidades del SGAS para: Supervisar, asesorar, cumplir requisitos de la norma ISO 37001 e informar sobre su desempeño al órgano de gobierno, a la alta dirección y a los demás órganos correspondientes. 
</t>
  </si>
  <si>
    <t>Planeación Estratégica
Secretaría General</t>
  </si>
  <si>
    <t xml:space="preserve">a. En el proceso de estructuración de la política integral de transparencia no es clara su definición ya que como está descrito se definió que la junta administradora tenía la función de "emitir su visto bueno y si es el caso las observaciones sobre la presente política integral" así como de "...emitir observaciones relacionadas con los informes periódicos relacionados con el desarrollo de la presente política". Sin embargo, en la práctica esta tarea no es aplicable a la junta administradora regional por ende la función no atiende la realidad operativa de la gestión antisoborno en la instancia de decisión de nivel gerencial. 
b. Inicialmente se contempló dentro de la política la función de cumplimiento bajo el liderazgo de la Oficina de Control Interno, sin embargo esta área presenta limitaciones de tipo normativo que no permiten ejecutar dicha función al interior de la entidad.  </t>
  </si>
  <si>
    <t>b. Llevar a cabo mesas de trabajo para analizar la posible designación oficial del equipo o equipos de trabajo que al interior de la entidad podrían desarrollar la función de cumplimiento.</t>
  </si>
  <si>
    <t>Preventiva</t>
  </si>
  <si>
    <t>Actas de reunión para el análisis de designación de la función de cumplimiento</t>
  </si>
  <si>
    <t>Secretaría general</t>
  </si>
  <si>
    <t>Secretaria general</t>
  </si>
  <si>
    <r>
      <t xml:space="preserve">
</t>
    </r>
    <r>
      <rPr>
        <b/>
        <sz val="8"/>
        <color theme="1"/>
        <rFont val="Tahoma"/>
        <family val="2"/>
      </rPr>
      <t>Reporte planeación: Actividad a</t>
    </r>
    <r>
      <rPr>
        <sz val="8"/>
        <color theme="1"/>
        <rFont val="Tahoma"/>
        <family val="2"/>
      </rPr>
      <t xml:space="preserve">. Se realizó la revisión y actualización de la política integral de transparencia ajustando las funciones de la junta administradora, los cambios fueron presentados en el CIGD del mes de agosto y aprobados en dicha sesión. </t>
    </r>
    <r>
      <rPr>
        <b/>
        <sz val="8"/>
        <color theme="1"/>
        <rFont val="Tahoma"/>
        <family val="2"/>
      </rPr>
      <t>Actividad b</t>
    </r>
    <r>
      <rPr>
        <sz val="8"/>
        <color theme="1"/>
        <rFont val="Tahoma"/>
        <family val="2"/>
      </rPr>
      <t xml:space="preserve">. Se analizó el tema con la secretaría general y el área jurídica a través de correo electrónico.
</t>
    </r>
    <r>
      <rPr>
        <b/>
        <sz val="8"/>
        <color theme="1"/>
        <rFont val="Tahoma"/>
        <family val="2"/>
      </rPr>
      <t xml:space="preserve">Análisis OCI: Actividad a. </t>
    </r>
    <r>
      <rPr>
        <sz val="8"/>
        <color theme="1"/>
        <rFont val="Tahoma"/>
        <family val="2"/>
      </rPr>
      <t xml:space="preserve">Se evidencia el cumplimiento de la acción propuesta se revisó y actualizó  la política integral de transparencia ajustando las funciones de la junta administradora.
</t>
    </r>
    <r>
      <rPr>
        <b/>
        <sz val="8"/>
        <color theme="1"/>
        <rFont val="Tahoma"/>
        <family val="2"/>
      </rPr>
      <t>Actividad b.</t>
    </r>
    <r>
      <rPr>
        <sz val="8"/>
        <color theme="1"/>
        <rFont val="Tahoma"/>
        <family val="2"/>
      </rPr>
      <t xml:space="preserve"> En la política integral de transparencia V4 se indica que </t>
    </r>
    <r>
      <rPr>
        <i/>
        <sz val="8"/>
        <color theme="1"/>
        <rFont val="Tahoma"/>
        <family val="2"/>
      </rPr>
      <t xml:space="preserve">"Respecto al oficial de cumplimiento de acuerdo con la circular externa 1004000016 de 24 de diciembre de 2020, emitida por la Superintendencia de Sociedades en su numeral 5.1.2 establece que la Junta Directiva deberá realizar esa designación. En el evento de que no exista junta directiva, el representante legal propondrá la persona que ocupará la función de Oficial de Cumplimiento, para la designación por parte del máximo órgano social". </t>
    </r>
    <r>
      <rPr>
        <sz val="8"/>
        <color theme="1"/>
        <rFont val="Tahoma"/>
        <family val="2"/>
      </rPr>
      <t xml:space="preserve">En el acta del CIGD de1 15/12/2023 se indica que </t>
    </r>
    <r>
      <rPr>
        <i/>
        <sz val="8"/>
        <color theme="1"/>
        <rFont val="Tahoma"/>
        <family val="2"/>
      </rPr>
      <t xml:space="preserve">" la jefe de la oficina jurídica aclaró que el Oficial de cumplimiento debe ser nombrado por la Junta Administradora Regional y dependerá directamente de la gerencia, esto teniendo en cuenta que dicha figura debe ser completamente independiente de todas las áreas internas de la entidad",  </t>
    </r>
    <r>
      <rPr>
        <sz val="8"/>
        <color theme="1"/>
        <rFont val="Tahoma"/>
        <family val="2"/>
      </rPr>
      <t>y el comité vota por aprobar la versión 4 de la política de transparencia.
La acción  "</t>
    </r>
    <r>
      <rPr>
        <i/>
        <sz val="8"/>
        <color theme="1"/>
        <rFont val="Tahoma"/>
        <family val="2"/>
      </rPr>
      <t xml:space="preserve">Llevar a cabo mesas de trabajo para analizar la posible designación oficial del equipo o equipos de trabajo que al interior de la entidad podrían desarrollar la función de cumplimiento"  </t>
    </r>
    <r>
      <rPr>
        <sz val="8"/>
        <color theme="1"/>
        <rFont val="Tahoma"/>
        <family val="2"/>
      </rPr>
      <t xml:space="preserve">no se realizó de la manera cómo fue formulada, no se llevaron a cabo mesas de trabajo, solo se remitieron correos electrónicos entre diferentes áreas en esta trazabilidad de correos no se llegan a  acuerdos o una conclusión precisa, sin embargo, teniendo en cuenta que en la política de transparencia V4 se estableció cómo se designará el Oficial de cumplimiento </t>
    </r>
    <r>
      <rPr>
        <i/>
        <sz val="8"/>
        <color theme="1"/>
        <rFont val="Tahoma"/>
        <family val="2"/>
      </rPr>
      <t xml:space="preserve"> </t>
    </r>
    <r>
      <rPr>
        <sz val="8"/>
        <color theme="1"/>
        <rFont val="Tahoma"/>
        <family val="2"/>
      </rPr>
      <t xml:space="preserve">y teniendo  en cuenta los resultados de la auditoría de Gestión Antisoborno de la vigencia 2023, donde se establece que se debe formular una acción de mejora para designar el Oficial de Cumplimiento de Capital  se califica </t>
    </r>
    <r>
      <rPr>
        <b/>
        <sz val="8"/>
        <color theme="1"/>
        <rFont val="Tahoma"/>
        <family val="2"/>
      </rPr>
      <t xml:space="preserve">"Terminada" </t>
    </r>
    <r>
      <rPr>
        <sz val="8"/>
        <color theme="1"/>
        <rFont val="Tahoma"/>
        <family val="2"/>
      </rPr>
      <t xml:space="preserve"> con estado </t>
    </r>
    <r>
      <rPr>
        <b/>
        <sz val="8"/>
        <color theme="1"/>
        <rFont val="Tahoma"/>
        <family val="2"/>
      </rPr>
      <t xml:space="preserve">"Abierta", </t>
    </r>
    <r>
      <rPr>
        <sz val="8"/>
        <color theme="1"/>
        <rFont val="Tahoma"/>
        <family val="2"/>
      </rPr>
      <t xml:space="preserve">para verificar la designación de la función de cumplimiento durante la vigencia 2024.
</t>
    </r>
  </si>
  <si>
    <t>Acta de la reunión realizada el 18 de abril de 2024</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</si>
  <si>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</si>
  <si>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</si>
  <si>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Planeación Estratégica 
Secretaría General</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</si>
  <si>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</si>
  <si>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</si>
  <si>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</si>
  <si>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a. Secretaría general 
b. Planeación </t>
  </si>
  <si>
    <t>a. Secretaria general 
b. Asesora de Planeación - Profesional de Planeación</t>
  </si>
  <si>
    <t>Secretaria general 
Profesionales de apoyo de Planeación</t>
  </si>
  <si>
    <r>
      <rPr>
        <b/>
        <sz val="8"/>
        <color theme="1"/>
        <rFont val="Tahoma"/>
        <family val="2"/>
      </rPr>
      <t xml:space="preserve">Reporte planeación: </t>
    </r>
    <r>
      <rPr>
        <sz val="8"/>
        <color theme="1"/>
        <rFont val="Tahoma"/>
        <family val="2"/>
      </rPr>
      <t xml:space="preserve">Respecto a la acción observada dentro del plan de implementación de la política integral de transparencia se llevó a cabo el proceso de gestión para la designación del oficial de cumplimiento y se presentó el tema en el marco del Comité Institucional de Gestión y Desempeño del mes de diciembre de 2023.
</t>
    </r>
    <r>
      <rPr>
        <b/>
        <sz val="8"/>
        <color theme="1"/>
        <rFont val="Tahoma"/>
        <family val="2"/>
      </rPr>
      <t xml:space="preserve">Análisis OCI: </t>
    </r>
    <r>
      <rPr>
        <sz val="8"/>
        <color theme="1"/>
        <rFont val="Tahoma"/>
        <family val="2"/>
      </rPr>
      <t xml:space="preserve">El indicador para medir el cumplimiento de la actividad b a cargo del área de Planeación se estableció como:  Un (1) mecanismo de medición a la implementación del SGAS, frente al mecanismo de medición no se aportan para el cuarto cuatrimestre evidencias de su implementación.
</t>
    </r>
    <r>
      <rPr>
        <b/>
        <sz val="8"/>
        <color theme="1"/>
        <rFont val="Tahoma"/>
        <family val="2"/>
      </rPr>
      <t xml:space="preserve">
</t>
    </r>
    <r>
      <rPr>
        <sz val="8"/>
        <color theme="1"/>
        <rFont val="Tahoma"/>
        <family val="2"/>
      </rPr>
      <t xml:space="preserve">De conformidad a cómo se formuló la acción y el indicador propuesto, así como que el área de  Secretaría general no adelantó reporte de avances y soportes se califica como  </t>
    </r>
    <r>
      <rPr>
        <b/>
        <sz val="8"/>
        <color theme="1"/>
        <rFont val="Tahoma"/>
        <family val="2"/>
      </rPr>
      <t xml:space="preserve">"Incumplida" </t>
    </r>
    <r>
      <rPr>
        <sz val="8"/>
        <color theme="1"/>
        <rFont val="Tahoma"/>
        <family val="2"/>
      </rPr>
      <t>ya que se no se remiten soportes que permitan evidenciar el cumplimiento de lo formulado.</t>
    </r>
  </si>
  <si>
    <t>Henry Beltrán
Diana Romero</t>
  </si>
  <si>
    <t>1. Acta de Comité de Conciliación realizado el día 9 de enero de 2024 en la cual se autorizó la revisión y modificación de la política
2. Acta de Comité de Conciliación realizado el día 22 de marzo de 2024 en el cual se determina nuevo mecanismo de medición. Este documento se encuentra en revisión por parte de la secretaria general previo a la firma de los asistentes
3. Correos electrónicos de gestión de seguimiento al plan de implementación de la política integral de transparencia.</t>
  </si>
  <si>
    <r>
      <rPr>
        <b/>
        <sz val="8"/>
        <color theme="1"/>
        <rFont val="Tahoma"/>
        <family val="2"/>
      </rPr>
      <t xml:space="preserve">Reporte planeación: </t>
    </r>
    <r>
      <rPr>
        <sz val="8"/>
        <color theme="1"/>
        <rFont val="Tahoma"/>
        <family val="2"/>
      </rPr>
      <t xml:space="preserve">Acción B. Respecto a las mediciones al plan de implementación de la política integral de transparencia, se llevó a cabo la solicitud de información con corte al 31-12-20230, sin embargo la consolidación y presentación de resultado se realizará en el próximo comité institucional de Gestión y Desempeño teniendo en cuenta los espacios definidos para tal fin por la Gerencia.
</t>
    </r>
    <r>
      <rPr>
        <b/>
        <sz val="8"/>
        <color theme="1"/>
        <rFont val="Tahoma"/>
        <family val="2"/>
      </rPr>
      <t xml:space="preserve">Análisis OCI: </t>
    </r>
    <r>
      <rPr>
        <sz val="8"/>
        <color theme="1"/>
        <rFont val="Tahoma"/>
        <family val="2"/>
      </rPr>
      <t xml:space="preserve">De conformidad con el correo electrónico enviado el 13 de marzo de 2024, al presente reporte y a los soportes presentados, se avisa que se aporto el documento que da cuenta del mecanismo de medición a la implementación del SGAS. Por lo anterior y atención al anterior seguimiento realizado, Queda pendiente el reporte de secretaria general con relación a la primera actividad de la acción. Por lo anterior se califica como </t>
    </r>
    <r>
      <rPr>
        <b/>
        <sz val="8"/>
        <color theme="1"/>
        <rFont val="Tahoma"/>
        <family val="2"/>
      </rPr>
      <t xml:space="preserve">"Incumplida". </t>
    </r>
  </si>
  <si>
    <t>Auditoria a la gestión jurídica y contractual en el marco del decreto 371 de 2010</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</si>
  <si>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</si>
  <si>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 xml:space="preserve">Gestión jurídica y contractual </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</si>
  <si>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</si>
  <si>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</si>
  <si>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 xml:space="preserve">No. actividades ejecutadas / No. de actividades formuladas </t>
  </si>
  <si>
    <t>Gestión documental</t>
  </si>
  <si>
    <t>Secretario General</t>
  </si>
  <si>
    <t>*Líder de Gestión documental *Profesional Especializada grado 3 del área jurídica</t>
  </si>
  <si>
    <t>Acta de reunión encuesta temas LA/FT
https://drive.google.com/drive/u/1/folders/1F3s9dRSwzbMLE1sre65Zr3nhcwdKXLbB</t>
  </si>
  <si>
    <r>
      <rPr>
        <b/>
        <sz val="8"/>
        <color theme="1"/>
        <rFont val="Tahoma"/>
        <family val="2"/>
      </rPr>
      <t>Reporte Gestión Documental:</t>
    </r>
    <r>
      <rPr>
        <sz val="8"/>
        <color theme="1"/>
        <rFont val="Tahoma"/>
        <family val="2"/>
      </rPr>
      <t xml:space="preserve"> Revisar evidencia carpeta 483.
https://drive.google.com/drive/u/1/folders/1F3s9dRSwzbMLE1sre65Zr3nhcwdKXLbB
</t>
    </r>
    <r>
      <rPr>
        <b/>
        <sz val="8"/>
        <color theme="1"/>
        <rFont val="Tahoma"/>
        <family val="2"/>
      </rPr>
      <t xml:space="preserve">Análisis OCI: </t>
    </r>
    <r>
      <rPr>
        <sz val="8"/>
        <color theme="1"/>
        <rFont val="Tahoma"/>
        <family val="2"/>
      </rPr>
      <t xml:space="preserve">Se evidencia avance en cuanto a la acción por parte de gestión documental de las capacitaciones y acompañamiento a la Oficina Jurídica. De acuerdo con la fecha de finalización, se califica como </t>
    </r>
    <r>
      <rPr>
        <b/>
        <sz val="8"/>
        <color theme="1"/>
        <rFont val="Tahoma"/>
        <family val="2"/>
      </rPr>
      <t>"Incumplida"</t>
    </r>
    <r>
      <rPr>
        <sz val="8"/>
        <color theme="1"/>
        <rFont val="Tahoma"/>
        <family val="2"/>
      </rPr>
      <t>.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</si>
  <si>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Se encontró que el contrato 639 de 2021 no cumplió  con lo estipulado en el manual de contratación al no contar entre los documentos de la carpeta contractual el soporte del análisis de las condiciones del mercado inmobiliario en la ciudad</t>
  </si>
  <si>
    <t>Ausencia del informe de verificación de las condiciones del mercado inmobiliario en los contratos de arrendamiento</t>
  </si>
  <si>
    <t xml:space="preserve">1. Elaborar y/o coordinar con el Grupo de Energía de Bogotá la realización de un informe de análisis de las condiciones del mercado inmobiliario y avalúo del bien requerido, cada que se suscriba un nuevo contrato de arrendamiento. </t>
  </si>
  <si>
    <r>
      <t xml:space="preserve">Reporte S. Administrativos: </t>
    </r>
    <r>
      <rPr>
        <sz val="8"/>
        <color theme="1"/>
        <rFont val="Tahoma"/>
        <family val="2"/>
      </rPr>
      <t xml:space="preserve">Se remitirá el nuevo avalúo de renta para establecer el canon de arrendamiento de la sede calle 26 cuando se suscriba un nuevo contrato. El contrato actual vence el próximo 29 de febrero y se espera realizar una adición y prorroga del mismo.
</t>
    </r>
    <r>
      <rPr>
        <b/>
        <sz val="8"/>
        <color theme="1"/>
        <rFont val="Tahoma"/>
        <family val="2"/>
      </rPr>
      <t xml:space="preserve">Análisis OCI: </t>
    </r>
    <r>
      <rPr>
        <sz val="8"/>
        <color theme="1"/>
        <rFont val="Tahoma"/>
        <family val="2"/>
      </rPr>
      <t xml:space="preserve">Teniendo en cuenta el análisis del seguimiento del cuatrimestre anterior, así como el reporte del área, se observa que el informe requerido no se adelantará hasta el término del presente contrato de arrendamiento y dado que no se adelantó la gestión de modificación de la fecha de terminación en atención a la recomendación dada, se califica la acción con alerta </t>
    </r>
    <r>
      <rPr>
        <b/>
        <sz val="8"/>
        <color theme="1"/>
        <rFont val="Tahoma"/>
        <family val="2"/>
      </rPr>
      <t>"Incumplida"</t>
    </r>
    <r>
      <rPr>
        <sz val="8"/>
        <color theme="1"/>
        <rFont val="Tahoma"/>
        <family val="2"/>
      </rPr>
      <t xml:space="preserve">. </t>
    </r>
  </si>
  <si>
    <t>Avalúo renta Canal Capital</t>
  </si>
  <si>
    <r>
      <t xml:space="preserve">Reporte S. Administrativos: </t>
    </r>
    <r>
      <rPr>
        <sz val="8"/>
        <color theme="1"/>
        <rFont val="Tahoma"/>
        <family val="2"/>
      </rPr>
      <t xml:space="preserve">Dado que se va a suscribir un nuevo contrato de arrendamiento, se remite el avalúo de renta realizado para el canon de la vigencia 2024
</t>
    </r>
    <r>
      <rPr>
        <b/>
        <sz val="8"/>
        <color theme="1"/>
        <rFont val="Tahoma"/>
        <family val="2"/>
      </rPr>
      <t xml:space="preserve">Análisis OCI: </t>
    </r>
    <r>
      <rPr>
        <sz val="8"/>
        <color theme="1"/>
        <rFont val="Tahoma"/>
        <family val="2"/>
      </rPr>
      <t>Se evidencia que</t>
    </r>
    <r>
      <rPr>
        <b/>
        <sz val="8"/>
        <color theme="1"/>
        <rFont val="Tahoma"/>
        <family val="2"/>
      </rPr>
      <t xml:space="preserve"> </t>
    </r>
    <r>
      <rPr>
        <sz val="8"/>
        <color theme="1"/>
        <rFont val="Tahoma"/>
        <family val="2"/>
      </rPr>
      <t xml:space="preserve"> en el Documento "Avalúo Renta Canal Capital" se realizó un estudio de mercado de arriendos de oficinas y de parqueaderos con características similares a las requeridas por Capital y se determino que no era necesario realizar una investigación directa, ya que, se encontraron ofertas indirectas  comparables.
Teniendo en cuenta que la fecha de cumplimiento de la acción era el 29/12/2023 se califica como </t>
    </r>
    <r>
      <rPr>
        <b/>
        <sz val="8"/>
        <color theme="1"/>
        <rFont val="Tahoma"/>
        <family val="2"/>
      </rPr>
      <t>"Terminada Extemporánea"</t>
    </r>
    <r>
      <rPr>
        <sz val="8"/>
        <color theme="1"/>
        <rFont val="Tahoma"/>
        <family val="2"/>
      </rPr>
      <t xml:space="preserve"> con estado </t>
    </r>
    <r>
      <rPr>
        <b/>
        <sz val="8"/>
        <color theme="1"/>
        <rFont val="Tahoma"/>
        <family val="2"/>
      </rPr>
      <t>"Cerrada".</t>
    </r>
  </si>
  <si>
    <t>Se evidencia el cumplimiento de las actividades propuestas.</t>
  </si>
  <si>
    <t>Se encontró debilidad en el seguimiento de la gestión del riesgo en el contrato 664 de 2021 toda vez que se materializo un riesgo contractual y no se encontró en los soportes documentales del contrato gestión de monitoreo o mitigación del riesgo. De manera que no se tuvo en cuenta lo establecido por el numeral 7.5 del manual de contratación versión 06 en su título VII sobre la supervisión de contratos. Adicional a lo anterior se evidenció que no existe una herramienta que le permita a la supervisión contractual adelantar, consignar y reportar la gestión de riesgos contractuales.</t>
  </si>
  <si>
    <t xml:space="preserve">Debilidades en el manejo, seguimiento y reporte a los riesgos en materia contractual </t>
  </si>
  <si>
    <t xml:space="preserve">1. Capacitar a supervisores, personal de planta y colaboradores del Canal sobre la materialización, seguimiento y manejo de los riesgos en materia contractual. 2. Revisar los manuales de contratación y supervisión e interventoría a efectos de expedir los alcances y ajustes a que haya lugar tratándose del manejo y reporte de riesgos contractuales.  </t>
  </si>
  <si>
    <t>Área jurídica</t>
  </si>
  <si>
    <t>Profesional Especializada grado 3 del área jurídica</t>
  </si>
  <si>
    <r>
      <rPr>
        <b/>
        <sz val="8"/>
        <color theme="1"/>
        <rFont val="Tahoma"/>
        <family val="2"/>
      </rPr>
      <t xml:space="preserve">Reporte Jurídica: </t>
    </r>
    <r>
      <rPr>
        <sz val="8"/>
        <color theme="1"/>
        <rFont val="Tahoma"/>
        <family val="2"/>
      </rPr>
      <t xml:space="preserve">Durante el cuatrimestre se finalizó la revisión del Manual de contratación y se gestionó la publicación en la intranet
</t>
    </r>
    <r>
      <rPr>
        <b/>
        <sz val="8"/>
        <color theme="1"/>
        <rFont val="Tahoma"/>
        <family val="2"/>
      </rPr>
      <t xml:space="preserve">Análisis OCI: </t>
    </r>
    <r>
      <rPr>
        <sz val="8"/>
        <color theme="1"/>
        <rFont val="Tahoma"/>
        <family val="2"/>
      </rPr>
      <t xml:space="preserve">Se informa que el reporte presentado y los soportes dan cuenta del cumplimiento de la segunda actividad relacionada con la actualización del manual de contratación. No obstante no se tuvo en cuenta por parte del area lo anotado en el anterior seguimiento y por lo tanto sigue sin soportes el cumplimiento de la primera actividad, es decir, la capacitación sobre riegos contractuales. Por lo anterior y en atención a la fecha programada se califica con alerta de </t>
    </r>
    <r>
      <rPr>
        <b/>
        <sz val="8"/>
        <color theme="1"/>
        <rFont val="Tahoma"/>
        <family val="2"/>
      </rPr>
      <t>"Incumplida"</t>
    </r>
    <r>
      <rPr>
        <sz val="8"/>
        <color theme="1"/>
        <rFont val="Tahoma"/>
        <family val="2"/>
      </rPr>
      <t>.</t>
    </r>
  </si>
  <si>
    <t>Como soporte del avance se suministra documento que consolida las evidencias del avance "1. Hallazgo 6 de 2022"</t>
  </si>
  <si>
    <t>Informe cumplimiento norma archivística - 2021</t>
  </si>
  <si>
    <t>Componente 3</t>
  </si>
  <si>
    <t xml:space="preserve">Incluir en el cronograma de transferencias primarias la herramienta de control y seguimiento. </t>
  </si>
  <si>
    <t>Gestión de recursos administrativos
[Gestión Documental]</t>
  </si>
  <si>
    <t>La entidad no cuenta con herramienta  para el control y seguimiento de las transferencias primarias.</t>
  </si>
  <si>
    <t>1. Elaborar una matriz de control y seguimiento a las transferencias primarias adelantadas en la entidad.
2. Incluir la matriz de control y seguimiento en el plan anual de transferencias.
3- Realizar el seguimiento trimestral del control y seguimiento a las transferencias primarias (marzo, junio, septiembre y diciembre)
4- Reportar semestralmente al CIGD el avance, control y cumplimiento de las transferencias primarias.</t>
  </si>
  <si>
    <t>Actividades ejecutadas / Actividades programadas</t>
  </si>
  <si>
    <t xml:space="preserve">Subdirección administrativa - Gestión documental
</t>
  </si>
  <si>
    <t>Líder de gestión documental</t>
  </si>
  <si>
    <r>
      <rPr>
        <b/>
        <sz val="8"/>
        <color theme="1"/>
        <rFont val="Tahoma"/>
        <family val="2"/>
      </rPr>
      <t xml:space="preserve">Reporte G. Documental: </t>
    </r>
    <r>
      <rPr>
        <sz val="8"/>
        <color theme="1"/>
        <rFont val="Tahoma"/>
        <family val="2"/>
      </rPr>
      <t xml:space="preserve">1. Se realizó seguimiento al cronograma de transferencias primarias.
2. Se presenta en sesión del 15 de diciembre ante el Comité de Gestión y Desempeño el cumplimiento de las transferencias. 
</t>
    </r>
    <r>
      <rPr>
        <b/>
        <sz val="8"/>
        <color theme="1"/>
        <rFont val="Tahoma"/>
        <family val="2"/>
      </rPr>
      <t xml:space="preserve">Análisis OCI: </t>
    </r>
    <r>
      <rPr>
        <sz val="8"/>
        <color theme="1"/>
        <rFont val="Tahoma"/>
        <family val="2"/>
      </rPr>
      <t xml:space="preserve">Posterior a la revisión del reporte y de los soportes presentados se informa que no fue posible determinar el cumplimiento de la tercera actividad que estaba pendiente conforme el anterior seguimiento. En el enlace reportado se evidencian tres archivos diferentes de seguimiento para las transferencias primarias. Se recomienda al area que para el próximo seguimiento precisar el reporte y que se acorde con los soportes presentados. Por lo anterior se mantiene el análisis del seguimiento previo y se califica con alerta </t>
    </r>
    <r>
      <rPr>
        <b/>
        <sz val="8"/>
        <color theme="1"/>
        <rFont val="Tahoma"/>
        <family val="2"/>
      </rPr>
      <t xml:space="preserve">"Incumplida" </t>
    </r>
    <r>
      <rPr>
        <sz val="8"/>
        <color theme="1"/>
        <rFont val="Tahoma"/>
        <family val="2"/>
      </rPr>
      <t xml:space="preserve">debido a que el 31 de diciembre de 2023 culmino la fecha de cumplimiento de la acción. </t>
    </r>
  </si>
  <si>
    <t>Soportes en:
https://drive.google.com/drive/u/1/folders/1F3s9dRSwzbMLE1sre65Zr3nhcwdKXLbB</t>
  </si>
  <si>
    <r>
      <rPr>
        <b/>
        <sz val="8"/>
        <color rgb="FF000000"/>
        <rFont val="Tahoma"/>
        <family val="2"/>
      </rPr>
      <t>Reporte Gestión Documental:</t>
    </r>
    <r>
      <rPr>
        <sz val="8"/>
        <color rgb="FF000000"/>
        <rFont val="Tahoma"/>
        <family val="2"/>
      </rPr>
      <t xml:space="preserve"> Revisar evidencia carpeta 488. https://drive.google.com/drive/u/1/folders/1F3s9dRSwzbMLE1sre65Zr3nhcwdKXLbB
</t>
    </r>
    <r>
      <rPr>
        <b/>
        <sz val="8"/>
        <color rgb="FF000000"/>
        <rFont val="Tahoma"/>
        <family val="2"/>
      </rPr>
      <t>Análisis OCI: S</t>
    </r>
    <r>
      <rPr>
        <sz val="8"/>
        <color rgb="FF000000"/>
        <rFont val="Tahoma"/>
        <family val="2"/>
      </rPr>
      <t xml:space="preserve">e evidenció soporte de las actividades establecidas. Aunque no se adjuntó el Plan Anual de transferencias 2023 para verificar que se haya incluido la matriz de transferencias primarias, se evidenció su inclusión en el documento publicado en la intranet, versión 2 de 2023. De acuerdo con lo anterior, se califica como </t>
    </r>
    <r>
      <rPr>
        <b/>
        <sz val="8"/>
        <color rgb="FF000000"/>
        <rFont val="Tahoma"/>
        <family val="2"/>
      </rPr>
      <t>"Terminada Extemporánea"</t>
    </r>
    <r>
      <rPr>
        <sz val="8"/>
        <color rgb="FF000000"/>
        <rFont val="Tahoma"/>
        <family val="2"/>
      </rPr>
      <t xml:space="preserve"> y se recomienda cerrar.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</si>
  <si>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</si>
  <si>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</si>
  <si>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</si>
  <si>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</si>
  <si>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</si>
  <si>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</si>
  <si>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</si>
  <si>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</si>
  <si>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</si>
  <si>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 xml:space="preserve">Líder de gestión documental
</t>
  </si>
  <si>
    <r>
      <rPr>
        <b/>
        <sz val="8"/>
        <color theme="1"/>
        <rFont val="Tahoma"/>
        <family val="2"/>
      </rPr>
      <t xml:space="preserve">reporte G. Documental: </t>
    </r>
    <r>
      <rPr>
        <sz val="8"/>
        <color theme="1"/>
        <rFont val="Tahoma"/>
        <family val="2"/>
      </rPr>
      <t xml:space="preserve">1. Se presenta consolidación de informe de rendición de cuentas.
2. Se presentan los logros de Gestión Documental en el Comité Institucional de Gestión y Desempeño en sesión del 15 de diciembre
</t>
    </r>
    <r>
      <rPr>
        <b/>
        <sz val="8"/>
        <color theme="1"/>
        <rFont val="Tahoma"/>
        <family val="2"/>
      </rPr>
      <t xml:space="preserve">
Análisis OCI:</t>
    </r>
    <r>
      <rPr>
        <sz val="8"/>
        <color theme="1"/>
        <rFont val="Tahoma"/>
        <family val="2"/>
      </rPr>
      <t xml:space="preserve">  Posterior a la revisión del reporte y de los soportes presentados se informa que no fue posible determinar el cumplimiento de la primera actividad que estaba pendiente conforme el anterior seguimiento. En los enlaces reportados no se evidencian el acta de reunión con el área de Planeación. Se recomienda que para el próximo seguimiento se precise el reporte acorde con los soportes presentados. Por lo anterior se mantiene el análisis del seguimiento previo y se califica como </t>
    </r>
    <r>
      <rPr>
        <b/>
        <sz val="8"/>
        <color theme="1"/>
        <rFont val="Tahoma"/>
        <family val="2"/>
      </rPr>
      <t>"Incumplida"</t>
    </r>
    <r>
      <rPr>
        <sz val="8"/>
        <color theme="1"/>
        <rFont val="Tahoma"/>
        <family val="2"/>
      </rPr>
      <t xml:space="preserve"> debido a que el 30 de diciembre de 2023 se programó la terminación de esta. </t>
    </r>
  </si>
  <si>
    <t>Soportes en
https://drive.google.com/drive/u/1/folders/1F3s9dRSwzbMLE1sre65Zr3nhcwdKXLbB</t>
  </si>
  <si>
    <r>
      <rPr>
        <b/>
        <sz val="8"/>
        <color theme="1"/>
        <rFont val="Tahoma"/>
        <family val="2"/>
      </rPr>
      <t>Reporte Gestión Documental:</t>
    </r>
    <r>
      <rPr>
        <sz val="8"/>
        <color theme="1"/>
        <rFont val="Tahoma"/>
        <family val="2"/>
      </rPr>
      <t xml:space="preserve"> Revisar evidencia carpeta 490.
https://drive.google.com/drive/u/1/folders/1F3s9dRSwzbMLE1sre65Zr3nhcwdKXLbB
</t>
    </r>
    <r>
      <rPr>
        <b/>
        <sz val="8"/>
        <color theme="1"/>
        <rFont val="Tahoma"/>
        <family val="2"/>
      </rPr>
      <t xml:space="preserve">Análisis OCI:  </t>
    </r>
    <r>
      <rPr>
        <sz val="8"/>
        <color theme="1"/>
        <rFont val="Tahoma"/>
        <family val="2"/>
      </rPr>
      <t xml:space="preserve">Revisados los soportes se evidencia que no se ha realizado la reunión con el área de Planeación para  materializar la acción de presentar los resultados de Gestión documental en la rendición de cuentas  de la entidad. Por lo anterior se mantiene el análisis del seguimiento previo y se califica como </t>
    </r>
    <r>
      <rPr>
        <b/>
        <sz val="8"/>
        <color theme="1"/>
        <rFont val="Tahoma"/>
        <family val="2"/>
      </rPr>
      <t xml:space="preserve">"Incumplida" </t>
    </r>
    <r>
      <rPr>
        <sz val="8"/>
        <color theme="1"/>
        <rFont val="Tahoma"/>
        <family val="2"/>
      </rPr>
      <t>debido a que el 30 de diciembre de 2023 se programó la terminación de esta. Se deja salvedad respecto a que no se cargaron los documentos en la herramienta dispuesta por la Oficina de Control Interno para dicho fin (drive, memorando 313 del 25/04/2024), lo que podría generar pérdida de información respecto a los planes de mejoramiento cuando cierren las cuentas de las personas que realizaron el seguimiento.</t>
    </r>
  </si>
  <si>
    <t xml:space="preserve">Aplicación Autodiagnóstico para el Aseguramiento y Mejora de la Calidad </t>
  </si>
  <si>
    <t>3.3</t>
  </si>
  <si>
    <t>No se ha realizado medición de conocimiento al final de las capacitaciones sobre el Estatuto de Auditoría y el Código de Ética que permita para verificar la apropiación de estas herramientas por parte de los colaboradores de la OCI.</t>
  </si>
  <si>
    <t>Control, seguimiento y evaluación</t>
  </si>
  <si>
    <t xml:space="preserve">Los documentos de gestión del proceso no tenían contemplada la verificación de conocimientos al interior del grupo de trabajo </t>
  </si>
  <si>
    <t>1. Revisar y/o actualizar los documentos de Estatuto de auditoria y Código de ética.
2. Realizar medición de conocimiento sobre la apropiación del Estatuto de auditoría y Código de ética al finalizar la capacitaciones de las herramientas programadas.</t>
  </si>
  <si>
    <t>Actividades cumplidas/
Actividades programadas</t>
  </si>
  <si>
    <t xml:space="preserve">Oficina de Control Interno </t>
  </si>
  <si>
    <t xml:space="preserve">Jefe Oficina de Control Interno </t>
  </si>
  <si>
    <t>Jefe Oficina de Control Interno</t>
  </si>
  <si>
    <r>
      <rPr>
        <b/>
        <sz val="8"/>
        <color theme="1"/>
        <rFont val="Tahoma"/>
        <family val="2"/>
      </rPr>
      <t xml:space="preserve">Reporte OCI: </t>
    </r>
    <r>
      <rPr>
        <sz val="8"/>
        <color theme="1"/>
        <rFont val="Tahoma"/>
        <family val="2"/>
      </rPr>
      <t xml:space="preserve">Se adelantó reunión de actualización de documentos, así como de revisión en la reunión de equipo de la Oficina de Control Interno el 19 de diciembre de 2023. Posteriormente, se adelantó la solicitud de publicación de los documentos el 26 de diciembre de 2023 al área de Planeación. 
Por último, se realizó la socialización de los instrumentos de auditoría, así como de la evaluación de apropiación de conocimientos por parte del jefe de la Oficina de Control Interno el 19 de diciembre de 2023. De conformidad con lo formulado, así como la fecha de finalización se califica la acción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xml:space="preserve"> de manera que se pueda verificar la publicación por parte del área de Planeación en la intranet de Capital. </t>
    </r>
  </si>
  <si>
    <t>1. Correo publicación documentos Oficina de Control Interno</t>
  </si>
  <si>
    <r>
      <t xml:space="preserve">Análisis OCI: </t>
    </r>
    <r>
      <rPr>
        <sz val="8"/>
        <color theme="1"/>
        <rFont val="Tahoma"/>
        <family val="2"/>
      </rPr>
      <t xml:space="preserve">Se realizó la publicación de los documentos formulados en la intranet con fecha del 16 de enero de 2024, así como el correo de confirmación por parte del área de Planeación del 17 de enero de 2024. Teniendo en cuenta la recomendación del seguimiento anterior, se procede al cierre de la acción, por lo que se califica como </t>
    </r>
    <r>
      <rPr>
        <b/>
        <sz val="8"/>
        <color theme="1"/>
        <rFont val="Tahoma"/>
        <family val="2"/>
      </rPr>
      <t xml:space="preserve">"Terminada" </t>
    </r>
    <r>
      <rPr>
        <sz val="8"/>
        <color theme="1"/>
        <rFont val="Tahoma"/>
        <family val="2"/>
      </rPr>
      <t xml:space="preserve">con estado </t>
    </r>
    <r>
      <rPr>
        <b/>
        <sz val="8"/>
        <color theme="1"/>
        <rFont val="Tahoma"/>
        <family val="2"/>
      </rPr>
      <t>"Cerrada"</t>
    </r>
    <r>
      <rPr>
        <sz val="8"/>
        <color theme="1"/>
        <rFont val="Tahoma"/>
        <family val="2"/>
      </rPr>
      <t xml:space="preserve">. </t>
    </r>
  </si>
  <si>
    <t xml:space="preserve">Se adelantaron las acciones pendientes formuladas. </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</si>
  <si>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</si>
  <si>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</si>
  <si>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</si>
  <si>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área así como de cada uno de los colaboradores
</t>
  </si>
  <si>
    <t xml:space="preserve">No. actividades realizadas /7
</t>
  </si>
  <si>
    <t>Área Técnica</t>
  </si>
  <si>
    <t xml:space="preserve">Director Operativo </t>
  </si>
  <si>
    <t>Profesional especializado grado 3 del área técnica</t>
  </si>
  <si>
    <r>
      <t xml:space="preserve">
</t>
    </r>
    <r>
      <rPr>
        <b/>
        <sz val="8"/>
        <color theme="1"/>
        <rFont val="Tahoma"/>
        <family val="2"/>
      </rPr>
      <t xml:space="preserve">Reporte Técnica: </t>
    </r>
    <r>
      <rPr>
        <sz val="8"/>
        <color theme="1"/>
        <rFont val="Tahoma"/>
        <family val="2"/>
      </rPr>
      <t>Durante el tercer cuatrimestre: a. Se realizó mesa de trabajo con el área de Planeación para rediseño de la caracterización del proceso de gestión Técnica b. Se realizaron reuniones en los meses de julio y agosto entre asesora de la Dirección Operativa, el profesional especializado grado 3 de Técnica y el apoyo administrativo para la revisión de los documentos MECN-PD-001 MANTENIMIENTO DE INFRAESTRUCTURA TECNICA y MECN-PD-002 MONITOREO DE CALIDAD una vez se finalice la revisión se tramitará la actualización con Planeación. c. Se revisó el MECN-IN-003 INSTRUCTIVO REVISION FORMATOS HOJAS DE VIDA en el marco de la reunión del 15 de agosto y se solicitó la eliminación del instructivo al equipo de Planeación. a.b.c.d y f. Teniendo en cuenta el cumplimiento del día a día de las actividades operativas del área técnica y la limitación del tiempo para llevar a cabo el cumplimiento de dicha actividad, el 04-12-2023 se realizó la contratación por medio de la temporal de un apoyo administrativo para dar continuidad con la actualización, estructuración y rediseño de los documentos en relación al procesos pertenecientes al área técnica, para lo cual se realizó mesas de trabajo y se elaboró cronograma de trabajo vigencia 2023- 2024 con el fin de dar cumplimiento con las actividades establecidas en el hallazgo, sin embargo cabe resaltar que este se encuentra en ejecución y por ende durante la vigencia 2023 no se logra dar el cumplimiento del 100% de este hallazgo.  Personal idóneo incapacidad de Magda fortaleció el equipo e. Se actualizado el  realizó la actualización del directorio de proveedores y se solicitó a planeación la actualización en la intranet. 
e. Se mantuvo actualizado el directorio de proveedores en la intranet.</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El área adelanto el reporte cualitativo pero no cargo ninguna evidencia en la carpeta de la OCI dispuesta para ello.
</t>
    </r>
    <r>
      <rPr>
        <b/>
        <sz val="8"/>
        <color theme="1"/>
        <rFont val="Tahoma"/>
        <family val="2"/>
      </rPr>
      <t xml:space="preserve">
</t>
    </r>
    <r>
      <rPr>
        <sz val="8"/>
        <color theme="1"/>
        <rFont val="Tahoma"/>
        <family val="2"/>
      </rPr>
      <t xml:space="preserve">Teniendo en cuenta que la fecha de finalización de las siete actividades propuestas era el 31/12/2023 y no re remiten soportes, ni el reporte cualitativo de que las actividades se cumplieron al 100%, la acción de mejora se califica como </t>
    </r>
    <r>
      <rPr>
        <b/>
        <sz val="8"/>
        <color theme="1"/>
        <rFont val="Tahoma"/>
        <family val="2"/>
      </rPr>
      <t>"Incumplida"</t>
    </r>
  </si>
  <si>
    <t>a.b.c.d y f. Contrato, Actas de reunión, cronograma actividades, diagrama de flujo proceso general del área técnica y avances caracterización.
e. Directorio área técnica 2023 actualizado en la intranet https://intranet.canalcapital.gov.co/intranet/docdowncc/index.php?pg=508&amp;cardep=9 
e. Acta de seguimiento al directorio del 2do semestre de 2023 (21 de diciembre 2023).
1. Cronograma de actividades, estructuración del área Técnica.
2. Diagrama de flujo base para la reestructuración del proceso.
3.Agendamiento de la socialización realizada a todo el equipo del área Técnica para el desarrollo de la estrategia diseñada. 
4. Agendamiento de reunión con Control Interno para presentar la estrategia de actualización diseñada.</t>
  </si>
  <si>
    <t>11.2</t>
  </si>
  <si>
    <r>
      <t xml:space="preserve">Se evidenciaron debilidades en la gestión contractual desplegada por el área técnica revisada durante la vigencia 2021. En particular: 
</t>
    </r>
    <r>
      <rPr>
        <b/>
        <sz val="8"/>
        <rFont val="Tahoma"/>
        <family val="2"/>
      </rPr>
      <t>a.</t>
    </r>
    <r>
      <rPr>
        <sz val="8"/>
        <rFont val="Tahoma"/>
        <family val="2"/>
      </rPr>
      <t xml:space="preserve"> Con la elaboración de los estudios previos que den cumplimiento de la guía de compras sostenibles, a las fichas de compras sostenibles, a la identificación de los requisitos exigidos para la selección de contratistas.
</t>
    </r>
    <r>
      <rPr>
        <b/>
        <sz val="8"/>
        <rFont val="Tahoma"/>
        <family val="2"/>
      </rPr>
      <t xml:space="preserve">b. </t>
    </r>
    <r>
      <rPr>
        <sz val="8"/>
        <rFont val="Tahoma"/>
        <family val="2"/>
      </rPr>
      <t xml:space="preserve">Falta de estudios previos para aquellos contratos que se adelantan a través de la tienda virtual del Estado. 
</t>
    </r>
    <r>
      <rPr>
        <b/>
        <sz val="8"/>
        <rFont val="Tahoma"/>
        <family val="2"/>
      </rPr>
      <t xml:space="preserve">c. </t>
    </r>
    <r>
      <rPr>
        <sz val="8"/>
        <rFont val="Tahoma"/>
        <family val="2"/>
      </rPr>
      <t xml:space="preserve">Verificación de los documentos soporte correspondientes a lo exigido por el área y entregado por los contratistas en cumplimiento de las obligaciones pactadas, teniendo en cuenta lo definido en el numeral 11.2. del presente informe. 
</t>
    </r>
    <r>
      <rPr>
        <b/>
        <sz val="8"/>
        <rFont val="Tahoma"/>
        <family val="2"/>
      </rPr>
      <t>d.</t>
    </r>
    <r>
      <rPr>
        <sz val="8"/>
        <rFont val="Tahoma"/>
        <family val="2"/>
      </rPr>
      <t xml:space="preserve"> Con el seguimiento a la ejecución contractual con el fin de evitar modificaciones en la forma de pago pactada.</t>
    </r>
  </si>
  <si>
    <t>Gestión técnica de la realización y circulación de contenidos
(Proceso misional)
Gestión jurídica, contractual y control disciplinario
(Proceso de apoyo)</t>
  </si>
  <si>
    <t xml:space="preserve">Desconocimiento de los lineamientos en materia de gestión contractual [etapas precontractual, contractual y postcontractual].
</t>
  </si>
  <si>
    <t xml:space="preserve">a. Verificar y garantizar que los estudios previos cumplan con lo establecido por el manual de contratación de la entidad y la guía de compras sostenibles, con el fin de que la proyección contractual tenga el mínimo de cambios necesarios durante la ejecución del contrato, para ello se debe solicitar al área jurídica y planeación dos (2) capacitaciones para los integrantes del equipo de apoyos del área técnica distribuidas en los dos semestre del año.
b. Verificar que los documentos requeridos para la contratación cumplan con lo  requerido y sean efectivamente cargados en la carpeta correspondiente al proceso. 
C. Realizar y documentar los Estudio Previo de las adquisiciones que se realicen a través de la tienda virtual del estado.
D.  Adelantar sensibilización dirigida a los abogados sobre la ampliación de las fichas de compras sostenibles en los proceso de contratación de la entidad.                                                                                                                
E. Revisar el procedimiento de Planeación de la Contratación y determinar la posibilidad de incluir en el mismo un control sobre la aplicación de las fichas de compras sostenibles en los proceso contractuales del Canal.    
F. Socialización de la necesidad de la elaboración de estudios previos en los procesos contractuales que se adelanten en la Tienda Virtual de Colombia Compra Eficiente.  </t>
  </si>
  <si>
    <t>No. actividades realizadas /10</t>
  </si>
  <si>
    <t xml:space="preserve">Área Técnica
Área Jurídica </t>
  </si>
  <si>
    <t>Director Operativo 
Secretaria General</t>
  </si>
  <si>
    <t>Profesional especializado grado 3 del área técnica
Profesional especializado grado 3 del área jurídica</t>
  </si>
  <si>
    <r>
      <t xml:space="preserve">Reporte Jurídica: </t>
    </r>
    <r>
      <rPr>
        <sz val="8"/>
        <color theme="1"/>
        <rFont val="Tahoma"/>
        <family val="2"/>
      </rPr>
      <t xml:space="preserve">La capacitación sobre fichas de compras realizada fue realizada en el 1er cuatrimestre
</t>
    </r>
    <r>
      <rPr>
        <b/>
        <sz val="8"/>
        <color theme="1"/>
        <rFont val="Tahoma"/>
        <family val="2"/>
      </rPr>
      <t xml:space="preserve">Reporte Técnica:  </t>
    </r>
    <r>
      <rPr>
        <sz val="8"/>
        <color theme="1"/>
        <rFont val="Tahoma"/>
        <family val="2"/>
      </rPr>
      <t xml:space="preserve">a. Se realizó la solicitud de las siguientes capacitaciones a: * Jurídica: ¡¡ El cómo y cuándo se deben incluir en los estudios previos las fichas de compras sostenibles!! * Planeación: ¡¡ La actualización de las fichas de compras sostenibles y cómo enfocarlas desde el área técnica en los procesos precontractuales!! b. Se cuenta con avance en la contratación de personas naturales y jurídicas en lo corrido del cuatrimestre. c. Se realizó prorroga por 6 meses a la orden de compra 102817 de Grupo EDS Autogas S.A.S, con fecha de 29 de julio del 2023 en la plataforma TVEC.
</t>
    </r>
    <r>
      <rPr>
        <b/>
        <sz val="8"/>
        <color theme="1"/>
        <rFont val="Tahoma"/>
        <family val="2"/>
      </rPr>
      <t xml:space="preserve">
Análisis OCI:</t>
    </r>
    <r>
      <rPr>
        <b/>
        <sz val="8"/>
        <rFont val="Tahoma"/>
        <family val="2"/>
      </rPr>
      <t xml:space="preserve"> </t>
    </r>
    <r>
      <rPr>
        <sz val="8"/>
        <rFont val="Tahoma"/>
        <family val="2"/>
      </rPr>
      <t>El área técnica realizó el reporte cualitativo de cumplimiento de las actividades pero no cargan ninguna evidencia en la carpeta de la OCI dispuesta para ello.</t>
    </r>
    <r>
      <rPr>
        <sz val="8"/>
        <color theme="1"/>
        <rFont val="Tahoma"/>
        <family val="2"/>
      </rPr>
      <t xml:space="preserve">
Teniendo en cuenta que la fecha de finalización de las actividades propuestas era el 31/12/2023 y no re remiten soportes, ni el reporte cualitativo permite determinar  de que las actividades se cumplieron al 100%, la acción de mejora se califica como</t>
    </r>
    <r>
      <rPr>
        <b/>
        <sz val="8"/>
        <color theme="1"/>
        <rFont val="Tahoma"/>
        <family val="2"/>
      </rPr>
      <t xml:space="preserve"> "Incumplida"</t>
    </r>
  </si>
  <si>
    <t xml:space="preserve"> 1. Estudios previos de la contratación 4to cuatrimestre de 2023:
  - CTO 487-2023 CYMETRIA GROUP SAS -  LICENCIAS CREATIVE CLOUD
  - CTO 528-2023_QPARTS_TRIAXIALES 
  - CTO 533-2023_ADTEL_TARJETAS DOWN CONVERTER
  - CTO 534-2023_VIDEOCORP_SLA LIVE U SERVER LU2000
  - CTO 535-2023_KAWA_ALEXANDER_RODRIGUEZ_MTTO CAMARA
2. Pantallazo carpeta de Google Drive contratación 2023 Área Técnica, y vinculo de acceso: https://drive.google.com/drive/folders/10t8i0PcoPZWU7kblpwCRS0uFUn9mdmOM?usp=sharing 
3. Orden de compra No.102817 de Grupo EDS Autogas S.A.- Tienda Virtual.
1. Agendamiento Capacitación 22 de abril 2024.
2. Pantallazo grabación Capacitación 22 de abril 2024. https://drive.google.com/file/d/1u3y5ForXcG8NZ1DX0iGctq59tpkeJvrB/view?usp=sharing
3. Estudios previos de la contratación 4to cuatrimestre de 2024:
  - CTO_078_2024_ETB_ENLACES DE FIBRA OPTICA CAPITAL A RTVC
  - CTO_136_2024_AUTOGAS_COMBUSTIBLE
  - CTO_151_2024_MANTENIMIENTO_UPS_PLANTAS_AIRES
  - CTO_160_2024_SOPORTE_SLA_NYL
4. Pantallazo carpeta de Google Drive contratación 2024 Área Técnica, y vinculo de acceso: https://drive.google.com/drive/folders/1_DZqYsj4Fr50QskME6tB0ijZyX1bxK2g?usp=drive_link 
5. Contrato No.136 de 2024- Orden de compra 125470 de Grupo EDS Autogas S.A.S.- Tienda virtual.</t>
  </si>
  <si>
    <r>
      <t xml:space="preserve">Reporte Técnica: </t>
    </r>
    <r>
      <rPr>
        <sz val="8"/>
        <color theme="1"/>
        <rFont val="Tahoma"/>
        <family val="2"/>
      </rPr>
      <t xml:space="preserve">1. El día 22 de abril con el equipo de Gestión Jurídica y contractual se llevo a cabo "Capacitación interna -Recomendaciones para la elaboración de estudios previos". b. Durante el primer cuatrimestre de 2024 se realizó la contratación de personas jurídicas siguiendo los lineamientos brindados por el área jurídica y se llevó a cabo el proceso de SIP (Solicitud de Información a Proveedores) a través de la plataforma transaccional Secop, con el fin de dar transparencia y publicidad a los procesos. A continuación, se relacionan los procesos de contratación suscritos durante el 1er cuatrimestre 2024: 1.CTO_078_2024_ETB_ENLACES DE FIBRA OPTICA CAPITAL A RTVC / 2.CTO_136_2024_AUTOGAS_COMBUSTIBLE / 3.CTO_151_2024_MANTENIMIENTO_UPS_PLANTAS_AIRES / 4.CTO_160_2024_SOPORTE_SLA_NYL b. Así mismo, cabe resaltar que el Área Técnica cuenta con un repositorio en Google Drive "TECNICA CONTRATOS 2024" donde se verifican, organizan y gestionan los documentos requeridos para la contratación personas naturales y jurídicas. c.De los cuatros (4) procesos contractuales suscritos durante el 1er cuatrimestre del 2024,  uno (1) se realizó a través de la tienda virtual, Contrato No.136 de 2024- Orden de compra 125470 de Grupo EDS Autogas S.A.S. Así mismo, cabe mencionar que este cuenta con su debido estudio previo.
</t>
    </r>
    <r>
      <rPr>
        <b/>
        <sz val="8"/>
        <color theme="1"/>
        <rFont val="Tahoma"/>
        <family val="2"/>
      </rPr>
      <t xml:space="preserve">Análisis OCI: </t>
    </r>
    <r>
      <rPr>
        <sz val="8"/>
        <color theme="1"/>
        <rFont val="Tahoma"/>
        <family val="2"/>
      </rPr>
      <t xml:space="preserve">Se adelanta la revisión de los contratos relacionados, identificando que se construyeron los estudios previos requeridos, se realizaron las capacitaciones pendientes por parte del área Jurídica. Dado que las acciones relacionadas con las actualizaciones documentales formuladas, se observa la ejecución de la totalidad de actividades, siendo calificada como </t>
    </r>
    <r>
      <rPr>
        <b/>
        <sz val="8"/>
        <color theme="1"/>
        <rFont val="Tahoma"/>
        <family val="2"/>
      </rPr>
      <t xml:space="preserve">"Terminada" </t>
    </r>
    <r>
      <rPr>
        <sz val="8"/>
        <color theme="1"/>
        <rFont val="Tahoma"/>
        <family val="2"/>
      </rPr>
      <t xml:space="preserve">y se procede al cierre de la misma. </t>
    </r>
  </si>
  <si>
    <t xml:space="preserve">Se adelantaron las acciones formuladas en el presente plan. </t>
  </si>
  <si>
    <t>11.3</t>
  </si>
  <si>
    <t xml:space="preserve">Se acredito la desactualización del documento Plan Estratégico de Tecnologías de la Información – PETI vigente al no contar con la información del área técnica para la planeación estratégica de las adquisiciones de los equipos requeridos en el marco de dicho documento. </t>
  </si>
  <si>
    <t>Gestión técnica de la realización y circulación de contenidos
(Proceso misional)
Gestión de recursos administrativos - Sistemas 
(Proceso de apoyo)</t>
  </si>
  <si>
    <t>Se evidencio falta de comunicación y articulación de las áreas en la redacción del documento PETI vigente, no esta diseñado para el desarrollo de la entidad sino para dos áreas independientes de Canal Capital,.</t>
  </si>
  <si>
    <t>a. Revisar las diferentes necesidades en conjunto del área técnica y sistemas para que se vean reflejadas dentro del PETI 
b. Programar tres (3) mesas de trabajo con el área de sistemas para articular las necesidades reales de Canal Capital durante el primer semestre del año con el objetivo de actualizar el PETI; de estas mesas de trabajo quedaran actas de reunión que darán como resultado la actualización del PETI.
c. Actualizar y socializar el PETI para el año 2023.</t>
  </si>
  <si>
    <t>No. actividades realizadas /5</t>
  </si>
  <si>
    <r>
      <t>Reporte Técnica:</t>
    </r>
    <r>
      <rPr>
        <sz val="8"/>
        <color theme="1"/>
        <rFont val="Tahoma"/>
        <family val="2"/>
      </rPr>
      <t xml:space="preserve"> a. Se realizó revisión general del documento "PETI" junto con el equipo de Sistemas.
 b. Se realizó, junto con el equipo de Sistemas, las siguientes reuniones: * 12 de mayo * 2 de junio
</t>
    </r>
    <r>
      <rPr>
        <b/>
        <sz val="8"/>
        <color theme="1"/>
        <rFont val="Tahoma"/>
        <family val="2"/>
      </rPr>
      <t xml:space="preserve">Análisis OCI: </t>
    </r>
    <r>
      <rPr>
        <sz val="8"/>
        <color theme="1"/>
        <rFont val="Tahoma"/>
        <family val="2"/>
      </rPr>
      <t>El área adelanto el reporte cualitativo pero no cargo ninguna evidencia en la carpeta de la OCI dispuesta para ello. De conformidad con el reporte falto realizar una reunión de revisión del PETI.
Teniendo en cuenta que la fecha de finalización de las actividades propuestas era el 31/12/2023 y no re remiten soportes, ni el reporte cualitativo permite determinar  de que las actividades se cumplieron al 100%, la acción de mejora se califica como</t>
    </r>
    <r>
      <rPr>
        <b/>
        <sz val="8"/>
        <color theme="1"/>
        <rFont val="Tahoma"/>
        <family val="2"/>
      </rPr>
      <t xml:space="preserve"> "Incumplida".</t>
    </r>
  </si>
  <si>
    <t>1. Agendamiento reunión 22 de enero 2024.
2. Acta de reunión mesa de trabajo No.1.
3. Hoja de ruta "Documento propuesta inversión y proyección de renovación tecnologica"2024
4. Correo electrónico actualización Hoja de ruta ejecución PETI 2024.
5. Documento en Excel Actualización Hoja de ruta ejecución PETI 2024- Area Técnica.
6. Correo electrónico de solicitud de modificación del PETI y correo de modificación de la Hoja de ruta ejecución PETI 2024(sistemas- Planeación)
7. Documento PETI 2024 actualizado en la intranet y pantallazo.
https://intranet.canalcapital.gov.co/intranet/docdowncc/DocSistema/2024/Plan/AGRI-SI-PL-001%20PLAN%20ESTRATEGICO%20DE%20%20TECNOLOGIAS%20DE%20LA%20INFORMACION%20-%20PETI..pdf</t>
  </si>
  <si>
    <r>
      <rPr>
        <b/>
        <sz val="8"/>
        <color theme="1"/>
        <rFont val="Tahoma"/>
        <family val="2"/>
      </rPr>
      <t xml:space="preserve">Reporte Técnica: </t>
    </r>
    <r>
      <rPr>
        <sz val="8"/>
        <color theme="1"/>
        <rFont val="Tahoma"/>
        <family val="2"/>
      </rPr>
      <t xml:space="preserve">Durante el 1er cuatrimestre de 2024, se realizó una reunión el 22 de enero con el equipo de Sistemas, con el propósito de realizar la actualización del presupuesto y proyectos estratégicos de las áreas de Sistemas y Técnica, donde se socializó la hoja ruta 2024 y el análisis de otros aspectos. Así mismo, se realizó la actualización del PETI el 31 de enero de 2024, en la intranet. Finalmente, el 11 de abril de 2024, en común acuerdo con el equipo de Sistemas, se envió correo electrónico al equipo de Planeación, para solicitar de modificación de la Hoja de Ruta PETI 2024 en la intranet. 
</t>
    </r>
    <r>
      <rPr>
        <b/>
        <sz val="8"/>
        <color theme="1"/>
        <rFont val="Tahoma"/>
        <family val="2"/>
      </rPr>
      <t xml:space="preserve">Análisis OCI: </t>
    </r>
    <r>
      <rPr>
        <sz val="8"/>
        <color theme="1"/>
        <rFont val="Tahoma"/>
        <family val="2"/>
      </rPr>
      <t xml:space="preserve">Se procede a la verificación de los soportes entregados por el área, dentro de los cuales se observa el acta de reunión del 08 de noviembre de 2023, 22 de enero de 2024, así como la cadena de correos remitidos durante enero y abril de 2024. Por último, se observa la consolidación y publicación del PETI el 31 de enero de 2024 y la hoja de ruta el 11 de abril de 2024 en la intranet del Canal. Teniendo en cuenta que se adelantaron las mesas formuladas, así como la actualización del documento relacionado, se califica la acción como </t>
    </r>
    <r>
      <rPr>
        <b/>
        <sz val="8"/>
        <color theme="1"/>
        <rFont val="Tahoma"/>
        <family val="2"/>
      </rPr>
      <t>"Terminada"</t>
    </r>
    <r>
      <rPr>
        <sz val="8"/>
        <color theme="1"/>
        <rFont val="Tahoma"/>
        <family val="2"/>
      </rPr>
      <t xml:space="preserve"> y se procede al cierre de esta. </t>
    </r>
  </si>
  <si>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</si>
  <si>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</si>
  <si>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Debido a que el área cuenta con dos colaboradores en el laboratorio, personal insuficiente, para  hacer seguimiento al inventario, sumado a que ellos no están directamente vinculados con Capital, se genera inestabilidad en el cumplimiento de las actividades necesarias del laboratorio.
El área técnica cuenta con dos colaboradores que cumplen sus funciones en el Laboratorio de Capital, estos no tienen funciones claras dentro de la operación que permitan tener control sobre cada uno de los elementos que entran y salen, así como los inventarios y equipos para mantenimiento preventivo y correctivo.</t>
  </si>
  <si>
    <t>Área Técnica
Servicios Administrativos</t>
  </si>
  <si>
    <t>Director Operativo
Subdirección Administrativa</t>
  </si>
  <si>
    <t>Profesional especializado grado 3 del área técnica
Técnico de Servicios Administrativos</t>
  </si>
  <si>
    <r>
      <t xml:space="preserve">Reporte Técnica: </t>
    </r>
    <r>
      <rPr>
        <sz val="8"/>
        <color theme="1"/>
        <rFont val="Tahoma"/>
        <family val="2"/>
      </rPr>
      <t xml:space="preserve">Durante el tercer cuatrimestre a y b. Se puso en marcha el uso del formulario (SOLICITUD DE EQUIPOS ALMACEN) y se socializa con el área de Producción para su uso, se realizaron reuniones entre el área de Servicios Administrativos y el área Técnica, para dar a conocer el uso del Excel (Respuestas SOLICITUD DE EQUIPOS ALMACEN) y el control que se hace por parte del equipo de vigilancia de la entidad. c. Se realizó la nueva contratación de Álvaro Cuello (CPS 387-2023) cuyo rol es realizar las actividades propias del almacén técnico para el manejo y control de inventarios asignados al área técnica, se evidencia cumplimiento (obligación 1); así mismo de Omar Forero (CPS 389 - 2023) en donde su rol consiste en prestar los servicios para la revisión, diagnóstico y apoyo en el laboratorio de Canal Capital, en el análisis, medición, reparación y pruebas que garanticen el correcto funcionamiento de los equipos que sean entregados por las diferentes áreas del Canal se evidencia cumplimiento (obligaciones 1, 2 Y 3). d. se realizan dos (2) reuniones para la plaquetización de los micrófonos y entrega de evidencia fotográfica. e. Se continuó la contratación de persona jurídica presupuestada para el 2023 durante los meses mayo, junio, julio y agosto como se lista a continuación: - CTO 251-2023 VIDEOCORP - CONECTIVIDAD - CTO 253-2023 EDUTEC - COMPRA PANTALLA TOUCH - CTO 256-2023 ADTEL LATAM SAS - SOPORTE AVIWEST - CTO 274-2023 VIDEOELEC S.A. - SERVIDOR DE ALMACENAMIENTO - CTO 290-2023 CG PRODUCCIONES - STREAMING - CTO 297-2023 PULSE TECHNOLOGIES SAS - INSUMOS DE AUDIO - CTO 300-2023 Q PARTS SA_ INSUMOS DE ILUMINACION Y LABORATORIO - CTO 341-2023 NYL_SLA AVECO y HARMONIC - CTO 466-2023 ADTEL LATAM - GENERADOR DE SINCRONISMO. g y h. Se realizó el levantamiento del inventarios del área Técnica y se organizó de acuerdo a su ubicación, a continuación enlace https://drive.google.com/drive/folders/1k5vCnelNxbCdAAOqCQNsILEoh0DFlnXS?usp=drive_link
</t>
    </r>
    <r>
      <rPr>
        <b/>
        <sz val="8"/>
        <color theme="1"/>
        <rFont val="Tahoma"/>
        <family val="2"/>
      </rPr>
      <t>Reporte Servicios Administrativos:</t>
    </r>
    <r>
      <rPr>
        <sz val="8"/>
        <color theme="1"/>
        <rFont val="Tahoma"/>
        <family val="2"/>
      </rPr>
      <t xml:space="preserve"> Se remite actas de reunión de las 4 tomas físicas realizadas en la vigencia 2023 incluyendo la toma general de la vigencia.
</t>
    </r>
    <r>
      <rPr>
        <b/>
        <sz val="8"/>
        <color theme="1"/>
        <rFont val="Tahoma"/>
        <family val="2"/>
      </rPr>
      <t xml:space="preserve">Análisis OCI: </t>
    </r>
    <r>
      <rPr>
        <sz val="8"/>
        <color theme="1"/>
        <rFont val="Tahoma"/>
        <family val="2"/>
      </rPr>
      <t xml:space="preserve"> El área Técnica adelantó el reporte cualitativo pero no cargo ninguna evidencia en la carpeta de la OCI dispuesta para ello. Por otro lado, el área de Servicios Administrativos remitió los soportes extemporáneos de las mesas de trabajo adelantadas con el área Técnica, las cuales se ejecutaron en marzo, julio y diciembre de 2023, dando así cumplimiento a lo formulado. Se recomienda a las áreas adelantar el reporte de los soportes dentro de cada seguimiento atendiendo la Circular 024 de 2019. 
Teniendo en cuenta lo anterior, se da por </t>
    </r>
    <r>
      <rPr>
        <b/>
        <sz val="8"/>
        <color theme="1"/>
        <rFont val="Tahoma"/>
        <family val="2"/>
      </rPr>
      <t>"Terminada"</t>
    </r>
    <r>
      <rPr>
        <sz val="8"/>
        <color theme="1"/>
        <rFont val="Tahoma"/>
        <family val="2"/>
      </rPr>
      <t xml:space="preserve"> la ejecución de las acciones por parte del área de Servicios Administrativos, y, dado que la fecha de finalización de las actividades propuestas era el 31/12/2023 y no re remiten soportes, ni el reporte cualitativo permite determinar  de que las actividades se cumplieron al 100% por parte del área Técnica, la acción de mejora en su conjunto se califica con alerta </t>
    </r>
    <r>
      <rPr>
        <b/>
        <sz val="8"/>
        <color theme="1"/>
        <rFont val="Tahoma"/>
        <family val="2"/>
      </rPr>
      <t>"Incumplida"</t>
    </r>
  </si>
  <si>
    <t xml:space="preserve">e. Contratación persona jurídica septiembre, octubre, noviembre y diciembre 2023:
  - CTO 487-2023 CYMETRIA GROUP SAS -  LICENCIAS CREATIVE CLOUD
  - CTO 528-2023_QPARTS_TRIAXIALES 
  - CTO 533-2023_ADTEL_TARJETAS DOWN CONVERTER
  - CTO 534-2023_VIDEOCORP_SLA LIVE U SERVER LU2000
  - CTO 535-2023_KAWA_ALEXANDER_RODRIGUEZ_MTTO CAMARA
c. Contratos de Omar Forero y Alvaro Cuello
Gestión Almacén Técnico https://drive.google.com/drive/u/1/folders/1EFRXTeZWmblgwxMqXVWUy5_xZzMTRXo_ 
Gestión Laboratorio Técnico https://drive.google.com/drive/folders/1mBEi0Unl11AMdMPpdB_Oz2zvhVFubK5x?usp=drive_link </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</si>
  <si>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</si>
  <si>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</si>
  <si>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El manual con el que cuenta la entidad que tiene como propósito indicar como se le da de baja a los bienes tangibles e intangibles  asignados al área técnica, no es los suficiente claro, dejando al criterio del profesional del área la evaluación de mediciones posteriores</t>
  </si>
  <si>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</si>
  <si>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r>
      <t xml:space="preserve">Reporte Técnica: </t>
    </r>
    <r>
      <rPr>
        <sz val="8"/>
        <color theme="1"/>
        <rFont val="Tahoma"/>
        <family val="2"/>
      </rPr>
      <t xml:space="preserve">Durante el tercer cuatrimestre a y b. Se realizó mesa de trabajo entre las áreas de Técnica y Servicios Administrativos para la depuración de las licencias vencidas y el control de las que están vigentes, el reporte de la entrega del estado de las licencias se proyecta para el tercer cuatrimestre.
</t>
    </r>
    <r>
      <rPr>
        <b/>
        <sz val="8"/>
        <color theme="1"/>
        <rFont val="Tahoma"/>
        <family val="2"/>
      </rPr>
      <t xml:space="preserve">Reporte S. Administrativos: </t>
    </r>
    <r>
      <rPr>
        <sz val="8"/>
        <color theme="1"/>
        <rFont val="Tahoma"/>
        <family val="2"/>
      </rPr>
      <t xml:space="preserve"> Actividad A y C: Luego de la mesa de trabajo realizada entre las áreas Técnica y Sistemas que da como resultado 1061 licencias para dar de baja, las cuales, fueron autorizadas por el CIGD en diciembre de 2023. Por lo anterior, se remite la Baja de Almacén No. 2 de 2023 donde se relaciona la depuración de licencias en el sistema de Inventarios de la entidad.
</t>
    </r>
    <r>
      <rPr>
        <b/>
        <sz val="8"/>
        <color theme="1"/>
        <rFont val="Tahoma"/>
        <family val="2"/>
      </rPr>
      <t xml:space="preserve">Análisis OCI: </t>
    </r>
    <r>
      <rPr>
        <sz val="8"/>
        <color theme="1"/>
        <rFont val="Tahoma"/>
        <family val="2"/>
      </rPr>
      <t xml:space="preserve"> El área Técnica adelanto el reporte cualitativo pero no cargo ninguna evidencia en la carpeta de la OCI dispuesta para ello. De igual manera, por parte del área de Servicios Administrativos se remite el documento de novedades de inventario - Proceso de baja, con fecha del 28 de diciembre de 2023; sin embargo, no se remiten soportes de la aprobación mencionada por el área.  
Teniendo en cuenta que la fecha de finalización de las actividades propuestas era el 31/12/2023 y se requiere la entrega de soportes adicionales que permitan determinar que las actividades se cumplieron al 100%, la acción de mejora en su conjunto se califica como </t>
    </r>
    <r>
      <rPr>
        <b/>
        <sz val="8"/>
        <color theme="1"/>
        <rFont val="Tahoma"/>
        <family val="2"/>
      </rPr>
      <t>"Incumplida"</t>
    </r>
  </si>
  <si>
    <r>
      <t xml:space="preserve">Reporte Técnica: </t>
    </r>
    <r>
      <rPr>
        <sz val="8"/>
        <color theme="1"/>
        <rFont val="Tahoma"/>
        <family val="2"/>
      </rPr>
      <t xml:space="preserve">1. Correo electrónico del 11 de septiembre con el reporte de verificación y validación de licencias activas y de baja Área Técnica al Servicios Administrativos. 2. Inventario licencias Área Técnica. 3. Baja de Almacén No. 2 del 28 de diciembre 2023
</t>
    </r>
    <r>
      <rPr>
        <b/>
        <sz val="8"/>
        <color theme="1"/>
        <rFont val="Tahoma"/>
        <family val="2"/>
      </rPr>
      <t xml:space="preserve">Reporte S. Administrativos: </t>
    </r>
    <r>
      <rPr>
        <sz val="8"/>
        <color theme="1"/>
        <rFont val="Tahoma"/>
        <family val="2"/>
      </rPr>
      <t xml:space="preserve"> Acta de reunión grupo de apoyo de bienes. Acta del CIGD.</t>
    </r>
  </si>
  <si>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</si>
  <si>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</si>
  <si>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</si>
  <si>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Así como falta de rigurosidad en el proceso interno por parte de algunos de los colaboradores del área.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</si>
  <si>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</si>
  <si>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</si>
  <si>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</si>
  <si>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</si>
  <si>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t>Profesional especializado grado 3 del área técnica
Líder Gestión Documental</t>
  </si>
  <si>
    <t xml:space="preserve">1. Agendamiento reunión 14 de diciembre 2023.
2. Acta de la reunión mesa de trabajo-Planeación.
3. Agendamiento reunión 26 de enero 2024.
4. Acta de reunión mesa de trabajo- Dirección Operativa- Gestión Documental.
5. Agendamiento reunión 18 de marzo 2024.
6. Acta de reunión mesa de trabajo Área Técnica- Gestión Documental.
7. Agendamiento reunión 19 de marzo 2024.
8. Acta de reunión mesa de trabajo capacitación y FUID.
9. Presentación de Power Point y Grabación Capacitación 19 de marzo 2024. https://drive.google.com/file/d/1baUnaCuy0esFK8ljnl0hxtxcUfsSHumn/view?usp=sharing&amp;t=4
10. Agendamiento reunión 18 de abril 2024.
11. Acta de reunión mesa de trabajo Área Técnica- Planeación. </t>
  </si>
  <si>
    <t>Informe Evaluación Control Interno Contable 2022</t>
  </si>
  <si>
    <t>En los Estados Financieros presentados a 31 de diciembre de 2022, se mantienen  algunas diferencias respecto a la denominación de las siguientes cuentas en el catálogo del Canal frente a la versión aplicable del Marco normativo para Empresas que no cotizan en el mercado de valores y que no captan ni administran ahorro del público, expedida por la CGN (identificada como 2015.13, con las modificaciones de la Resolución 62 de 2022).</t>
  </si>
  <si>
    <t xml:space="preserve">El software utilizado no permitía realizar el cambio de nomenclatura a las cuentas que ya tenían movimiento, posteriormente el Contador realizó la solicitud al Proveedor del Software quien indicó que estos cambios ya se puede realizar por el Usuario  Administrador. </t>
  </si>
  <si>
    <t xml:space="preserve">El Usuario Administrador realizará las modificaciones de la nomenclatura a las cuentas que se requieran. </t>
  </si>
  <si>
    <t xml:space="preserve">Número de cuentas modificadas /Número de cuentas a modificar </t>
  </si>
  <si>
    <t xml:space="preserve">Subdirección Financiera </t>
  </si>
  <si>
    <r>
      <t xml:space="preserve">Reporte Financiera: </t>
    </r>
    <r>
      <rPr>
        <sz val="8"/>
        <color theme="1"/>
        <rFont val="Tahoma"/>
        <family val="2"/>
      </rPr>
      <t xml:space="preserve">Se remite plan de cuentas con las respectivas actualizaciones. 
</t>
    </r>
    <r>
      <rPr>
        <b/>
        <sz val="8"/>
        <color theme="1"/>
        <rFont val="Tahoma"/>
        <family val="2"/>
      </rPr>
      <t xml:space="preserve">Análisis OCI: </t>
    </r>
    <r>
      <rPr>
        <sz val="8"/>
        <color theme="1"/>
        <rFont val="Tahoma"/>
        <family val="2"/>
      </rPr>
      <t xml:space="preserve">Se remite por parte del área el documento denominado Plan de cuentas con fecha del 31 de diciembre de 2023; sin embargo, de conformidad con lo formulado, no se evidencia la solicitud de la </t>
    </r>
    <r>
      <rPr>
        <i/>
        <sz val="8"/>
        <color theme="1"/>
        <rFont val="Tahoma"/>
        <family val="2"/>
      </rPr>
      <t>mesa de trabajo con el asesor de la CGN para la revisión de la dinámica de las cuentas utilizadas frecuentemente por el Canal</t>
    </r>
    <r>
      <rPr>
        <sz val="8"/>
        <color theme="1"/>
        <rFont val="Tahoma"/>
        <family val="2"/>
      </rPr>
      <t xml:space="preserve">, por lo que a la fecha de seguimiento no se ha completado lo programado en el plan; de igual manera teniendo en cuenta que  la actividad programada venció en abril de 2023, se califica la acción </t>
    </r>
    <r>
      <rPr>
        <b/>
        <sz val="8"/>
        <color theme="1"/>
        <rFont val="Tahoma"/>
        <family val="2"/>
      </rPr>
      <t>"En proceso"</t>
    </r>
    <r>
      <rPr>
        <sz val="8"/>
        <color theme="1"/>
        <rFont val="Tahoma"/>
        <family val="2"/>
      </rPr>
      <t xml:space="preserve">, y se recomienda al área dar celeridad a la acción programada con el fin de dar cabal cumplimiento a lo formulado en el plan de mejoramiento. </t>
    </r>
  </si>
  <si>
    <t>EN PROCESO</t>
  </si>
  <si>
    <t>Se adjunta plan de cuentas.</t>
  </si>
  <si>
    <r>
      <rPr>
        <b/>
        <sz val="8"/>
        <color theme="1"/>
        <rFont val="Tahoma"/>
        <family val="2"/>
      </rPr>
      <t>Reporte Sub. Financiera:</t>
    </r>
    <r>
      <rPr>
        <sz val="8"/>
        <color theme="1"/>
        <rFont val="Tahoma"/>
        <family val="2"/>
      </rPr>
      <t xml:space="preserve"> No se realizo el reporte correspondiente al ultimo trimestre 2022. Los demás reportes han sido enviados a la oficina de Control Interno. Nota: Teniendo en cuenta que el reporte solicitado no se envío como se puede dar por finalizada esta acción. 
</t>
    </r>
    <r>
      <rPr>
        <b/>
        <sz val="8"/>
        <color theme="1"/>
        <rFont val="Tahoma"/>
        <family val="2"/>
      </rPr>
      <t>Análisis OCI:</t>
    </r>
    <r>
      <rPr>
        <sz val="8"/>
        <color theme="1"/>
        <rFont val="Tahoma"/>
        <family val="2"/>
      </rPr>
      <t xml:space="preserve"> El reporte de avance y soporte no dan cuenta de la revisión ni las cuentas modificadas. Sin embargo adjuntan Plan de cuentas modificado y se deja salvedad que no indican cuáles fueron las cuentas revisadas y modificadas durante el periodo (informando la versión del Catálogo de la CGN que corresponda). De acuerdo con el plazo y los soportes, esta acción se califica como </t>
    </r>
    <r>
      <rPr>
        <b/>
        <sz val="8"/>
        <color theme="1"/>
        <rFont val="Tahoma"/>
        <family val="2"/>
      </rPr>
      <t xml:space="preserve">"Terminada extemporánea" </t>
    </r>
    <r>
      <rPr>
        <sz val="8"/>
        <color theme="1"/>
        <rFont val="Tahoma"/>
        <family val="2"/>
      </rPr>
      <t>y se recomienda cerrar.</t>
    </r>
  </si>
  <si>
    <t>Se evidenció incumplimiento en la publicación de los Estados Financieros mensuales del Canal, para 8 de los 11 meses de la vigencia 2022 de acuerdo con lo establecido en el artículo 1 y numeral 3.3 de la Resolución 182 de 2017 de la CGN; así como en el procedimiento Estados Financieros del Canal, versión 14, evidenciando fallas en los controles establecidos para verificar la preparación y publicación de la información financiera del Canal, para su correspondiente divulgación a la ciudadanía y demás usuarios de la misma.</t>
  </si>
  <si>
    <t xml:space="preserve">Los procesos contables que se realizan luego del ultimo día hábil de cada mes (como son: conciliaciones bancarias, conciliaciones entre áreas, cargue de interfaces, correr procesos de amortización y depreciación, revisión de cifras, identificación de diferencias y causación de ajustes, recibos de caja, entre otros) necesarios para realizar el cierre contable del mes,  están tomando más tiempo generando retraso en la publicación de los Estados Financieros mensuales. </t>
  </si>
  <si>
    <t xml:space="preserve">Durante la vigencia 2023 se implementó un cronograma (fecha de entrega, actividad y responsable) mensual de las actividades necesarias para tener el cierre contable del mes con oportunidad para la publicación de los Estados Financieros Mensuales. </t>
  </si>
  <si>
    <t xml:space="preserve">Periodos contables cerrados / Estados Financieros Publicados </t>
  </si>
  <si>
    <r>
      <t xml:space="preserve">Reporte Financiera: </t>
    </r>
    <r>
      <rPr>
        <sz val="8"/>
        <color theme="1"/>
        <rFont val="Tahoma"/>
        <family val="2"/>
      </rPr>
      <t>Se han realizado las publicaciones de los estados contables mensuales.</t>
    </r>
    <r>
      <rPr>
        <b/>
        <sz val="8"/>
        <color theme="1"/>
        <rFont val="Tahoma"/>
        <family val="2"/>
      </rPr>
      <t xml:space="preserve">
Análisis OCI: </t>
    </r>
    <r>
      <rPr>
        <sz val="8"/>
        <color theme="1"/>
        <rFont val="Tahoma"/>
        <family val="2"/>
      </rPr>
      <t xml:space="preserve">Se procede a la revisión de los soportes remitidos por el área observando que la publicación </t>
    </r>
    <r>
      <rPr>
        <b/>
        <sz val="8"/>
        <color theme="1"/>
        <rFont val="Tahoma"/>
        <family val="2"/>
      </rPr>
      <t>no</t>
    </r>
    <r>
      <rPr>
        <sz val="8"/>
        <color theme="1"/>
        <rFont val="Tahoma"/>
        <family val="2"/>
      </rPr>
      <t xml:space="preserve"> se adelanta de manera mensual como se indica en el reporte, lo cual se verificó en el botón de transparencia de Canal Capital; sin embargo, teniendo en cuenta que la actualización de la norma  indica que la periodicidad de preparación y presentación de los informes financieros y contables se adelantarán de manera trimestral (incluidas las notas) (...), y, dado que la publicación se encuentra hasta octubre de 2023, se califica la acción como </t>
    </r>
    <r>
      <rPr>
        <b/>
        <sz val="8"/>
        <color theme="1"/>
        <rFont val="Tahoma"/>
        <family val="2"/>
      </rPr>
      <t>"En proceso"</t>
    </r>
    <r>
      <rPr>
        <sz val="8"/>
        <color theme="1"/>
        <rFont val="Tahoma"/>
        <family val="2"/>
      </rPr>
      <t xml:space="preserve">; </t>
    </r>
    <r>
      <rPr>
        <sz val="8"/>
        <color theme="1"/>
        <rFont val="Tahoma"/>
        <family val="2"/>
      </rPr>
      <t xml:space="preserve">con el fin de verificar la publicación de los estados de cierre de la vigencia 2023. </t>
    </r>
  </si>
  <si>
    <t>1. Correo electrónico enviado a Web master para publicación Estados financieros corte marzo 2024.</t>
  </si>
  <si>
    <r>
      <rPr>
        <b/>
        <sz val="8"/>
        <color theme="1"/>
        <rFont val="Tahoma"/>
        <family val="2"/>
      </rPr>
      <t xml:space="preserve">Reporte Sub. Financiera: </t>
    </r>
    <r>
      <rPr>
        <sz val="8"/>
        <color theme="1"/>
        <rFont val="Tahoma"/>
        <family val="2"/>
      </rPr>
      <t xml:space="preserve">La contaduría General de la Nación informó que ya no esta realizando mesas de trabajo, sin embargo, las cuentas contables utilizadas están siendo actualizadas constantemente de acuerdo a los lineamientos emitidos por la entidad. Se adjunta el plan de cuentas que se esta utilizando en la entidad. </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El reporte de avance no tiene que ver con la acción de mejora.  Sin embargo, se evidenció soporte de correo electrónico para publicar los informes financieros y contables  trimestrales marzo 2024. De acuerdo con el plazo, los soportes y que existe una observación relacionada con este mismo tema en el Informe de Control interno contable vigencia 2023 que está pendiente de formular acciones de mejora, se califica </t>
    </r>
    <r>
      <rPr>
        <b/>
        <sz val="8"/>
        <color theme="1"/>
        <rFont val="Tahoma"/>
        <family val="2"/>
      </rPr>
      <t xml:space="preserve">"Terminada extemporánea" </t>
    </r>
    <r>
      <rPr>
        <sz val="8"/>
        <color theme="1"/>
        <rFont val="Tahoma"/>
        <family val="2"/>
      </rPr>
      <t>y se recomienda cerrar</t>
    </r>
    <r>
      <rPr>
        <b/>
        <sz val="8"/>
        <color theme="1"/>
        <rFont val="Tahoma"/>
        <family val="2"/>
      </rPr>
      <t xml:space="preserve">. </t>
    </r>
  </si>
  <si>
    <t>Se evidenciaron debilidades en las notas a los informes financieros, así:
-Respecto a lo establecido en el numeral 2.2 del artículo 1 de la Resolución 182 de 2017 de la Contaduría General de la Nación, sobre la presentación de las notas a los informes financieros y contables mensuales.
-Notas que no tienen relación con los Estados Financieros, no describen ningún detalle como revelaciones, imprecisiones en los detalles e imprecisiones en la composición de la nota (revelaciones pertenecen a otra nota).</t>
  </si>
  <si>
    <t xml:space="preserve">Se estaban generando las notas a los Estados Financieros de acuerdo a la plantilla establecida por la Contaduría General de la Nación sin omitir ninguna nota. </t>
  </si>
  <si>
    <t>1. Omitir las notas de la plantilla que no contengan datos de acuerdo a la información de los Estados Financieros que se generen.
2. Revisar que las notas contengan descripción detallada, explicando las cifras que se adjuntan en los cuadros y validando que la información correspondan al numeral de las notas respectivas.</t>
  </si>
  <si>
    <t>Revisión y presentación de estados Financieros / 1</t>
  </si>
  <si>
    <r>
      <t xml:space="preserve">Reporte Financiera: </t>
    </r>
    <r>
      <rPr>
        <sz val="8"/>
        <color theme="1"/>
        <rFont val="Tahoma"/>
        <family val="2"/>
      </rPr>
      <t xml:space="preserve">El profesional de contabilidad, tendrá en cuenta las observaciones para la elaboración de las notas, teniendo en cuenta que la información anexa corresponda a la nota explicativa.
</t>
    </r>
    <r>
      <rPr>
        <b/>
        <sz val="8"/>
        <color theme="1"/>
        <rFont val="Tahoma"/>
        <family val="2"/>
      </rPr>
      <t xml:space="preserve">Análisis OCI: </t>
    </r>
    <r>
      <rPr>
        <sz val="8"/>
        <color theme="1"/>
        <rFont val="Tahoma"/>
        <family val="2"/>
      </rPr>
      <t xml:space="preserve">Se mantiene el reporte de avances por parte del área, sin que a la fecha se observe la ejecución de avances correspondientes a la acción formulada; se recomienda al área tener en cuenta que la acción finaliza el 31 de marzo de 2024 de manera que se dé cabal cumplimiento a lo programado dentro de las fechas establecidas. Teniendo en cuenta lo anterior, se califica la acción </t>
    </r>
    <r>
      <rPr>
        <b/>
        <sz val="8"/>
        <color theme="1"/>
        <rFont val="Tahoma"/>
        <family val="2"/>
      </rPr>
      <t>"Sin Iniciar"</t>
    </r>
    <r>
      <rPr>
        <sz val="8"/>
        <color theme="1"/>
        <rFont val="Tahoma"/>
        <family val="2"/>
      </rPr>
      <t xml:space="preserve">. </t>
    </r>
  </si>
  <si>
    <t>SIN INICIAR</t>
  </si>
  <si>
    <t xml:space="preserve">1. Estados Financieros corte marzo 31/2024 con las respectivas notas y dictamen de Revisoría Fiscal. </t>
  </si>
  <si>
    <r>
      <rPr>
        <b/>
        <sz val="8"/>
        <color theme="1"/>
        <rFont val="Tahoma"/>
        <family val="2"/>
      </rPr>
      <t>Reporte Sub. Financiera:</t>
    </r>
    <r>
      <rPr>
        <sz val="8"/>
        <color theme="1"/>
        <rFont val="Tahoma"/>
        <family val="2"/>
      </rPr>
      <t xml:space="preserve"> Se adjunta correo de la publicación de los estados financieros 2023.Se adjuntan estados financieros 2023 donde se detallan las notas explicativas de acuerdo a la plantilla emitida por la Contaduría General de la Nación.
</t>
    </r>
    <r>
      <rPr>
        <b/>
        <sz val="8"/>
        <color theme="1"/>
        <rFont val="Tahoma"/>
        <family val="2"/>
      </rPr>
      <t>Análisis OCI:</t>
    </r>
    <r>
      <rPr>
        <sz val="8"/>
        <color theme="1"/>
        <rFont val="Tahoma"/>
        <family val="2"/>
      </rPr>
      <t xml:space="preserve"> </t>
    </r>
    <r>
      <rPr>
        <b/>
        <sz val="8"/>
        <color theme="1"/>
        <rFont val="Tahoma"/>
        <family val="2"/>
      </rPr>
      <t xml:space="preserve">. </t>
    </r>
    <r>
      <rPr>
        <sz val="8"/>
        <color theme="1"/>
        <rFont val="Tahoma"/>
        <family val="2"/>
      </rPr>
      <t xml:space="preserve">De acuerdo con el soporte remitido, el plazo del a acción y que existe una observación relacionada con este mismo tema en el Informe de Control interno contable vigencia 2023 que está pendiente de formular acciones de mejora, se califica </t>
    </r>
    <r>
      <rPr>
        <b/>
        <sz val="8"/>
        <color theme="1"/>
        <rFont val="Tahoma"/>
        <family val="2"/>
      </rPr>
      <t xml:space="preserve">"Terminada extemporánea" </t>
    </r>
    <r>
      <rPr>
        <sz val="8"/>
        <color theme="1"/>
        <rFont val="Tahoma"/>
        <family val="2"/>
      </rPr>
      <t xml:space="preserve">y se recomienda cerrar. </t>
    </r>
  </si>
  <si>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</si>
  <si>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</si>
  <si>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</si>
  <si>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 xml:space="preserve">1. Coordinar con el área de Servicios Administrativos y Generar una mesa de trabajo con las áreas involucradas (almacén,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</si>
  <si>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 socialización del procedimiento / 1
Partidas conciliatorias identificadas / Partidas conciliatorias ajustadas</t>
  </si>
  <si>
    <t>Subdirección Financiera.</t>
  </si>
  <si>
    <t xml:space="preserve">Profesional de Contabilidad. </t>
  </si>
  <si>
    <r>
      <t xml:space="preserve">Reporte Financiera: </t>
    </r>
    <r>
      <rPr>
        <sz val="8"/>
        <color theme="1"/>
        <rFont val="Tahoma"/>
        <family val="2"/>
      </rPr>
      <t xml:space="preserve">El área de Servicios Administrativos realizó la socialización del Procedimiento Ingreso Almacén.
</t>
    </r>
    <r>
      <rPr>
        <b/>
        <sz val="8"/>
        <color theme="1"/>
        <rFont val="Tahoma"/>
        <family val="2"/>
      </rPr>
      <t xml:space="preserve">Análisis OCI: </t>
    </r>
    <r>
      <rPr>
        <sz val="8"/>
        <color theme="1"/>
        <rFont val="Tahoma"/>
        <family val="2"/>
      </rPr>
      <t xml:space="preserve">Se remite por parte el área una presentación respecto a los procedimientos de servicios administrativos sin fecha, sin registro de asistencia, sin soportes adicionales que permitan evidenciar la ejecución de la mesa de trabajo de conformidad con lo programado en el presente plan. Por lo que se reconoce el avance de la construcción de la presentación, dejando como recomendación a las áreas responsables la ejecución de las acciones faltantes dentro de los plazos programados. Teniendo en cuenta lo anterior, se califica la acción </t>
    </r>
    <r>
      <rPr>
        <b/>
        <sz val="8"/>
        <color theme="1"/>
        <rFont val="Tahoma"/>
        <family val="2"/>
      </rPr>
      <t>"En Proceso"</t>
    </r>
    <r>
      <rPr>
        <sz val="8"/>
        <color theme="1"/>
        <rFont val="Tahoma"/>
        <family val="2"/>
      </rPr>
      <t xml:space="preserve"> y se indica a las áreas que deben remitirse los soportes que den cuenta de los avances reportados. </t>
    </r>
  </si>
  <si>
    <r>
      <rPr>
        <b/>
        <sz val="8"/>
        <color theme="1"/>
        <rFont val="Tahoma"/>
        <family val="2"/>
      </rPr>
      <t xml:space="preserve">Reporte Sub. Financiera: </t>
    </r>
    <r>
      <rPr>
        <sz val="8"/>
        <color theme="1"/>
        <rFont val="Tahoma"/>
        <family val="2"/>
      </rPr>
      <t xml:space="preserve">Se solicito al Servicios Administrativos realizar la socialización del procedimiento de Ingreso a almacén. Se realizo la socialización el pasado 1 de noviembre de 2023. 
</t>
    </r>
    <r>
      <rPr>
        <b/>
        <sz val="8"/>
        <color theme="1"/>
        <rFont val="Tahoma"/>
        <family val="2"/>
      </rPr>
      <t>Análisis OCI:</t>
    </r>
    <r>
      <rPr>
        <sz val="8"/>
        <color theme="1"/>
        <rFont val="Tahoma"/>
        <family val="2"/>
      </rPr>
      <t xml:space="preserve"> La Subdirección indicó que remitieron soportes pero no se evidencia nada cargado en el drive, por lo cual no se puede evidenciar cumplimiento de las acciones. De acuerdo con el plazo, esta acción se califica con alerta </t>
    </r>
    <r>
      <rPr>
        <b/>
        <sz val="8"/>
        <color theme="1"/>
        <rFont val="Tahoma"/>
        <family val="2"/>
      </rPr>
      <t xml:space="preserve">"Incumplida". </t>
    </r>
  </si>
  <si>
    <t xml:space="preserve">Dentro del proceso de medición del posterior adelantado durante la vigencia 2022 no se incluyeron los activos intangibles, teniendo en cuenta que las bases de datos sobre las cuales se realizó el análisis de medición posterior solo relacionaron los activos tangibles, incumpliendo lo establecido en el numeral 6.10 Política de Intangibles de la Política Financiera del Canal versión 8 de 2021. </t>
  </si>
  <si>
    <t xml:space="preserve">No se tiene individualizadas las licencias en el software contable, lo cual impide generar un informe individual. </t>
  </si>
  <si>
    <t xml:space="preserve">1. Cotizar la reparametrización de SIIGO para que se pueda realizar las individualizaciones de los registros por licencia.
2. Realizar el proceso de paso a NIIF a Contabilidad Multipropósito, se debe verificar que la reparametrización este realizada en su totalidad, se solicitará a SIIGO la cotización de la reparametrización. 
2. Para la Medición posterior que se adelante en la vigencia 2023 se solicitará a Servicios Administrativos que incluya la base de datos de activos intangibles individualizados que ellos controlan. </t>
  </si>
  <si>
    <t>1. Cotización Recibida/1
2. Cotización Recibida/1
2. Memorando de solicitud a Servicios Administrativos /1</t>
  </si>
  <si>
    <r>
      <t xml:space="preserve">Reporte Financiera: </t>
    </r>
    <r>
      <rPr>
        <sz val="8"/>
        <color theme="1"/>
        <rFont val="Tahoma"/>
        <family val="2"/>
      </rPr>
      <t xml:space="preserve">El Contador enviará a Servicios Administrativos la solicitud que incluya la base de datos de activos intangibles individualizados que ellos controlan.
</t>
    </r>
    <r>
      <rPr>
        <b/>
        <sz val="8"/>
        <color theme="1"/>
        <rFont val="Tahoma"/>
        <family val="2"/>
      </rPr>
      <t xml:space="preserve">Análisis OCI: </t>
    </r>
    <r>
      <rPr>
        <sz val="8"/>
        <color theme="1"/>
        <rFont val="Tahoma"/>
        <family val="2"/>
      </rPr>
      <t>Dado que no se remiten avances ni soportes adicionales a los indicados en el seguimiento del segundo cuatrimestre de 2023, a la fecha de seguimiento de la acción formulada; se recomienda al área tener en cuenta que la acción finaliza el 31 de marzo de 2024 de manera que se dé cabal cumplimiento a lo programado dentro de las fechas establecidas. Teniendo en cuenta lo anterior, se mantiene la acción</t>
    </r>
    <r>
      <rPr>
        <b/>
        <sz val="8"/>
        <color theme="1"/>
        <rFont val="Tahoma"/>
        <family val="2"/>
      </rPr>
      <t xml:space="preserve"> "En Proceso". </t>
    </r>
  </si>
  <si>
    <r>
      <rPr>
        <b/>
        <sz val="8"/>
        <color theme="1"/>
        <rFont val="Tahoma"/>
        <family val="2"/>
      </rPr>
      <t>Reporte Sub. Financiera:</t>
    </r>
    <r>
      <rPr>
        <sz val="8"/>
        <color theme="1"/>
        <rFont val="Tahoma"/>
        <family val="2"/>
      </rPr>
      <t xml:space="preserve"> Se ha solicitado en varias oportunidades el contacto de una persona especializada para cotizar la parametrización de SIIGO, pero a la fecha no se tiene respuesta del proveedor.
</t>
    </r>
    <r>
      <rPr>
        <b/>
        <sz val="8"/>
        <color theme="1"/>
        <rFont val="Tahoma"/>
        <family val="2"/>
      </rPr>
      <t>Análisis OCI:</t>
    </r>
    <r>
      <rPr>
        <sz val="8"/>
        <color theme="1"/>
        <rFont val="Tahoma"/>
        <family val="2"/>
      </rPr>
      <t xml:space="preserve"> Se verifican correos remitidos y se evidencia que en marzo 2024 se está respondiendo un correo de junio 2023. De acuerdo con lo anterior, se recomienda iniciar nuevamente el proceso colocando caso  de servicio en Siigo y realizar seguimiento oportuno. De acuerdo con lo anterior, con el plazo fijado para la acción dentro de la vigencia 2024 y ante la existencia de esta misma acción de mejora en el Plan de mejoramiento institucional vigente 2024, generado por las observaciones de la Contraloría de Bogotá resultado de la auditoría 2023, se recomienda cerrar.</t>
    </r>
  </si>
  <si>
    <t xml:space="preserve">Acciones formuladas en el marco del Plan de Mejoramiento Institucional. </t>
  </si>
  <si>
    <t>Herramienta de autoevaluación -  MODELO DE SEGUIMIENTO Y MEDICIÓN A LA PRESTACIÓN DEL SERVICIO</t>
  </si>
  <si>
    <t>VHAF</t>
  </si>
  <si>
    <t>Debilidades en el canal de atención presencial:
1. No se han adelantado estudios técnicos de factibilidad para identificar las necesidades de la ciudadanía para la estructuración de este canal.</t>
  </si>
  <si>
    <t>Servicio al Ciudadano y Defensor del Televidente (Apoyo)</t>
  </si>
  <si>
    <t>No se contemplaron actividades para identificar necesidades de mejoras al canal presencial dentro del quehacer  del proceso  de servicio, dado que no se prestaba atención a la ciudadanía por este canal desde la vigencia 2020 hasta finales de 2022.</t>
  </si>
  <si>
    <t xml:space="preserve">1. Realizar la evaluación de aspectos aplicables en el canal presencial, de conformidad con la NTC 6047 (Control Interno - At. Ciudadano) 
2. Identificar los aspectos base para la realización del estudio técnico de reestructuración del canal presencial (Control Interno - At. Ciudadano) 
3. Comunicar los resultados a la Alta Dirección con el fin de analizar las mejoras requeridas (At. Ciudadano)
4. Estructurar el plan de trabajo correspondiente y hacer seguimiento semestral (At. Ciudadano) </t>
  </si>
  <si>
    <t>Acciones realizadas /  Acciones formuladas</t>
  </si>
  <si>
    <t xml:space="preserve">Atención al Ciudadano
Oficina de Control Interno </t>
  </si>
  <si>
    <t xml:space="preserve">Secretaria General
Gerencia General </t>
  </si>
  <si>
    <t xml:space="preserve">Auxiliar de Atención al Ciudadano 
Jefe Oficina de Control Interno </t>
  </si>
  <si>
    <r>
      <t xml:space="preserve">Reporte S. Ciudadano: </t>
    </r>
    <r>
      <rPr>
        <sz val="8"/>
        <color theme="1"/>
        <rFont val="Tahoma"/>
        <family val="2"/>
      </rPr>
      <t xml:space="preserve">Se realizó reunión con servicios administrativos en el mes de noviembre donde se acordó esperar el cambio de administración para poder realizar el estudio, de acuerdo a los recursos disponibles.
</t>
    </r>
    <r>
      <rPr>
        <b/>
        <sz val="8"/>
        <color theme="1"/>
        <rFont val="Tahoma"/>
        <family val="2"/>
      </rPr>
      <t xml:space="preserve">Análisis OCI: </t>
    </r>
    <r>
      <rPr>
        <sz val="8"/>
        <color theme="1"/>
        <rFont val="Tahoma"/>
        <family val="2"/>
      </rPr>
      <t xml:space="preserve">Se verifica el soporte remitido por el área, observando la reunión efectuada el 27 de noviembre de 2023 con el área de servicios administrativos sobre los aspectos críticos identificados en el marco de la Auditoría al Decreto 371-2010: Atención al ciudadano; sin embargo, teniendo en cuenta lo formulado, no se han adelantado las acciones por parte del área de Atención al ciudadano, los resultados si bien fueron comunicados por la Oficina de Control Interno, no se han socializado las necesidades que permitan establecer el plan de trabajo y el posterior seguimiento a la Alta Dirección por parte del área responsable, de conformidad con las acciones programadas. Por lo anterior, se recomienda al área revisar lo pendiente y adelantar las acciones en las fechas establecidas. De conformidad con la fecha de terminación, se califica la acción </t>
    </r>
    <r>
      <rPr>
        <b/>
        <sz val="8"/>
        <color theme="1"/>
        <rFont val="Tahoma"/>
        <family val="2"/>
      </rPr>
      <t>"En Proceso"</t>
    </r>
    <r>
      <rPr>
        <sz val="8"/>
        <color theme="1"/>
        <rFont val="Tahoma"/>
        <family val="2"/>
      </rPr>
      <t xml:space="preserve">. </t>
    </r>
  </si>
  <si>
    <t>https://drive.google.com/drive/folders/1YzDnFcmyWcxWhVNMz-qz5hYOq1Oolvwu?usp=drive_link
1. Actas y estudio de reestructuración
2. Correo electrónico
3. Plan de trabajo</t>
  </si>
  <si>
    <r>
      <rPr>
        <b/>
        <sz val="8"/>
        <color theme="1"/>
        <rFont val="Tahoma"/>
        <family val="2"/>
      </rPr>
      <t>Reporte S. Ciudadano:</t>
    </r>
    <r>
      <rPr>
        <sz val="8"/>
        <color theme="1"/>
        <rFont val="Tahoma"/>
        <family val="2"/>
      </rPr>
      <t xml:space="preserve"> 2. Se realizó el estudio técnico de reestructuración del canal presencial. 3. Se envío correo electrónico a las directivas con el fin de informar las mejoras requeridas. 4. Se estructuró el plan de trabajo correspondiente.
</t>
    </r>
    <r>
      <rPr>
        <b/>
        <sz val="8"/>
        <color theme="1"/>
        <rFont val="Tahoma"/>
        <family val="2"/>
      </rPr>
      <t xml:space="preserve">Análisis OCI: </t>
    </r>
    <r>
      <rPr>
        <sz val="8"/>
        <color theme="1"/>
        <rFont val="Tahoma"/>
        <family val="2"/>
      </rPr>
      <t xml:space="preserve">Se adelantaron reuniones respecto al estudio técnico el 9 de febrero y el 15 de abril de 2024, así mismo, se realizó la comunicación a la Alta Dirección el 3 de abril de 2024. De igual manera se cuenta con la definición y consolidación del plan de trabajo para la reestructuración del canal presencial (Calle 26), de conformidad con las acciones formuladas en el presente plan. Teniendo en cuenta lo anterior, así como que las acciones formuladas por parte de la Oficina de Control Interno, ya se habían finalizado, se califica la acción como </t>
    </r>
    <r>
      <rPr>
        <b/>
        <sz val="8"/>
        <color theme="1"/>
        <rFont val="Tahoma"/>
        <family val="2"/>
      </rPr>
      <t>"Terminada"</t>
    </r>
    <r>
      <rPr>
        <sz val="8"/>
        <color theme="1"/>
        <rFont val="Tahoma"/>
        <family val="2"/>
      </rPr>
      <t xml:space="preserve"> con estado </t>
    </r>
    <r>
      <rPr>
        <b/>
        <sz val="8"/>
        <color theme="1"/>
        <rFont val="Tahoma"/>
        <family val="2"/>
      </rPr>
      <t>"Cerrada"</t>
    </r>
    <r>
      <rPr>
        <sz val="8"/>
        <color theme="1"/>
        <rFont val="Tahoma"/>
        <family val="2"/>
      </rPr>
      <t xml:space="preserve"> de manera que se verifique el estado de implementación del plan formulado, durante la auditoría del segundo semestre de la vigencia.</t>
    </r>
  </si>
  <si>
    <t xml:space="preserve">Se adelantará revisión de implementación en el marco de la auditoría del Decreto 371 de 2010: Atención al ciudadano. </t>
  </si>
  <si>
    <t>Debilidades en el canal de atención telefónico:
1. No se cuenta con registros de medición de tiempos de espera y atención.</t>
  </si>
  <si>
    <t>No se ha contemplado registrar la medición de los tiempos de atención en el canal telefónico en virtud de que no se prestaba atención a la ciudadanía  por este canal desde la vigencia 2020 hasta finales de 2022.</t>
  </si>
  <si>
    <t xml:space="preserve">
1. Solicitar al área de Sistemas  la posibilidad de incluir un registro de medición de tiempo de espera y atención en este canal.
2. Realizar la implementación en caso de que la respuesta por parte del operador telefónico sea positiva.
3. Documentar los resultados de la gestión.</t>
  </si>
  <si>
    <t>Atención al Ciudadano</t>
  </si>
  <si>
    <t xml:space="preserve">Auxiliar de Atención al Ciudadano </t>
  </si>
  <si>
    <r>
      <t xml:space="preserve">Reporte S. Ciudadano: </t>
    </r>
    <r>
      <rPr>
        <sz val="8"/>
        <color theme="1"/>
        <rFont val="Tahoma"/>
        <family val="2"/>
      </rPr>
      <t xml:space="preserve">Se envió correo a Sistemas en el mes de septiembre solicitando la verificación para incluir un registro de medición de tiempo de espera y atención en el canal telefónico. En noviembre se volvió a enviar correo recordatorio, sin embargo a la fecha no se ha recibido respuesta del área.
</t>
    </r>
    <r>
      <rPr>
        <b/>
        <sz val="8"/>
        <color theme="1"/>
        <rFont val="Tahoma"/>
        <family val="2"/>
      </rPr>
      <t xml:space="preserve">Análisis OCI: </t>
    </r>
    <r>
      <rPr>
        <sz val="8"/>
        <color theme="1"/>
        <rFont val="Tahoma"/>
        <family val="2"/>
      </rPr>
      <t xml:space="preserve">Se verifica el soporte remitido por el área, en el que se adelanta la solicitud de revisar la posibilidad de incluir un registro de medición de tiempo de espera y atención en el canal telefónico, sin que a la fecha se haya recibido respuesta por parte del área. Dado, que el profesional no emite respuesta después de cuatro (4) meses de requerimiento, se recomienda escalar la solicitud con los líderes de los procesos involucrados, que para el caso son el Subdirector Administrativo y la Secretaria General, de manera, que se pueda incluir dentro de los temas de toma de decisión de la Alta Dirección. 
Teniendo en cuenta lo anterior, así como la fecha de terminación formulada se califica la acción </t>
    </r>
    <r>
      <rPr>
        <b/>
        <sz val="8"/>
        <color theme="1"/>
        <rFont val="Tahoma"/>
        <family val="2"/>
      </rPr>
      <t>"En Proceso"</t>
    </r>
    <r>
      <rPr>
        <sz val="8"/>
        <color theme="1"/>
        <rFont val="Tahoma"/>
        <family val="2"/>
      </rPr>
      <t>.</t>
    </r>
  </si>
  <si>
    <t>https://drive.google.com/drive/folders/1jib9S7_j6by1K7fN67CNcw88cIP3H21q?usp=drive_link
1. Correo electrónico y propuesta</t>
  </si>
  <si>
    <r>
      <t xml:space="preserve">Reporte S. Ciudadano: </t>
    </r>
    <r>
      <rPr>
        <sz val="8"/>
        <color theme="1"/>
        <rFont val="Tahoma"/>
        <family val="2"/>
      </rPr>
      <t xml:space="preserve">Se recibió respuesta por parte del proveedor de servicio, sin embargo, se solicitó al operador telefónico ajustar la propuesta frente a la realidad del canal.
</t>
    </r>
    <r>
      <rPr>
        <b/>
        <sz val="8"/>
        <color theme="1"/>
        <rFont val="Tahoma"/>
        <family val="2"/>
      </rPr>
      <t xml:space="preserve">Análisis OCI: </t>
    </r>
    <r>
      <rPr>
        <sz val="8"/>
        <color theme="1"/>
        <rFont val="Tahoma"/>
        <family val="2"/>
      </rPr>
      <t xml:space="preserve">Se adelanta la evaluación de los soportes remitidos, dentro de los cuales se observa la trazabilidad de la solicitud de cotización de los servicios requeridos del 18 de septiembre de 2023 al 11 de abril de 2024 respecto al canal telefónico de Capital; sin embargo, a la fecha no se observan las decisiones tomadas y la respectiva implementación de lo formulado en el presente plan. Teniendo en cuenta lo anterior, así como de la fecha de terminación se califica la acción </t>
    </r>
    <r>
      <rPr>
        <b/>
        <sz val="8"/>
        <color theme="1"/>
        <rFont val="Tahoma"/>
        <family val="2"/>
      </rPr>
      <t xml:space="preserve">"En Proceso" </t>
    </r>
    <r>
      <rPr>
        <sz val="8"/>
        <color theme="1"/>
        <rFont val="Tahoma"/>
        <family val="2"/>
      </rPr>
      <t xml:space="preserve">y se recomienda al área dar continuidad a las acciones pendientes dentro de los plazos establecidos. </t>
    </r>
  </si>
  <si>
    <t>Gestión Financiera y Facturación 2023</t>
  </si>
  <si>
    <t>11.9</t>
  </si>
  <si>
    <t xml:space="preserve">Debilidades en el proceso de revisión y/o actualización de documentación del proceso Gestión Financiera, en actividades duplicadas, en que cada actividad debe tener un responsable, en que los procedimientos deben ser susceptibles de mejora y descritos por las personas que más saben acerca de la operación y considerar los documentos, los registros y anexos que se relacionan directamente con el procedimiento, en aplicación de éste y que sirven de soporte al mismo, así:
a. Procedimiento AGFF-TE-PD-026 MANEJO Y ARQUEO DE CAJA MENOR, versión 10 de 2019.
b. Procedimiento ELABORACIÓN DE FACTURAS, código AGFF-FA-PD-014, versión 17 del 21/12/2021. 
c. Procedimiento CONSTITUCIÓN DE CUENTAS POR PAGAR Y LIBERACIÓN DE SALDOS, código AGFF-PP-PD-015, versión 8 del 18/10/2022. 
d. En cuanto a observar normatividad desactualizada en los documentos del proceso Gestión Financiera.
</t>
  </si>
  <si>
    <t>Falta de actualización de los procedimientos de la Subdirección Financiera</t>
  </si>
  <si>
    <t xml:space="preserve">Revisar y actualizar los procedimientos de
a. AGFF-TE-PD-026 MANEJO Y ARQUEO DE CAJA MENOR, versión 10 de 2019,  
b. ELABORACIÓN DE FACTURAS, código AGFF-FA-PD-014, versión 17 del 21/12/2021., 
c. CONSTITUCIÓN DE CUENTAS POR PAGAR Y LIBERACIÓN DE SALDOS, código AGFF-PP-PD-015, versión 8 del 18/10/2022. </t>
  </si>
  <si>
    <t xml:space="preserve">Procedimientos Actualizados / Procedimientos por Actualizar. </t>
  </si>
  <si>
    <t>Tesorería
Facturación y Cartera
Presupuesto</t>
  </si>
  <si>
    <t xml:space="preserve">Profesional Grado 01- Tesorería.
Profesional  Grado 01- de Facturación y Cartera.
Profesional Grado 01- de Presupuesto. </t>
  </si>
  <si>
    <r>
      <t xml:space="preserve">Reporte Financiera: </t>
    </r>
    <r>
      <rPr>
        <sz val="8"/>
        <color theme="1"/>
        <rFont val="Tahoma"/>
        <family val="2"/>
      </rPr>
      <t xml:space="preserve">Se adjunta correo solicitud de publicación del procedimiento modificado. Se adjunta el procedimiento modificado.
</t>
    </r>
    <r>
      <rPr>
        <b/>
        <sz val="8"/>
        <color theme="1"/>
        <rFont val="Tahoma"/>
        <family val="2"/>
      </rPr>
      <t xml:space="preserve">Análisis OCI: </t>
    </r>
    <r>
      <rPr>
        <sz val="8"/>
        <color theme="1"/>
        <rFont val="Tahoma"/>
        <family val="2"/>
      </rPr>
      <t xml:space="preserve">Se procede a la verificación de los soportes entregados por el área en el que se observa la trazabilidad del correo de solicitud de actualización del procedimiento AGFF-TE-PD-026 ARQUEO CAJA MENOR durante agosto de 2023, la cual fue atendida el 24 de agosto de 2023 por el área de Planeación. De igual manera, se remite el procedimiento de elaboración de facturas en formato Excel, sin el soporte indicado de solicitud de actualización y publicación en la intranet; por lo anterior, se califica la acción </t>
    </r>
    <r>
      <rPr>
        <b/>
        <sz val="8"/>
        <color theme="1"/>
        <rFont val="Tahoma"/>
        <family val="2"/>
      </rPr>
      <t>"En Proceso"</t>
    </r>
    <r>
      <rPr>
        <sz val="8"/>
        <color theme="1"/>
        <rFont val="Tahoma"/>
        <family val="2"/>
      </rPr>
      <t xml:space="preserve"> y se recomienda al área remitir la totalidad de los soportes indicados, así como dar finalización a la actualización de los documentos formulados en el presente plan de mejora. </t>
    </r>
  </si>
  <si>
    <t>Procedimientos actualizados:
a. AGFF-TE-PD-026 MANEJO Y ARQUEO DE CAJA MENOR
b. ELABORACIÓN DE FACTURAS, código AGFF-FA-PD-014
c. CONSTITUCIÓN DE CUENTAS POR PAGAR Y LIBERACIÓN DE SALDOS</t>
  </si>
  <si>
    <r>
      <t xml:space="preserve">Reporte Financiera: </t>
    </r>
    <r>
      <rPr>
        <sz val="8"/>
        <color theme="1"/>
        <rFont val="Tahoma"/>
        <family val="2"/>
      </rPr>
      <t xml:space="preserve">Se adjunta correo solicitud de publicación del procedimiento modificado. Se adjunta el procedimiento modificado.
</t>
    </r>
    <r>
      <rPr>
        <b/>
        <sz val="8"/>
        <color theme="1"/>
        <rFont val="Tahoma"/>
        <family val="2"/>
      </rPr>
      <t xml:space="preserve">Análisis OCI: </t>
    </r>
    <r>
      <rPr>
        <sz val="8"/>
        <color theme="1"/>
        <rFont val="Tahoma"/>
        <family val="2"/>
      </rPr>
      <t xml:space="preserve">No se adjunta ningún documento de los mencionados como soportes o como avance. Se procede a la verificación de los procedimientos en la intranet, evidenciando la actualización de los 3 programados, por lo anterior, se califica la acción </t>
    </r>
    <r>
      <rPr>
        <b/>
        <sz val="8"/>
        <color theme="1"/>
        <rFont val="Tahoma"/>
        <family val="2"/>
      </rPr>
      <t>"Terminada extemporánea"</t>
    </r>
    <r>
      <rPr>
        <sz val="8"/>
        <color theme="1"/>
        <rFont val="Tahoma"/>
        <family val="2"/>
      </rPr>
      <t xml:space="preserve"> y se recomienda cerrar. </t>
    </r>
  </si>
  <si>
    <t>11.10</t>
  </si>
  <si>
    <t xml:space="preserve">Debilidad en cuanto al procedimiento Elaboración de facturas, así:
a. Incumplimiento del artículo 16 del Acuerdo 788 de 2020 del Concejo de Bogotá D.C, el cual establece la eliminación de los centavos en las operaciones de las entidades distritales.
</t>
  </si>
  <si>
    <t>Si bien es cierto que al analizar la pirámide de Kelsen se concluye que un acuerdo esta por encima de una resolución, es para el Area Financiera claro que la Dian es el ente rector en materia tributaria y de facturación; además es una entidad de orden nacional que da línea tributaria a todo el país, teniendo en cuenta lo anterior se seguirá cumpliendo con lo estipulado por la DIAN</t>
  </si>
  <si>
    <t>a. Se realizara una consulta a la DIAN validando el tema de los decimales y el pronunciamiento de la misma ante este tema, de no encontrarse una respuesta ya construida se procederá a solicitar un pronunciamiento.
b.  Se realizaran mensualmente y contra la conciliación entre contabilidad y cartera solicitud para anulación de decimales luego de que el cliente efectúe el pago, garantizando asi el cumplimiento del decreto distrital.</t>
  </si>
  <si>
    <t xml:space="preserve">Actividades Realizadas / Actividades Propuestas </t>
  </si>
  <si>
    <t>Facturación y Cartera</t>
  </si>
  <si>
    <t>Profesional  Grado 01- de Facturación y Cartera.</t>
  </si>
  <si>
    <r>
      <t xml:space="preserve">Reporte Financiera: </t>
    </r>
    <r>
      <rPr>
        <sz val="8"/>
        <color theme="1"/>
        <rFont val="Tahoma"/>
        <family val="2"/>
      </rPr>
      <t xml:space="preserve">Se adjunta respuesta de la DIAN, Se adjuntan conciliaciones. 2. Se remite conciliación entre el área de cartera. 
</t>
    </r>
    <r>
      <rPr>
        <b/>
        <sz val="8"/>
        <color theme="1"/>
        <rFont val="Tahoma"/>
        <family val="2"/>
      </rPr>
      <t xml:space="preserve">Análisis OCI: </t>
    </r>
    <r>
      <rPr>
        <sz val="8"/>
        <color theme="1"/>
        <rFont val="Tahoma"/>
        <family val="2"/>
      </rPr>
      <t xml:space="preserve">Se procede a la verificación de los soportes remitidos por el área, observando la respuesta de la DIAN con fecha del 28 de diciembre de 2023, en el que se indica que </t>
    </r>
    <r>
      <rPr>
        <i/>
        <sz val="8"/>
        <color theme="1"/>
        <rFont val="Tahoma"/>
        <family val="2"/>
      </rPr>
      <t xml:space="preserve">"es decisión del facturador y de su equipo contable, dada la situación presentada, verificar la definición e interpretación de la normativa, la cual está sujeta al modo de operación de la compañía y que no es competencia de este despacho indicar la forma en que deben realizar los ajustes, solo señalamos lo previsto al respecto en el anexo técnico. Por lo anterior se da por subsanado el error reportado". </t>
    </r>
    <r>
      <rPr>
        <sz val="8"/>
        <color theme="1"/>
        <rFont val="Tahoma"/>
        <family val="2"/>
      </rPr>
      <t xml:space="preserve">Así mismo, se observan las conciliaciones de septiembre entre el área de contabilidad y cartera, los cuales no corresponden al periodo de seguimiento, así como tampoco cuentan con la totalidad de firmas determinadas en el formato. 
Teniendo en cuenta lo anterior, se califica la acción </t>
    </r>
    <r>
      <rPr>
        <b/>
        <sz val="8"/>
        <color theme="1"/>
        <rFont val="Tahoma"/>
        <family val="2"/>
      </rPr>
      <t xml:space="preserve">"En Proceso" </t>
    </r>
    <r>
      <rPr>
        <sz val="8"/>
        <color theme="1"/>
        <rFont val="Tahoma"/>
        <family val="2"/>
      </rPr>
      <t xml:space="preserve">y se recomienda al área remitir los soportes correspondientes al periodo de seguimiento de conformidad con la Circular 024 de 2019, al igual que adelantar los ajustes a que haya lugar sobre el reporte de información conciliada. </t>
    </r>
  </si>
  <si>
    <t>1. Consulta a la Dian
2. Conciliaciones entre contabilidad y cartera.
3. Modificación política financiera</t>
  </si>
  <si>
    <r>
      <t xml:space="preserve">Reporte Financiera: </t>
    </r>
    <r>
      <rPr>
        <sz val="8"/>
        <color theme="1"/>
        <rFont val="Tahoma"/>
        <family val="2"/>
      </rPr>
      <t xml:space="preserve">Se solicita cierre del hallazgo, lo anterior dado que ya se efectuó consulta a la DIAN, se efectúan controles en las conciliaciones cuando quedan decimales garantizándose así que se cumpla el acuerdo distrital, por ultimo ya se tomo una decisión por parte de la subdirección al respecto y se modifico la política financiera en la pagina 60, solicitud que se realizo el 29 de diciembre y quedo oficializada el 15 de enero de 2024. Es pertinente indicar que se adjuntaron las conciliaciones en el reporte anterior con el animo de soportar que allí se encuentran las diferencias y se concilian con contabilidad, esa fue la finalidad de adjuntar el soporte.
</t>
    </r>
    <r>
      <rPr>
        <b/>
        <sz val="8"/>
        <color theme="1"/>
        <rFont val="Tahoma"/>
        <family val="2"/>
      </rPr>
      <t xml:space="preserve">Análisis OCI: </t>
    </r>
    <r>
      <rPr>
        <sz val="8"/>
        <color theme="1"/>
        <rFont val="Tahoma"/>
        <family val="2"/>
      </rPr>
      <t xml:space="preserve">Se procede a la verificación de los soportes entregados por la Subdirección  evidenciando cumplimiento de las acciones formuladas; por lo anterior, se califica la acción </t>
    </r>
    <r>
      <rPr>
        <b/>
        <sz val="8"/>
        <color theme="1"/>
        <rFont val="Tahoma"/>
        <family val="2"/>
      </rPr>
      <t xml:space="preserve">"Terminada extemporánea" </t>
    </r>
    <r>
      <rPr>
        <sz val="8"/>
        <color theme="1"/>
        <rFont val="Tahoma"/>
        <family val="2"/>
      </rPr>
      <t xml:space="preserve">y se recomienda cerrar.  </t>
    </r>
  </si>
  <si>
    <t xml:space="preserve">Debilidades en el control interno contable del Canal, al no evidenciar procesos de depuración de la cartera, respecto a:
a. Valores registrados en las cuentas por cobrar del Canal, resultado de aplicación de porcentajes de retención de clientes.
b. Valores registrados en las cuentas por cobrar, resultado del incentivo ganado por el Canal en el año 2019 en los premios India Catalina organizados por el FICCI.
</t>
  </si>
  <si>
    <t>Errores humanos de interpretación en la forma de aplicar el procedimiento.</t>
  </si>
  <si>
    <t>a. Actualizar el procedimiento en el sentido de fijar un termino máximo para resolver la omisión o error. 
actualizar el procedimiento estableciendo para el reconocimiento contable de los premios o Incentivos, en el sentido que se registre una vez se reciba el pago del Incentivo, en cumplimiento al reconocimiento contable.</t>
  </si>
  <si>
    <t>Facturación y Cartera
Contabilidad</t>
  </si>
  <si>
    <t>Profesional  Grado 01- de Facturación y Cartera.
Profesional Grado 01- Contabilidad</t>
  </si>
  <si>
    <r>
      <t xml:space="preserve">Reporte Financiera: </t>
    </r>
    <r>
      <rPr>
        <sz val="8"/>
        <color theme="1"/>
        <rFont val="Tahoma"/>
        <family val="2"/>
      </rPr>
      <t xml:space="preserve">Se realiza la actualización del procedimiento liquidación de ordenes de pago y se solicita a planeación efectuar la publicación del mismo, además se modifica la política financiera y se solicita publicación.
</t>
    </r>
    <r>
      <rPr>
        <b/>
        <sz val="8"/>
        <color theme="1"/>
        <rFont val="Tahoma"/>
        <family val="2"/>
      </rPr>
      <t xml:space="preserve">Análisis OCI: </t>
    </r>
    <r>
      <rPr>
        <sz val="8"/>
        <color theme="1"/>
        <rFont val="Tahoma"/>
        <family val="2"/>
      </rPr>
      <t xml:space="preserve">Se procede a la verificación de los soportes indicados por el área; sin embargo, se observa que el documento remitido se encuentra dañado y por lo tanto no es posible consultarlo, de igual manera, no se remite el soporte de solicitud de modificación al área de Planeación. 
Adicionalmente, revisada la publicación realizada en enero de 2024 del procedimiento de liquidación de ordenes de pago </t>
    </r>
    <r>
      <rPr>
        <b/>
        <sz val="8"/>
        <color theme="1"/>
        <rFont val="Tahoma"/>
        <family val="2"/>
      </rPr>
      <t>no</t>
    </r>
    <r>
      <rPr>
        <sz val="8"/>
        <color theme="1"/>
        <rFont val="Tahoma"/>
        <family val="2"/>
      </rPr>
      <t xml:space="preserve"> es posible identificar que se haya contemplado lo definido en la acción respecto a </t>
    </r>
    <r>
      <rPr>
        <i/>
        <sz val="8"/>
        <color theme="1"/>
        <rFont val="Tahoma"/>
        <family val="2"/>
      </rPr>
      <t>"estableciendo para el reconocimiento contable de los premios o Incentivos, en el sentido que se registre una vez se reciba el pago del Incentivo, en cumplimiento al reconocimiento contable"</t>
    </r>
    <r>
      <rPr>
        <sz val="8"/>
        <color theme="1"/>
        <rFont val="Tahoma"/>
        <family val="2"/>
      </rPr>
      <t xml:space="preserve">. Por lo anterior, se recomienda al área verificar los soportes entregados para los seguimientos adelantados, así como de las acciones formuladas, de manera que se dé cabal cumplimiento a lo programado. Teniendo en cuenta lo anterior, se califica la acción </t>
    </r>
    <r>
      <rPr>
        <b/>
        <sz val="8"/>
        <color theme="1"/>
        <rFont val="Tahoma"/>
        <family val="2"/>
      </rPr>
      <t xml:space="preserve">"En Proceso". </t>
    </r>
  </si>
  <si>
    <t>1. Correo electrónico enviado al área de planeación. 
2. Política Financiera actualizada.
3. Procedimiento AGFF-PD-010 Liquidación ordenes de pago actualizado.</t>
  </si>
  <si>
    <r>
      <t xml:space="preserve">Reporte Financiera: </t>
    </r>
    <r>
      <rPr>
        <sz val="8"/>
        <color theme="1"/>
        <rFont val="Tahoma"/>
        <family val="2"/>
      </rPr>
      <t xml:space="preserve">El pasado 29 de diciembre de 2023 la profesional de Facturación remite correo al área de planeación para la actualización de la Política Financiera y el procedimiento de liquidación de ordenes de pago. Se adjunta correo. Adicional, se adjunta en documento PDF la Política Financiera y el procedimiento de Liquidación de órdenes de pago. Nota: Si por alguna razón no puede visualizar la información adjunta en el drive por favor me indica para enviarlos por correo o volverlos a cargar, en mi equipo puedo visualizar los documentos adjuntos. 
</t>
    </r>
    <r>
      <rPr>
        <b/>
        <sz val="8"/>
        <color theme="1"/>
        <rFont val="Tahoma"/>
        <family val="2"/>
      </rPr>
      <t xml:space="preserve">Análisis OCI: </t>
    </r>
    <r>
      <rPr>
        <sz val="8"/>
        <color theme="1"/>
        <rFont val="Tahoma"/>
        <family val="2"/>
      </rPr>
      <t xml:space="preserve">Se procede a la verificación de los soportes entregados por el área en el que se observa cumplimiento de las acciones propuestas, por lo anterior, se califica la acción </t>
    </r>
    <r>
      <rPr>
        <b/>
        <sz val="8"/>
        <color theme="1"/>
        <rFont val="Tahoma"/>
        <family val="2"/>
      </rPr>
      <t>"Terminada extemporánea"</t>
    </r>
    <r>
      <rPr>
        <sz val="8"/>
        <color theme="1"/>
        <rFont val="Tahoma"/>
        <family val="2"/>
      </rPr>
      <t xml:space="preserve"> y se recomienda cerrar. </t>
    </r>
  </si>
  <si>
    <t>11.15.1</t>
  </si>
  <si>
    <t xml:space="preserve">Incumplimiento de lo establecido en el Procedimiento AGRI-SA-PD-010 Toma Física de Inventarios – V10, respecto a:
a. Actividad 1: Poner en consideración del Comité de Inventarios el cronograma, metodología y responsables de la toma física 
b. Actividad 3: Socializar a las diferentes áreas del Canal a través de una comunicación (puede ser correo electrónico, oficio, memorando, etc.) las instrucciones, el cronograma, las actividades y los grupos de trabajo necesarios para el levantamiento de la toma física de inventarios 
c. Actividad 9: Firmar de manera digital los traslados de bienes actualizados e inventarios individuales.
d. Actividad 11: Enviar información de la relación de inventarios individuales a los funcionarios mediante correo electrónico 
</t>
  </si>
  <si>
    <t>Gestión de Recursos Administrativos (Apoyo)</t>
  </si>
  <si>
    <t>Incumplimiento de lo fijado en el procedimiento AGRI-SA-PD-010 Toma Física de Inventarios - V10, originado en la falta de actualización del mismo; el cual debe corresponderse con las actividades que se realizan actualmente y que se enmarcan en la TFI.</t>
  </si>
  <si>
    <t xml:space="preserve">1. Actualizar el procedimiento AGRI-SA-PD-010 TOMA FISICA DE INVENTARIOS – V10 con el fin de consignar en el mismo,  las actividades puntuales que se estipulan en el capitulo 4,2 TOMA FISICA DE BIENES del Manual de Procedimientos Administrativos y Contables para el manejo y control de los bienes en las Entidades de Gobierno Distritales adoptado en Canal Capital
2. Socializar con el equipo de Servicios Administrativos los cambios realizados en el procedimiento, con el fin de que toda el área maneje la misma información
</t>
  </si>
  <si>
    <t>Procedimiento actualizado / procedimiento socializado.</t>
  </si>
  <si>
    <t>Técnico grado 2 de Servicios Administrativos</t>
  </si>
  <si>
    <r>
      <t xml:space="preserve">Reporte S. Administrativos: </t>
    </r>
    <r>
      <rPr>
        <sz val="8"/>
        <color theme="1"/>
        <rFont val="Tahoma"/>
        <family val="2"/>
      </rPr>
      <t xml:space="preserve">Actividad 1: Se actualiza el procedimiento AGRI-SA-PD-010 TOMA FISICA DE INVENTARIOS y se remite el memorando 1043 de 2023 sobre el Informe Final de la Toma física de Inventarios del 2023 donde se indica paso a paso la actividad realizada (Ver anexo No. 1) Así mismo, se remite algunos correos electrónicos donde se evidencia la entrega del inventario a cada funcionario luego de terminar la Toma Física (Ver anexo No. 2) Actividad 2: Se remite acta de reunión donde se socializa los cambios realizados (Ver anexo No. 3).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así como el acta de reunión del 11 de diciembre de 2023 con el equipo de Servicios administrativos para socializar los procedimientos del proceso. Por lo que la acción se califica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Lo anterior, teniendo en cuenta las debilidades identificadas en la observación, estableciendo la necesidad de verificar soportes adicionales de ejecución de las actividades 1 y 3 del procedimiento. </t>
    </r>
  </si>
  <si>
    <t>https://drive.google.com/drive/folders/1LBCd9QWiOu5aHW4X5BkgbOSPI6ZW1aVA</t>
  </si>
  <si>
    <r>
      <t xml:space="preserve">Reporte S. Administrativos: </t>
    </r>
    <r>
      <rPr>
        <sz val="8"/>
        <color theme="1"/>
        <rFont val="Tahoma"/>
        <family val="2"/>
      </rPr>
      <t xml:space="preserve">Se remite acta de reunión de la primera reunión del Grupo de apoyo de bienes 2023 con el fin de evidenciar la actividad 1 del procedimiento AGRI-SA-PD-010 TOMA FISICA DE INVENTARIOS. Posteriormente, se remite el acta 004 de 2023 del CIGD donde dentro de varios temas, se socializó la actividad de la toma física de la vigencia y sus pormenores.
</t>
    </r>
    <r>
      <rPr>
        <b/>
        <sz val="8"/>
        <color theme="1"/>
        <rFont val="Tahoma"/>
        <family val="2"/>
      </rPr>
      <t xml:space="preserve">Análisis OCI: </t>
    </r>
    <r>
      <rPr>
        <sz val="8"/>
        <color theme="1"/>
        <rFont val="Tahoma"/>
        <family val="2"/>
      </rPr>
      <t xml:space="preserve">Se remite por parte del área de Servicios Administrativos el acta de reunión del grupo de apoyo de bienes del 29 de junio de 2023, así como de la socialización de los resultados de la toma física con fecha del 15 de diciembre de 2023, lo que daría cumplimiento a los numerales 1 y 3 del procedimiento actualizado, de conformidad con lo formulado. Teniendo en cuenta lo anterior, se mantiene la calificación </t>
    </r>
    <r>
      <rPr>
        <b/>
        <sz val="8"/>
        <color theme="1"/>
        <rFont val="Tahoma"/>
        <family val="2"/>
      </rPr>
      <t>"Terminada"</t>
    </r>
    <r>
      <rPr>
        <sz val="8"/>
        <color theme="1"/>
        <rFont val="Tahoma"/>
        <family val="2"/>
      </rPr>
      <t xml:space="preserve"> y se procede al cierre de esta. </t>
    </r>
  </si>
  <si>
    <t>Se adelantaron las acciones formuladas en el marco de lo programado en el plan.</t>
  </si>
  <si>
    <t>11.15.2</t>
  </si>
  <si>
    <t xml:space="preserve">Incumplimiento de los establecido en la Resolución Distrital 001 de 2019 “Por la cual se expide el Manual de Procedimientos Administrativos y Contables para el manejo y control de los bienes en las Entidades de Gobierno Distritales”, respecto a:
a. Numeral 4.2.1.2 Servidores públicos encargados: Designación por escrito y previo al inicio de la toma física de inventarios, del grupo de colaboradores a cargo de realizar la toma física de inventarios, así como de estipular las responsabilidades que tendrá cada uno durante la toma física de inventarios.
b. Numeral 4.2.1.3. Notificación: De la fecha específica de la verificación de bienes a cargo de cada funcionario de Capital y de la solicitud de la presencia y acompañamiento de los servidores públicos al momento de la toma física.
c. Numeral 4.2.2.2.1: Se evidencia que faltó complementar las placas de tres (3) bienes que no las tenían o estaban borrosas.
Durante el proceso de conteo no se identificaron la totalidad de bienes que requerían reparación, los servibles no utilizables, los inservibles u obsoletos, los posibles indicios de deterioro o el deterioro físico de los mismos, por parte de los servidores públicos a cargo de los bienes, ya que, no acompañaron la toma física de bienes.
d. 4.2.3 Cierre e Informe Final: Faltó anexar al informe final las relaciones (formatos, planillas, bases de datos, listados) que permiten el comparativo de los bienes verificados.
Faltó la notificación al Comité de Inventarios de las gestiones adelantadas de los faltantes no justificados encontrados durante la toma física.
</t>
  </si>
  <si>
    <t>Inobservancia de lo establecido en la Resolución Distrital 001 de 2019 “Por la cual se expide el Manual de Procedimientos Administrativos y Contables para el manejo y control de los bienes en las Entidades de Gobierno Distritales”, teniendo en cuenta la falta de actualización del procedimiento AGRI-SA-PD-010 Toma Física de Inventarios – V10, el cual, que debe corresponderse con las actividades que se realizan actualmente y que se enmarcan en la TFI.</t>
  </si>
  <si>
    <t xml:space="preserve">1. Actualizar el procedimiento AGRI-SA-PD-010 TOMA FISICA DE INVENTARIOS – V10 con el fin de consignar en el mismo,  los lineamientos dispuestos en la Resolución Distrital 001 de 2019
2. Socializar con el equipo de Servicios Administrativos los cambios realizados en el procedimiento, con el fin de que toda el área maneje la misma información frente a este.
3. Remitir registro fotográfico de los 3 bienes que tienen placa borrosa, los cuales, se identificarán dentro de la Gran Toma Física de Inventarios 2023.
</t>
  </si>
  <si>
    <t>SI</t>
  </si>
  <si>
    <r>
      <t xml:space="preserve">Reporte S. Administrativos: </t>
    </r>
    <r>
      <rPr>
        <sz val="8"/>
        <color theme="1"/>
        <rFont val="Tahoma"/>
        <family val="2"/>
      </rPr>
      <t xml:space="preserve">Actividad 1: Se actualiza el procedimiento AGRI-SA-PD-010 TOMA FISICA DE INVENTARIOS (Ver anexo No. 1) Actividad 2: Se remite acta de reunión donde se socializa los cambios realizados a los procedimientos del área incluyendo el AGRI-SA-PD-010 TOMA FISICA DE INVENTARIOS (Ver anexo No. 2) Actividad 3: Se remite registro fotográfico de los 3 bienes faltantes en la visita de Control Interno (Ver anexo No. 3).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registro fotográfico de tres (3) bienes faltantes, así como el acta de reunión del 11 de diciembre de 2023 con el equipo de Servicios administrativos para socializar los procedimientos del proceso. Teniendo en cuenta lo indicado, se califica la acción como </t>
    </r>
    <r>
      <rPr>
        <b/>
        <sz val="8"/>
        <color theme="1"/>
        <rFont val="Tahoma"/>
        <family val="2"/>
      </rPr>
      <t>"Terminada"; s</t>
    </r>
    <r>
      <rPr>
        <sz val="8"/>
        <color theme="1"/>
        <rFont val="Tahoma"/>
        <family val="2"/>
      </rPr>
      <t xml:space="preserve">in embargo, teniendo en cuenta las debilidades identificadas en la observación, se requieren los soportes adicionales de ejecución de lo consignado en los literales a. y b. [de la observación] por lo que queda con estado </t>
    </r>
    <r>
      <rPr>
        <b/>
        <sz val="8"/>
        <color theme="1"/>
        <rFont val="Tahoma"/>
        <family val="2"/>
      </rPr>
      <t>"Abierta"</t>
    </r>
    <r>
      <rPr>
        <sz val="8"/>
        <color theme="1"/>
        <rFont val="Tahoma"/>
        <family val="2"/>
      </rPr>
      <t>.</t>
    </r>
  </si>
  <si>
    <t>Informe final de la toma física de inventarios.</t>
  </si>
  <si>
    <r>
      <t xml:space="preserve">Reporte S. Administrativos: </t>
    </r>
    <r>
      <rPr>
        <sz val="8"/>
        <color theme="1"/>
        <rFont val="Tahoma"/>
        <family val="2"/>
      </rPr>
      <t xml:space="preserve">Se remite el memorando 1043 donde se hace entrega el Informe Final de la Toma Física de Inventarios de la vigencia 2023, donde en el Anexo No. 1 se remite el acta de la primera reunión del Grupo de Apoyo de bienes donde se estipula la metodología a usar para la actividad y se especifica los SERVIDORES PÚBLICOS A CARGO tal como se indica en el numera 3 del informe. Con esto, se da cumplimiento al literal A de la observación.
Asi mismo, el anexo No. 3 del mencionado informe, se remitió la evidencia donde se notificó a cada funcionario a cargo de bienes, la fecha de revisión, solicitud de acompañamiento y los bienes a verificar. Con esto, se da cumplimiento al literal B de la observación.
</t>
    </r>
    <r>
      <rPr>
        <b/>
        <sz val="8"/>
        <color theme="1"/>
        <rFont val="Tahoma"/>
        <family val="2"/>
      </rPr>
      <t xml:space="preserve">Análisis OCI: </t>
    </r>
    <r>
      <rPr>
        <sz val="8"/>
        <color theme="1"/>
        <rFont val="Tahoma"/>
        <family val="2"/>
      </rPr>
      <t xml:space="preserve">Se verifican los soportes remitidos por el área, observando que para la toma física realizada en la vigencia 2023 se designo al grupo de colaboradores de realizar la toma física y se estableció  el rol que realizarían, de igual manera se realizó la notificación de la fecha específica de la verificación de bienes a cargo de cada funcionario de Capital y se realizó  la solicitud de la presencia y acompañamiento de los servidores públicos al momento de la toma física.
Teniendo en cuenta lo indicado, y que se evidencia el cumplimiento de las acciones propuestas se califica la acción como </t>
    </r>
    <r>
      <rPr>
        <b/>
        <sz val="8"/>
        <color theme="1"/>
        <rFont val="Tahoma"/>
        <family val="2"/>
      </rPr>
      <t xml:space="preserve">"Terminada" </t>
    </r>
    <r>
      <rPr>
        <sz val="8"/>
        <color theme="1"/>
        <rFont val="Tahoma"/>
        <family val="2"/>
      </rPr>
      <t>con estado</t>
    </r>
    <r>
      <rPr>
        <b/>
        <sz val="8"/>
        <color theme="1"/>
        <rFont val="Tahoma"/>
        <family val="2"/>
      </rPr>
      <t xml:space="preserve"> "Cerrada"</t>
    </r>
  </si>
  <si>
    <t>11.15.3</t>
  </si>
  <si>
    <t xml:space="preserve">Inconsistencias en el Informe Final de la toma Física de Inventarios, respecto a:
a. Reporte de datos imprecisos sobre la totalidad de bienes verificados.
b. Falta de registro de información clara y completa de las novedades en el papel de trabajo que soporta los resultados presentados en el informe.
c. Inconsistencias entre el papel de trabajo y los soportes de los traslados realizados durante la ejecución de la toma física, así como falta de firmas de control por parte de los funcionarios: el que entrega y el que recibe el bien.
d. Inconsistencias entre dos (2) bienes encontrados en la Bodega de Engativá y el papel de trabajo de la toma física de inventarios.
</t>
  </si>
  <si>
    <t>Inobservancia de lo establecido en la Resolución Distrital 001 de 2019 “Por la cual se expide el Manual de Procedimientos Administrativos y Contables para el manejo y control de los bienes en las Entidades de Gobierno Distritales”, en relación con el contenido  y generación del Informe Final de la Toma Física de Inventarios, dada la falta de actualización del procedimiento AGRI-SA-PD-010 Toma Física de Inventarios – V10</t>
  </si>
  <si>
    <t>1. Actualizar el procedimiento AGRI-SA-PD-010 TOMA FISICA DE INVENTARIOS – V10 con el fin de establecer las actividades que se realizan en la actualidad.
2. Socializar con el equipo de Servicios Administrativos los cambios realizados al procedimiento y capacitar al equipo sobre el diligenciamiento del papel de trabajo que se utilizará en cada vigencia.
3. Trasladar los 2 bienes que se encontraron en la bodega de Engativá y de los cuales no fueron notificado su traslado.</t>
  </si>
  <si>
    <r>
      <t xml:space="preserve">Reporte S. Administrativos: </t>
    </r>
    <r>
      <rPr>
        <sz val="8"/>
        <color theme="1"/>
        <rFont val="Tahoma"/>
        <family val="2"/>
      </rPr>
      <t xml:space="preserve">Actividad 1: Se actualiza el procedimiento AGRI-SA-PD-010 TOMA FISICA DE INVENTARIOS (Ver anexo No. 1) Actividad 2: Se remite acta de reunión donde se socializa los cambios realizados a los procedimientos del área incluyendo AGRI-SA-PD-010 TOMA FISICA DE INVENTARIOS (Ver anexo No. 2) Actividad 3: Se remite el inventario final de 2023 del AUXILIAR DEL ÁREA TÉCNICA dentro del cual, se relaciona los 2 parlantes que se encontraban en la bodega de Engativá (Ver anexo No. 3 pagina 10 Ítems 4 y 5).
</t>
    </r>
    <r>
      <rPr>
        <b/>
        <sz val="8"/>
        <color theme="1"/>
        <rFont val="Tahoma"/>
        <family val="2"/>
      </rPr>
      <t xml:space="preserve">Análisis OCI: </t>
    </r>
    <r>
      <rPr>
        <sz val="8"/>
        <color theme="1"/>
        <rFont val="Tahoma"/>
        <family val="2"/>
      </rPr>
      <t>Se verifican los soportes remitidos por el área, observando el procedimiento actualizado a la versión 15 con fecha del 24 de agosto de 2023 y acta de reunión del 11 de diciembre de 2023 con el equipo de Servicios administrativos para socializar los procedimientos del proceso. Sin embargo, teniendo en cuenta las debilidades identificadas en la observación, así como la revisión de lo remitido, no se observa el soporte del traslado adelantado al área, que sustente la existencia de los parlantes en el inventario del área. 
Por lo anterior, así como la fecha de terminación se califica la acción</t>
    </r>
    <r>
      <rPr>
        <b/>
        <sz val="8"/>
        <color theme="1"/>
        <rFont val="Tahoma"/>
        <family val="2"/>
      </rPr>
      <t xml:space="preserve"> "En Proceso"</t>
    </r>
    <r>
      <rPr>
        <sz val="8"/>
        <color theme="1"/>
        <rFont val="Tahoma"/>
        <family val="2"/>
      </rPr>
      <t xml:space="preserve"> y se recomienda al área complementar el reporte con los soportes pendientes, con el fin de proceder a la terminación de lo formulado. </t>
    </r>
  </si>
  <si>
    <t>Soporte de traslado de los parlantes.</t>
  </si>
  <si>
    <r>
      <t xml:space="preserve">Reporte S. Administrativos: </t>
    </r>
    <r>
      <rPr>
        <sz val="8"/>
        <color theme="1"/>
        <rFont val="Tahoma"/>
        <family val="2"/>
      </rPr>
      <t xml:space="preserve">Se remite los Traslados de bienes No. 135 y 136 de 2023 donde se hace entrega de los parlantes que estaban en la ubicación Bodega de Engativá y donde se comprueba la existencia de los bienes.
</t>
    </r>
    <r>
      <rPr>
        <b/>
        <sz val="8"/>
        <color theme="1"/>
        <rFont val="Tahoma"/>
        <family val="2"/>
      </rPr>
      <t xml:space="preserve">Análisis OCI: </t>
    </r>
    <r>
      <rPr>
        <sz val="8"/>
        <color theme="1"/>
        <rFont val="Tahoma"/>
        <family val="2"/>
      </rPr>
      <t xml:space="preserve">Se verifican los soportes remitidos por el área, observando que se cumplió con la actividad 3, se remiten soportes del traslado de los parlantes encontrados en la bodega de Engativá que a pesar de que estaban a cargo del áreas de Programación su responsable era el área Técnica.
Teniendo en cuenta lo indicado, y que se evidencia el cumplimiento de las acciones propuestas se califica la acción como </t>
    </r>
    <r>
      <rPr>
        <b/>
        <sz val="8"/>
        <color theme="1"/>
        <rFont val="Tahoma"/>
        <family val="2"/>
      </rPr>
      <t xml:space="preserve">"Terminada" </t>
    </r>
    <r>
      <rPr>
        <sz val="8"/>
        <color theme="1"/>
        <rFont val="Tahoma"/>
        <family val="2"/>
      </rPr>
      <t>con estado</t>
    </r>
    <r>
      <rPr>
        <b/>
        <sz val="8"/>
        <color theme="1"/>
        <rFont val="Tahoma"/>
        <family val="2"/>
      </rPr>
      <t xml:space="preserve"> "Cerrada"</t>
    </r>
  </si>
  <si>
    <t>11.15.4</t>
  </si>
  <si>
    <t xml:space="preserve">Debilidades en el control de elementos en uso, para dar de baja o en otro estado de la gestión administrativa de bienes, que son propiedad de Canal Capital y que por tanto están bajo las funciones de la Subdirección Administrativa y se encuentran en la bodega de Engativá.
a. Falta de un control adecuado para el registro de ingreso y salida de los bienes que están en la bodega, así como falta de claridad del inventario de los bienes de utilería y de Propiedad, Planta y Equipo que se almacenan en la bodega.
b. El uso de la bodega de Engativá es de conformidad con la minuta contractual para almacenar elementos de escenografía de la Coordinación de Producción de Capital, no para guardar bienes inservibles, obsoletos o dañados que deben darse de baja.
</t>
  </si>
  <si>
    <t>Falta de espacio en la sedes de Capital para almacenar elementos que a futuro se darán de baja y falta de control en la entrada y salida de elementos en la bodega.</t>
  </si>
  <si>
    <t>1. Realizar una jornada de identificación por parte de Servicios Administrativos con el fin incluir en el inventario de consumo controlado aquellos bienes que se encuentran en la bodega y que por su naturaleza, deben plaquetizarse.
2. Realizar una mesa de trabajo con la Coordinación del área de  Producción con el fin de establecer parámetros de control para la entrada y salida de elementos en la bodega de Engativá.
3. Modificar el objeto contractual y las obligaciones específicas del próximo contrato de arrendamiento de la bodega, para incluir dentro del mismo la posibilidad de almacenar elementos distintos a escenografías.</t>
  </si>
  <si>
    <t xml:space="preserve">Inventario actualizado / Inventario socializado
Mesa de trabajo programada / Mesa de trabajo realizada 
Ajuste de condiciones contractuales programado / Ajuste de condiciones contractuales realizado
</t>
  </si>
  <si>
    <r>
      <t xml:space="preserve">Reporte S. Administrativos: </t>
    </r>
    <r>
      <rPr>
        <sz val="8"/>
        <color theme="1"/>
        <rFont val="Tahoma"/>
        <family val="2"/>
      </rPr>
      <t>Actividad 2: Se remite acta de reunión con la funcionaria encargada de la bodega de Engativá, en la cual, se abordo el tema de los elementos que son utilizados para ambientar las diferentes escenografías de la entidad y de los cuales, se requiere plaquetizar y controlar desde Servicios Administrativos. Así mismo, se abordo el tema del control y mecanismos que se pueden implementar para mejorar el control de entrada y salida de estos bienes en este espacio. Queda pendiente las actividades 1 y 3</t>
    </r>
    <r>
      <rPr>
        <b/>
        <sz val="8"/>
        <color theme="1"/>
        <rFont val="Tahoma"/>
        <family val="2"/>
      </rPr>
      <t xml:space="preserve">.
Análisis OCI: </t>
    </r>
    <r>
      <rPr>
        <sz val="8"/>
        <color theme="1"/>
        <rFont val="Tahoma"/>
        <family val="2"/>
      </rPr>
      <t xml:space="preserve">Se procede a la revisión de los soportes entregados, observando el acta de la reunión realizada el 15 de diciembre de 2023 entre el área de Servicios Administrativos y Producción en la que se identifican dos (2) compromisos, sobre los cuales se recomienda remitir soportes de seguimiento para verificar el cumplimiento. En atención a lo indicado por el área, así como de los formulado y las fechas de terminación programadas, se califica la acción </t>
    </r>
    <r>
      <rPr>
        <b/>
        <sz val="8"/>
        <color theme="1"/>
        <rFont val="Tahoma"/>
        <family val="2"/>
      </rPr>
      <t>"En Proceso"</t>
    </r>
    <r>
      <rPr>
        <sz val="8"/>
        <color theme="1"/>
        <rFont val="Tahoma"/>
        <family val="2"/>
      </rPr>
      <t xml:space="preserve">. </t>
    </r>
  </si>
  <si>
    <t>Registro fotográfico.
Acta de entrega de bienes de consumo.
Pantallazo del inventario de la bodega de Engativá.</t>
  </si>
  <si>
    <r>
      <t xml:space="preserve">Reporte S. Administrativos: </t>
    </r>
    <r>
      <rPr>
        <sz val="8"/>
        <color theme="1"/>
        <rFont val="Tahoma"/>
        <family val="2"/>
      </rPr>
      <t xml:space="preserve">Luego de las mesas de trabajo realizadas por el área de producción, encargada de los elementos que se encuentran en la bodega de Engativá, se remite el acta de entrega de todos los bienes encontrados en esta ubicación (Ver anexo 1) y registro fotográfico de la plaquetización adelantada (Ver anexo 2). Finalmente, se crea un drive con el fin de hacerle seguimiento a la entrada y salida de bienes entre producción y Servicios Administrativos (Ver anexo 2 pag-3). Lo anterior para dar cumplimiento a las actividades 1 y 2.
Actividad 3: Queda pendiente para el mes de septiembre suscribir un nuevo contrato de arrendamiento de la bodega, no obstante, el CTO 263 de 2023 ya se encuentra modificado en su objeto contractual (Ver anexo) </t>
    </r>
    <r>
      <rPr>
        <b/>
        <sz val="8"/>
        <color theme="1"/>
        <rFont val="Tahoma"/>
        <family val="2"/>
      </rPr>
      <t xml:space="preserve">
Análisis OCI: </t>
    </r>
    <r>
      <rPr>
        <sz val="8"/>
        <color theme="1"/>
        <rFont val="Tahoma"/>
        <family val="2"/>
      </rPr>
      <t xml:space="preserve">Se procede a la revisión de los soportes entregados, observando la plaquetización de  elementos de consumo de la bodega de Engativá, la entrega de los elementos al área de Producción y un Excel dónde se está registrando el inventario de los bienes de la bodega. Por lo tanto, las actividades 1 y 2 se califican como "Cumplidas".
En cuanto a la actividad 3 es necesario que se ajuste el anexo técnico del contrato de arrendamiento de la bodega, pues como se observa en la minuta contractual la descripción de la bodega requerida sigue siendo "Canal Capital requiere una bodega en calidad de arrendamiento </t>
    </r>
    <r>
      <rPr>
        <b/>
        <sz val="8"/>
        <color theme="1"/>
        <rFont val="Tahoma"/>
        <family val="2"/>
      </rPr>
      <t>para almacenamiento de elementos de escenografía</t>
    </r>
    <r>
      <rPr>
        <sz val="8"/>
        <color theme="1"/>
        <rFont val="Tahoma"/>
        <family val="2"/>
      </rPr>
      <t xml:space="preserve"> para las diferentes producciones de la entidad, esta bodega debe estar ubicada en la ciudad de Bogotá D. C, con mínimo 70 y hasta 150 metros cuadrados, con una altura mínima de 2,50 mt, debe contar con mínimo un baño, servicios públicos básicos como agua y luz, que se encuentre en un primer piso con facilidad de acceso para cargue y descargue de elementos y que se pueda parquear vehículos de carga al frente de la bodega"
En atención a lo indicado por el área, así como de los formulado y las fechas de terminación programadas, se califica la acción </t>
    </r>
    <r>
      <rPr>
        <b/>
        <sz val="8"/>
        <color theme="1"/>
        <rFont val="Tahoma"/>
        <family val="2"/>
      </rPr>
      <t>"En Proceso"</t>
    </r>
    <r>
      <rPr>
        <sz val="8"/>
        <color theme="1"/>
        <rFont val="Tahoma"/>
        <family val="2"/>
      </rPr>
      <t xml:space="preserve">. se recomienda que sí el  ajuste del anexo técnico se realizará hasta el mes de octubre de 2024, se solicite la ampliación de la fecha de terminación para que no se califique como Incumplida en el próximo seguimiento. </t>
    </r>
  </si>
  <si>
    <t>11.15.6</t>
  </si>
  <si>
    <t>Siete (7) bienes no pudieron verificarse físicamente durante las pruebas realizadas por la Oficina de Control Interno, identificados con las placas: 700899, 701236, 1002015, 1002016, 1006135, 1006136 y 1006137.</t>
  </si>
  <si>
    <t>Falta de tiempo en la auditoría realizada; teniendo en cuenta que, los bienes que no se encontraron se encontraban fuera del Canal o en otro espacio dentro de la entidad así como falta de compromiso por parte del personal que mueve los equipos sin reportar a Servicios Administrativos.</t>
  </si>
  <si>
    <t>1. Realizar la búsqueda de los bienes que no pudieron ser objeto de verificación física durante las pruebas realizadas por la OCI y remitir registro fotográfico de cada bien con su debida ubicación.
2. Realizar una reunión con los lideres de las áreas de sistemas y técnica del canal con el fin de plantear la posibilidad de incluir el reporte de movimiento de equipos a Servicios Administrativos como una obligación contractual para el personal que mueve los bienes de la entidad.</t>
  </si>
  <si>
    <t>Registro fotográfico realizado / registro fotográfico enviado 
Acta de reunión realizada / Acta de reunión enviada</t>
  </si>
  <si>
    <r>
      <t xml:space="preserve">Reporte S. Administrativos: </t>
    </r>
    <r>
      <rPr>
        <sz val="8"/>
        <color theme="1"/>
        <rFont val="Tahoma"/>
        <family val="2"/>
      </rPr>
      <t xml:space="preserve">Actividades en proceso. 
</t>
    </r>
    <r>
      <rPr>
        <b/>
        <sz val="8"/>
        <color theme="1"/>
        <rFont val="Tahoma"/>
        <family val="2"/>
      </rPr>
      <t xml:space="preserve">Análisis OCI: </t>
    </r>
    <r>
      <rPr>
        <sz val="8"/>
        <color theme="1"/>
        <rFont val="Tahoma"/>
        <family val="2"/>
      </rPr>
      <t xml:space="preserve">Teniendo en cuenta que no se reportan soportes que den cuenta del proceso de las actividades, según lo indicado en el reporte, se califica la acción </t>
    </r>
    <r>
      <rPr>
        <b/>
        <sz val="8"/>
        <color theme="1"/>
        <rFont val="Tahoma"/>
        <family val="2"/>
      </rPr>
      <t>"Sin Iniciar"</t>
    </r>
    <r>
      <rPr>
        <sz val="8"/>
        <color theme="1"/>
        <rFont val="Tahoma"/>
        <family val="2"/>
      </rPr>
      <t xml:space="preserve"> y se recomienda al área adelantar lo formulado dentro de los plazos establecidos. </t>
    </r>
  </si>
  <si>
    <t>Registro fotográfico de bienes.</t>
  </si>
  <si>
    <r>
      <t xml:space="preserve">Reporte S. Administrativos: </t>
    </r>
    <r>
      <rPr>
        <sz val="8"/>
        <color theme="1"/>
        <rFont val="Tahoma"/>
        <family val="2"/>
      </rPr>
      <t xml:space="preserve">Actividad 1: Se remite acta de reunión de la toma física de inventarios aleatoria programada por Servicios Administrativos y de la cual, se seleccionaron entre otros, los 07 bienes mencionados en la observación, los cuales, se adjuntan registro fotográfico.
Actividad 2: Se encuentra pendiente realizar la reunión con las áreas correspondientes.
</t>
    </r>
    <r>
      <rPr>
        <b/>
        <sz val="8"/>
        <color theme="1"/>
        <rFont val="Tahoma"/>
        <family val="2"/>
      </rPr>
      <t xml:space="preserve">Análisis OCI: 
</t>
    </r>
    <r>
      <rPr>
        <sz val="8"/>
        <color theme="1"/>
        <rFont val="Tahoma"/>
        <family val="2"/>
      </rPr>
      <t xml:space="preserve">De la actividad 1 se puede evidenciar a través del registro fotográfico remitido como evidencia cinco (5) de los siete (7) bienes, no es posible identificar los bienes con placas 1002015  y 1002016, por lo que se solicita a los responsable cargar esta evidencia.
Teniendo en cuenta que la actividad 2 está sin iniciar y que la fecha de terminación de la acción era el 30/08/2024 se califica como  </t>
    </r>
    <r>
      <rPr>
        <b/>
        <sz val="8"/>
        <color theme="1"/>
        <rFont val="Tahoma"/>
        <family val="2"/>
      </rPr>
      <t xml:space="preserve">"En proceso"
</t>
    </r>
    <r>
      <rPr>
        <sz val="8"/>
        <color theme="1"/>
        <rFont val="Tahoma"/>
        <family val="2"/>
      </rPr>
      <t xml:space="preserve"> </t>
    </r>
  </si>
  <si>
    <t>11.15.7</t>
  </si>
  <si>
    <t>Falta de presentación del grupo de apoyo de bienes al Comité Institucional de Gestión y Desempeño cuando actúa como Comité de Inventarios del cronograma de la toma física, el equipo que realizará la verificación, los resultados del informe final y las gestiones adelantadas de los bienes faltantes identificados durante la toma física.</t>
  </si>
  <si>
    <t>Falta de actualización del Procedimiento AGRI-SA-PD-010 Toma Física de Inventarios – V10, para incluir y formalizar las actividades donde se involucra el CIGD de Canal Capital.</t>
  </si>
  <si>
    <t xml:space="preserve">1. Actualizar el procedimiento AGRI-SA-PD-010 TOMA FISICA DE INVENTARIOS – V10 con el fin de incluir actividades en las que involucre al CIGD de la entidad tales como:
*Socializar el cronograma de la toma física de inventarios general y sus pormenores aprobado por el Grupo de Apoyo de Bienes
* Socializar el informe final de la actividad así como reportar sus resultados y/o novedades.
Entre otras actividades propias de inventarios que se requieren reportar al CIGD a través del Grupo de Apoyo de bienes.
2. Socializar con el equipo de Servicios Administrativos los cambios realizados con el fin de que toda el área maneje la misma información
</t>
  </si>
  <si>
    <r>
      <t xml:space="preserve">Reporte S. Administrativos: </t>
    </r>
    <r>
      <rPr>
        <sz val="8"/>
        <color theme="1"/>
        <rFont val="Tahoma"/>
        <family val="2"/>
      </rPr>
      <t xml:space="preserve">Actividad 1: Se remite el procedimiento AGRI-SA-PD-010 TOMA FISICA DE INVENTARIOS donde se incluye las notificaciones al CIGD (Ver anexo No. 1) Actividad 2: Se remite acta de reunión donde se socializa los cambios realizados a los procedimientos del área incluyendo AGRI-SA-PD-010 TOMA FISICA DE INVENTARIOS (Ver anexo No. 2).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[publicado en la intranet de Capital] dentro del cual se observa la inclusión de las actividades de socialización del cronograma, así como de comunicación al CIGD; de igual manera, se videncia el acta de reunión del 11 de diciembre de 2023 con el equipo de Servicios administrativos para socializar los procedimientos del proceso. 
Teniendo en cuenta lo indicado, así como las actualizaciones definidas en el procedimiento,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"cerrada". </t>
    </r>
  </si>
  <si>
    <r>
      <t xml:space="preserve">Reporte S. Administrativos: </t>
    </r>
    <r>
      <rPr>
        <sz val="8"/>
        <color theme="1"/>
        <rFont val="Tahoma"/>
        <family val="2"/>
      </rPr>
      <t xml:space="preserve">Por favor ajustar dado que, en las observaciones de seguimiento indica que quedó "terminada - cerrada" pero en la columna Y indica abierta
</t>
    </r>
    <r>
      <rPr>
        <b/>
        <sz val="8"/>
        <color theme="1"/>
        <rFont val="Tahoma"/>
        <family val="2"/>
      </rPr>
      <t xml:space="preserve">Análisis OCI: 
</t>
    </r>
    <r>
      <rPr>
        <sz val="8"/>
        <color theme="1"/>
        <rFont val="Tahoma"/>
        <family val="2"/>
      </rPr>
      <t xml:space="preserve">Por error se dejó abierta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"cerrada",</t>
    </r>
    <r>
      <rPr>
        <sz val="8"/>
        <color theme="1"/>
        <rFont val="Tahoma"/>
        <family val="2"/>
      </rPr>
      <t xml:space="preserve"> teniendo en cuenta el análisis realizado en el cuatrimestre anterior.</t>
    </r>
  </si>
  <si>
    <t>Auditoría al proceso de Gestión de negocios y proyectos estratégicos.</t>
  </si>
  <si>
    <t>Se evidenciaron debilidades respecto a los indicadores del proceso, como son:
a. Diferencias en el monitoreo y reporte de resultados de los indicadores contemplados en el Plan de Acción de la vigencia 2022, y por ende, presentación de resultados incoherentes sobre su cumplimiento.
b. Debilidades en la formulación de la vigencia 2023 respecto
al tipo de indicador, unidad de medición y magnitud.</t>
  </si>
  <si>
    <t>Gestión de negocios y proyectos estratégicos
Planeación estratégica</t>
  </si>
  <si>
    <t>*Error humano en la consolidación del soporte que da cuenta en el avance del indicador</t>
  </si>
  <si>
    <t>1. Realizar mesas de trabajo con los contratistas asignados a la consolidación de
información para realizar el seguimiento y revisión de los soportes que dan cuenta del cumplimiento de los indicadores del proceso.
2. Realizar mesa de trabajo con el equipo de Planeación y de Control Interno para recibir orientación en los ajustes de la hoja de vida de los indicadores del proceso en lo relacionado con:
- Tipo de indicador
- Unidad de medición y
- Magnitud.</t>
  </si>
  <si>
    <t>Actividades programadas
/2</t>
  </si>
  <si>
    <t>100,0%</t>
  </si>
  <si>
    <t>Ventas y Mercadeo
Planeación</t>
  </si>
  <si>
    <t>Gerente General</t>
  </si>
  <si>
    <t>Profesional grado 01 de Ventas y Mercadeo</t>
  </si>
  <si>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realizaron mesas de trabajo con los contratistas asignados a la consolidación de información para efectuar el seguimiento y revisión de los soportes que dan cuenta del cumplimiento de los indicadores del proceso. Estos espacios se dieron en las siguientes fechas: a. Septiembre 6 de 2023 seguimiento al indicador ID 4.8.2 b. Septiembre 28 de 2023 seguimiento al indicador ID 4.4.1 c. Diciembre 27 de 2023 seguimiento final de vigencia de los dos indicadores d. Septiembre 6, septiembre 20, diciembre 22 - Mesas de trabajo se seguimiento al plan de acción con relación al indicador ID 4.4.1  2. Se realizó la mesa de trabajo con el equipo de Planeación para recibir orientación en los ajustes de la hoja de vida de los indicadores del proceso en lo relacionado con: - Tipo de indicador - Unidad de medición y - Magnitud. Este espacio se realizó el 15 de agosto de 2023 y 11 de septiembre de 2023
</t>
    </r>
    <r>
      <rPr>
        <b/>
        <sz val="8"/>
        <color theme="1"/>
        <rFont val="Tahoma"/>
        <family val="2"/>
      </rPr>
      <t xml:space="preserve">Análisis OCI: </t>
    </r>
    <r>
      <rPr>
        <sz val="8"/>
        <color theme="1"/>
        <rFont val="Tahoma"/>
        <family val="2"/>
      </rPr>
      <t xml:space="preserve">Después de adelantar la revisión de los soportes presentados y contrastados con la información reportada por el area de gestión de negocios y proyectos estratégicos, se evidencia el cumplimiento de la primera actividad propuesta. En cuanto a la segunda actividad se pudo consultar la grabación de la recién del 11 de septiembre con el area de planeación. En la reunión el equipo de gestión de negocios consulto al area de planeación sobre el contenido del informe final de auditoria y la posibilidad de adelantar los ajustes que consideraban necesario a los indicadores de gestión. Sin embargo, no se evidencio que se haya materializado la orientación propuesta en la actividad planeada. 
La reunión se limito a preguntar como, cuales y donde se debían adelantar los ajustes a los indicadores de gestión conforme lo evidenciado en el informe final de auditoria. Quedo pendiente que se haya dado la orientación en como superar la causa raíz identificada. De esta manera se califica la acción como </t>
    </r>
    <r>
      <rPr>
        <b/>
        <sz val="8"/>
        <color theme="1"/>
        <rFont val="Tahoma"/>
        <family val="2"/>
      </rPr>
      <t xml:space="preserve">terminada </t>
    </r>
    <r>
      <rPr>
        <sz val="8"/>
        <color theme="1"/>
        <rFont val="Tahoma"/>
        <family val="2"/>
      </rPr>
      <t xml:space="preserve">pero se mantendrá </t>
    </r>
    <r>
      <rPr>
        <b/>
        <sz val="8"/>
        <color theme="1"/>
        <rFont val="Tahoma"/>
        <family val="2"/>
      </rPr>
      <t>"Abierta"</t>
    </r>
    <r>
      <rPr>
        <sz val="8"/>
        <color theme="1"/>
        <rFont val="Tahoma"/>
        <family val="2"/>
      </rPr>
      <t xml:space="preserve"> para que se adelante la jornada de orientación propuesta en la acción de mejora. </t>
    </r>
  </si>
  <si>
    <t>1. Agendamiento de la reunión del 16 de enero de 2024
1.1 Grabación de la reunión realizada
https://drive.google.com/file/d/14h2lsXVwU7LDQOjCXzfl2lIFowRqEQZi/view
2. Acta de la reunión del 16 de enero de 2024
3. Agendamiento reunión 8 de abril de 2024
3.1 Grabación
https://drive.google.com/file/d/1q91zvQ_Fbk8zBauatZud42xg0WexSzOK/view
4. Hoja de vida con el reporte de cierre del indicador 4.4.1 en la vigencia 2023.
5. Mesa de trabajo entre el equipo de proyectos estratégicos y planeación del martes 16 de enero. (grabación de la sesión de trabajo).
6.Enlace: https://drive.google.com/file/d/14h2lsXVwU7LDQOjCXzfl2lIFowRqEQZi/view</t>
  </si>
  <si>
    <r>
      <rPr>
        <b/>
        <sz val="8"/>
        <color theme="1"/>
        <rFont val="Tahoma"/>
        <family val="2"/>
      </rPr>
      <t xml:space="preserve">Reporte G. Negocios: </t>
    </r>
    <r>
      <rPr>
        <sz val="8"/>
        <color theme="1"/>
        <rFont val="Tahoma"/>
        <family val="2"/>
      </rPr>
      <t xml:space="preserve">Durante el 1er cuatrimestre de 2024 se realizaron las siguientes acciones como complemento a las ejecutadas en el último cuatrimestre de 2023: 1. Se realizó reunión con el equipo de Planeación para revisar las hojas de vida de los indicadores para la medición en la vigencia 2024, reunión realizada el 16 de enero. 2. Se realizó reunión el 8 de abril de 2024, con el equipo de Planeación para recibir orientación para superar la causa raíz identificada, la cual es "Error humano en la consolidación del soporte que da cuenta en el avance del indicador.
</t>
    </r>
    <r>
      <rPr>
        <b/>
        <sz val="8"/>
        <color theme="1"/>
        <rFont val="Tahoma"/>
        <family val="2"/>
      </rPr>
      <t>Reporte Planeación:</t>
    </r>
    <r>
      <rPr>
        <sz val="8"/>
        <color theme="1"/>
        <rFont val="Tahoma"/>
        <family val="2"/>
      </rPr>
      <t xml:space="preserve"> Se adelantaron las mesas de trabajo con el área para la revisión del indicador y, en el mes de enero de 2024 se recibió el reporte de cierre de la vigencia en dicha medición. Respecto al acompañamiento en formulación y validación de los ajustes a los indicadores del área, se adelantó mesa de trabajo el 16 de enero, previo a las fechas estimadas para el reporte de cierre del plan de acción 2023 y del proceso de formulación del plan para la vigencia 2024.
</t>
    </r>
    <r>
      <rPr>
        <b/>
        <sz val="8"/>
        <color theme="1"/>
        <rFont val="Tahoma"/>
        <family val="2"/>
      </rPr>
      <t xml:space="preserve">Análisis OCI: </t>
    </r>
    <r>
      <rPr>
        <sz val="8"/>
        <color theme="1"/>
        <rFont val="Tahoma"/>
        <family val="2"/>
      </rPr>
      <t xml:space="preserve">Se evidencia que para la formulación de indicadores del PAI de la vigencia 2024, se realizó una mesa de trabajo en el mes de enero entre el área de Planeación y Ventas y Mercadeo para revisar la Hoja de Vida de los indicadores propuestos por el área. De conformidad con la orientación dada por el área de Planeación no se realizaron ajustes adicionales a los indicadores.
De conformidad con los soportes presentados la acción se califica como </t>
    </r>
    <r>
      <rPr>
        <b/>
        <sz val="8"/>
        <color theme="1"/>
        <rFont val="Tahoma"/>
        <family val="2"/>
      </rPr>
      <t>Terminada</t>
    </r>
    <r>
      <rPr>
        <sz val="8"/>
        <color theme="1"/>
        <rFont val="Tahoma"/>
        <family val="2"/>
      </rPr>
      <t xml:space="preserve"> con estado </t>
    </r>
    <r>
      <rPr>
        <b/>
        <sz val="8"/>
        <color theme="1"/>
        <rFont val="Tahoma"/>
        <family val="2"/>
      </rPr>
      <t>Cerrada.</t>
    </r>
  </si>
  <si>
    <t>Diana Romero
Henry Beltrán</t>
  </si>
  <si>
    <t>De conformidad con la asesoría brindada por el área de Planeación al proceso no se solicitaron ajustes adicionales a la Hoja de Vida de los Indicadores.</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</si>
  <si>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</si>
  <si>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Gestión de negocios y proyectos estratégicos
Gestión de recursos administrativos (Gestión documental)</t>
  </si>
  <si>
    <t>* Falta de claridad en los lineamientos de gestión documental del proceso, frente a la implementación de la política de gestión documental de Capital
*Falta de acompañamiento por parte del equipo de Gestión Documental</t>
  </si>
  <si>
    <r>
      <t xml:space="preserve">1. Realizar mesa de trabajo con el equipo de Gestión Documental, de Sistemas y Control Interno y en este espacio aclarar y definir:
* Unificar ruta de almacenamiento de la información </t>
    </r>
    <r>
      <rPr>
        <u/>
        <sz val="8"/>
        <rFont val="Tahoma"/>
        <family val="2"/>
      </rPr>
      <t>DE LA TOTALIDAD DE LA </t>
    </r>
    <r>
      <rPr>
        <sz val="8"/>
        <rFont val="Tahoma"/>
        <family val="2"/>
      </rPr>
      <t xml:space="preserve"> </t>
    </r>
    <r>
      <rPr>
        <u/>
        <sz val="8"/>
        <rFont val="Tahoma"/>
        <family val="2"/>
      </rPr>
      <t>DOCUMENTACIÓN (incluyendo la clasificada como documentos de APOYO) </t>
    </r>
    <r>
      <rPr>
        <sz val="8"/>
        <rFont val="Tahoma"/>
        <family val="2"/>
      </rPr>
      <t xml:space="preserve"> producida por el proceso de GESTIÓN DE NEGOCIOS Y PROYECTOS ESTRATEGICOS
* Aclarar la información de la </t>
    </r>
    <r>
      <rPr>
        <u/>
        <sz val="8"/>
        <rFont val="Tahoma"/>
        <family val="2"/>
      </rPr>
      <t>TRD</t>
    </r>
    <r>
      <rPr>
        <sz val="8"/>
        <rFont val="Tahoma"/>
        <family val="2"/>
      </rPr>
      <t xml:space="preserve"> a almacenar, si esta corresponderá a la TRD vigente o la que esta en proceso de convalidación por parte del AGN o Archivo distrital
* Recibir orientación sobre los parámetros para el almacenamiento y uso de documentos digitales y/o electrónicos de Capital y realizar aplicación y prueba en TODA LA información incluyendo la clasificada como de Apoyo y de TRD.
2. Completar el diligenciamiento del Formulario Único e Inventario Documental - FUID aplicando el formulario establecido por Gestión Documental que se encuentra publicado en la intranet.
3. 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
4. 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r>
  </si>
  <si>
    <t>Actividades programadas
/4</t>
  </si>
  <si>
    <t>Ventas y Mercadeo
Gestión Documental</t>
  </si>
  <si>
    <t>Gerente General
Subdirección administrativa (gestión documental)</t>
  </si>
  <si>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Respecto a las transferencias documentales: a. Se solicitó ampliación de plazo para el envío conforme lo descrito en el memorando 692 de 2023. b. Se realizó el diligenciamiento del FUID y el envió al equipo de Gestión documental. c. Conforme el protocolo de gestión documental se realizó la transferencia documental sobre lo cual se tiene como soporte el acta 8. d. Se cuentan con el diligenciamiento de los FUID para las vigencias 2020, 2021, 2022 y 2023.
</t>
    </r>
    <r>
      <rPr>
        <b/>
        <sz val="8"/>
        <color theme="1"/>
        <rFont val="Tahoma"/>
        <family val="2"/>
      </rPr>
      <t xml:space="preserve">Análisis OCI: </t>
    </r>
    <r>
      <rPr>
        <sz val="8"/>
        <color theme="1"/>
        <rFont val="Tahoma"/>
        <family val="2"/>
      </rPr>
      <t>De los soportes remitidos y de la información reportada se avisa que esta pendiente la ejecución de las actividades numero 01, 03 y 04. Debido a esto y a la fecha programada de la acción, se deja con alerta</t>
    </r>
    <r>
      <rPr>
        <b/>
        <sz val="8"/>
        <color theme="1"/>
        <rFont val="Tahoma"/>
        <family val="2"/>
      </rPr>
      <t xml:space="preserve"> "Incumplida". </t>
    </r>
    <r>
      <rPr>
        <sz val="8"/>
        <color theme="1"/>
        <rFont val="Tahoma"/>
        <family val="2"/>
      </rPr>
      <t xml:space="preserve">Se recomienda al area tomar las medidas pertinentes para dar cumplimiento al plan de mejoramiento. </t>
    </r>
  </si>
  <si>
    <t xml:space="preserve"> 
Se muestran 4 de 122 filas
Como soporte de la realización de este plan de mejoramiento se cuenta con los siguientes soportes:
1. Agendamiento de reunión del 2 y 12 de febrero de 2024 
1.1 Grabación de la reunión 2 de febrero de 2024
https://drive.google.com/file/d/1LY2jyVKM1O0TzWOU0_vfezmap3txe8dl/view
1.2 Grabación de la reunión 12 de febrero de 2024
https://drive.google.com/file/d/1qsiOJIAqm___6XxCKG1I2FZI50qGmcXi/view
1.3 Acta de la reunión del 2 de febrero y acta de 12 de febrero de 2024
2. Agendamiento del 12 de marzo de 2024
2.1 Grabación de la reunión
https://drive.google.com/file/d/1TLRE9s5RcxqVap-RLrs_Ii6aT8RwgSVF/view
2.2 Acta de la reunión
3. Agendamiento del 21 de marzo de 2024
3.1 Grabación de la reunión
https://drive.google.com/file/d/1hcKkRhVNPrkcblb0D06Mp8nRvUyFtVWs/view
3.2 Presentación Power Point
4. Agendamiento de 4 de abril de 2024
4.1 Grabación de la reunión 
https://drive.google.com/file/d/1He-ByVU_sCodRtSf0ws1l0TizEz41JWF/view
4.2 Acta de la reunión</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</si>
  <si>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</si>
  <si>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Gestión de negocios y proyectos estratégicos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</si>
  <si>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</si>
  <si>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1. Realizar la socialización al equipo de proyectos estratégicos sobre el formato "MCOM- FT-014. COTIZACION SECTOR PUBLICO Y PRIVADO" para evitar el uso no intencionado de versiones obsoletas.
2. Realizar la revisión del tarifario y la resolución de tarifas para incorporar los elementos relacionados con "bonificaciones, incentivos y descuentos", y realizar la socialización del cambio realizado.
3. Realizar la revisión del expediente digital de las cotizaciones y documentos anexos de la misma, con el acompañamiento del área de gestión jurídica y gestión documental.
4. Revisar el control actual efectuado sobre los "contratos interadministrativos" y en caso de identificar mejoras en la herramienta realizarlas.</t>
  </si>
  <si>
    <t>Ventas y Mercadeo</t>
  </si>
  <si>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realizó, el 30 de agosto, la socialización al equipo de proyectos estratégicos sobre el formato "MCOM- FT-014. COTIZACION SECTOR PUBLICO Y PRIVADO" para evitar el uso no intencionado de versiones obsoletas.
</t>
    </r>
    <r>
      <rPr>
        <b/>
        <sz val="8"/>
        <color theme="1"/>
        <rFont val="Tahoma"/>
        <family val="2"/>
      </rPr>
      <t xml:space="preserve">Análisis OCI: </t>
    </r>
    <r>
      <rPr>
        <sz val="8"/>
        <color theme="1"/>
        <rFont val="Tahoma"/>
        <family val="2"/>
      </rPr>
      <t xml:space="preserve">De las cuatro actividades propuestas para la acción, se recibió el reporte y soporte de una. De las otras tres actividades queda pendiente el reporte y los soportes. En cuanto a la socialización reportada, se recuerda al área que existen parámetros definidos para el reporte de seguimientos de los diferentes planes institucionales a los cuales control interno les hace seguimiento. Por tal motivo, se espera que los soportes de reuniones, charlas, capacitaciones o socializaciones permitan identificar las temáticas tratadas, a quien se dirige el espacio y quienes recibieron la información. Lo anterior, en el marco de la Circular 024 de 2019. 
Por lo anterior y teniendo presente la fecha programada de la acción, se califica con alerta </t>
    </r>
    <r>
      <rPr>
        <b/>
        <sz val="8"/>
        <color theme="1"/>
        <rFont val="Tahoma"/>
        <family val="2"/>
      </rPr>
      <t>"Incumplida"</t>
    </r>
    <r>
      <rPr>
        <sz val="8"/>
        <color theme="1"/>
        <rFont val="Tahoma"/>
        <family val="2"/>
      </rPr>
      <t>.</t>
    </r>
  </si>
  <si>
    <t xml:space="preserve">
Se muestran 4 de 122 filas
Como soporte de la realización de este plan de mejoramiento se cuenta con los siguientes soportes:
1. Agendamiento del espacio de socialización
1.1 Grabación de la reunión
https://drive.google.com/file/d/1a6NNO6tyXDXJYF0qhuRwzPuq4WnzPdNl/view
1.2 Control de asistencia y evaluaciones
2. Acta de revisión tarifario
2.1 Solicitud de actualización en intranet y página web 
2.2 Socialización
3. Agendamiento de 4 de abril de 2024
1.1 Grabación de la reunión 
https://drive.google.com/file/d/1He-ByVU_sCodRtSf0ws1l0TizEz41JWF/view
1.2 Acta de la reunión</t>
  </si>
  <si>
    <t>Se evidenciaron debilidades en la gestión contractual adelantada por el área de gestión de negocios y proyectos estratégicos al encontrar situaciones de mejora en los siguientes aspectos:
a) Gestión documental de las carpetas de contratos interadministrativos
b) Aplicación y cumplimiento del principio de publicidad contractual
c) Gestión de la actividad de supervisión contractual
d) Cumplimiento de los requisitos legales y etapa de planeación contractual.
e) Contratos de agentes comerciales y gestión de riesgos</t>
  </si>
  <si>
    <t>Gestión de negocios y proyectos estratégicos
Gestión jurídica, contractual y control disciplinario</t>
  </si>
  <si>
    <t>* Fallas en el almacenamiento de expediente de contratos interadministrativos
* Diferencias entre los lineamientos jurídicos y de gestión documental para el almacenamiento final del expediente de las cotizaciones y carpetas contractuales</t>
  </si>
  <si>
    <t>1. Solicitar acompañamiento por parte del equipo de gestión contractual para realizar el almacenamiento de carpetas de contratos interadministrativos
2. Realizar una mesa de trabajo con el equipo de gestión contractual para analizar la viabilidad de incorporación y/o ajustar en el manual de contratación:
-inclusión de una  referencia a la publicación de contratos en los que actuamos como contratistas.
De acuerdo con lo establecido con dicha reunión, se realizan las acciones que se consideren pertinentes y aplicables para Canal Capital.</t>
  </si>
  <si>
    <t>Ventas y Mercadeo
Secretaría General
- gestión jurídica</t>
  </si>
  <si>
    <t>Gerente General (ventas y mercadeo)
Secretaría General (gestión jurídica)</t>
  </si>
  <si>
    <t>Profesional grado 01 de Ventas y Mercadeo
Profesional especializado grado 3 de jurídica</t>
  </si>
  <si>
    <r>
      <rPr>
        <b/>
        <sz val="8"/>
        <color theme="1"/>
        <rFont val="Tahoma"/>
        <family val="2"/>
      </rPr>
      <t xml:space="preserve">Reporte G. Negocios - Jurídica: </t>
    </r>
    <r>
      <rPr>
        <sz val="8"/>
        <color theme="1"/>
        <rFont val="Tahoma"/>
        <family val="2"/>
      </rPr>
      <t xml:space="preserve">Para dar cumplimiento al plan de mejoramiento planteado se realizó una mesa de trabajo con el equipo de gestión contractual el 25 de octubre para analizar la viabilidad de incorporación y/o ajustar en el manual de contratación con relación a la "inclusión de una  referencia a la publicación de contratos en los que actuamos como contratistas".
</t>
    </r>
    <r>
      <rPr>
        <b/>
        <sz val="8"/>
        <color theme="1"/>
        <rFont val="Tahoma"/>
        <family val="2"/>
      </rPr>
      <t xml:space="preserve">Análisis OCI: </t>
    </r>
    <r>
      <rPr>
        <sz val="8"/>
        <color theme="1"/>
        <rFont val="Tahoma"/>
        <family val="2"/>
      </rPr>
      <t xml:space="preserve">De acuerdo a lo reportado y al acta de reunión cargada por el área, se da cuenta del cumplimiento de la segunda actividad formulada en el plan. Queda pendiente el reporte de la primera acción con el fin de dar cabal cumplimiento a lo reportado. Por lo anterior, y, teniendo en cuenta la fecha programada de la acción, se califica con alerta </t>
    </r>
    <r>
      <rPr>
        <b/>
        <sz val="8"/>
        <color theme="1"/>
        <rFont val="Tahoma"/>
        <family val="2"/>
      </rPr>
      <t>"Incumplida"</t>
    </r>
    <r>
      <rPr>
        <sz val="8"/>
        <color theme="1"/>
        <rFont val="Tahoma"/>
        <family val="2"/>
      </rPr>
      <t>.</t>
    </r>
  </si>
  <si>
    <t>1. Agendamiento de 4 de abril de 2024
1.1 Grabación de la reunión 
https://drive.google.com/file/d/1He-ByVU_sCodRtSf0ws1l0TizEz41JWF/view
1.2 Acta de la reunión
2. Memorandos de enviados</t>
  </si>
  <si>
    <r>
      <rPr>
        <b/>
        <sz val="8"/>
        <color theme="1"/>
        <rFont val="Tahoma"/>
        <family val="2"/>
      </rPr>
      <t xml:space="preserve">Reporte G. Negocios:  </t>
    </r>
    <r>
      <rPr>
        <sz val="8"/>
        <color theme="1"/>
        <rFont val="Tahoma"/>
        <family val="2"/>
      </rPr>
      <t xml:space="preserve">Durante el 1er cuatrimestre de 2024 se realizaron las siguientes acciones en cumplimiento del Plan de mejoramiento con relación a la actividad 1, la actividad 2 fue realizada en el 3er cuatrimestre de 2023, a continuación se describe la gestión realizada: 1. Se recibió asesoría al equipo del área Jurídica sobre ruta de almacenamiento del expediente precontractual de las ventas realizadas por el proceso de Gestión de Negocios y Proyectos Estratégicos. Así mismo se acordó una la lista documentos mínimos, responsables y las acciones que sean requeridas para el almacenamiento en la ruta que se defina. 2. Así mismo, se remitió a la Oficina Jurídica los memorandos de los contratos interadministrativos de 2023 para ser custodiados por esta instancia.
</t>
    </r>
    <r>
      <rPr>
        <b/>
        <sz val="8"/>
        <color theme="1"/>
        <rFont val="Tahoma"/>
        <family val="2"/>
      </rPr>
      <t xml:space="preserve">
Reporte Jurídica:</t>
    </r>
    <r>
      <rPr>
        <sz val="8"/>
        <color theme="1"/>
        <rFont val="Tahoma"/>
        <family val="2"/>
      </rPr>
      <t xml:space="preserve"> Durante el cuatrimestre se programó y realizó el acompañamiento al equipo de Ventas y Mercadeo con relación al "almacenamiento de carpetas de contratos interadministrativos. Nota: la segunda actividad descrita en el plan de mejoramiento fue ejecutada en la vigencia 2023. 
</t>
    </r>
    <r>
      <rPr>
        <b/>
        <sz val="8"/>
        <color theme="1"/>
        <rFont val="Tahoma"/>
        <family val="2"/>
      </rPr>
      <t xml:space="preserve">Análisis OCI: </t>
    </r>
    <r>
      <rPr>
        <sz val="8"/>
        <color theme="1"/>
        <rFont val="Tahoma"/>
        <family val="2"/>
      </rPr>
      <t>De acuerdo con el soporte de remisión de la reunión efectuada y del envío de los contratos interadministrativos a la Oficina Jurídica para su archivo, se da cuenta del cumplimiento de la  actividad uno. Teniendo en cuenta que la actividad se cumplió después de la fecha de finalización prevista se califica como</t>
    </r>
    <r>
      <rPr>
        <b/>
        <sz val="8"/>
        <color theme="1"/>
        <rFont val="Tahoma"/>
        <family val="2"/>
      </rPr>
      <t xml:space="preserve"> "Terminada" </t>
    </r>
    <r>
      <rPr>
        <sz val="8"/>
        <color theme="1"/>
        <rFont val="Tahoma"/>
        <family val="2"/>
      </rPr>
      <t>con estado</t>
    </r>
    <r>
      <rPr>
        <b/>
        <sz val="8"/>
        <color theme="1"/>
        <rFont val="Tahoma"/>
        <family val="2"/>
      </rPr>
      <t xml:space="preserve"> "Cerrada"</t>
    </r>
  </si>
  <si>
    <t>Auditoría al proceso de Servicio a la Ciudadanía – Decreto 371 de 2010</t>
  </si>
  <si>
    <r>
      <t xml:space="preserve">Debilidades en la documentación del proceso de servicio al ciudadano, respecto a:
</t>
    </r>
    <r>
      <rPr>
        <b/>
        <sz val="8"/>
        <color theme="1"/>
        <rFont val="Tahoma"/>
        <family val="2"/>
      </rPr>
      <t>a.</t>
    </r>
    <r>
      <rPr>
        <sz val="8"/>
        <color theme="1"/>
        <rFont val="Tahoma"/>
        <family val="2"/>
      </rPr>
      <t xml:space="preserve">Falta de referenciación en la caracterización de riesgos de corrupción y de gestión del proceso, actualización de indicadores formulados, relación de documentos externos publicados.
</t>
    </r>
    <r>
      <rPr>
        <b/>
        <sz val="8"/>
        <color theme="1"/>
        <rFont val="Tahoma"/>
        <family val="2"/>
      </rPr>
      <t>b.</t>
    </r>
    <r>
      <rPr>
        <sz val="8"/>
        <color theme="1"/>
        <rFont val="Tahoma"/>
        <family val="2"/>
      </rPr>
      <t xml:space="preserve">Falta de construcción y documentación del plan de trabajo de implementación de la política institucional de servicio a la ciudadanía. 
</t>
    </r>
    <r>
      <rPr>
        <b/>
        <sz val="8"/>
        <color theme="1"/>
        <rFont val="Tahoma"/>
        <family val="2"/>
      </rPr>
      <t>c.</t>
    </r>
    <r>
      <rPr>
        <sz val="8"/>
        <color theme="1"/>
        <rFont val="Tahoma"/>
        <family val="2"/>
      </rPr>
      <t xml:space="preserve">Desactualización de conceptos en el procedimiento de atención y respuesta a requerimientos de la ciudadanía. 
</t>
    </r>
    <r>
      <rPr>
        <b/>
        <sz val="8"/>
        <color theme="1"/>
        <rFont val="Tahoma"/>
        <family val="2"/>
      </rPr>
      <t>d.</t>
    </r>
    <r>
      <rPr>
        <sz val="8"/>
        <color theme="1"/>
        <rFont val="Tahoma"/>
        <family val="2"/>
      </rPr>
      <t xml:space="preserve">Incumplimiento de la actividad 9 del procedimiento de Servicio al ciudadano respecto a la falta de remisión del informe trimestral requerido. 
</t>
    </r>
    <r>
      <rPr>
        <b/>
        <sz val="8"/>
        <color theme="1"/>
        <rFont val="Tahoma"/>
        <family val="2"/>
      </rPr>
      <t>e.</t>
    </r>
    <r>
      <rPr>
        <sz val="8"/>
        <color theme="1"/>
        <rFont val="Tahoma"/>
        <family val="2"/>
      </rPr>
      <t xml:space="preserve"> Incumplimiento de la totalidad de criterios determinados en la actividad 15 del procedimiento de Servicio al ciudadano al no evidenciarse la remisión de la factura por concepto de venta de copia de material audiovisual.  </t>
    </r>
  </si>
  <si>
    <t>Servicio al Ciudadano
(Apoyo)</t>
  </si>
  <si>
    <t>No se encuentran actualizados ni articulados algunos documentos del área, dado que no se ha realizado seguimiento con el fin de que estos estén unificados en cuanto a conceptos, criterios, puntos de control y demás.</t>
  </si>
  <si>
    <t>1. Actualización de la caracterización del proceso.
2. Elaboración del plan de trabajo  de implementación de la política institucional de servicio a la ciudadanía. 
3. Actualización del procedimiento del área.
4. Remitir trimestralmente un informe a Gerencia sobre los servicios que presenten el mayor número de quejas y reclamos, y principales recomendaciones sugeridas por los particulares que tengan por objeto mejorar el servicio que presta la entidad.</t>
  </si>
  <si>
    <t>Cantidad de acciones realizadas / Cantidad de acciones formuladas.</t>
  </si>
  <si>
    <t>Auxiliar de atención al ciudadano</t>
  </si>
  <si>
    <r>
      <t xml:space="preserve">Reporte S. Ciudadano: </t>
    </r>
    <r>
      <rPr>
        <sz val="8"/>
        <color theme="1"/>
        <rFont val="Tahoma"/>
        <family val="2"/>
      </rPr>
      <t xml:space="preserve"> Se realizó a finales de octubre de 2023 la actualización de la caracterización del proceso.
</t>
    </r>
    <r>
      <rPr>
        <b/>
        <sz val="8"/>
        <color theme="1"/>
        <rFont val="Tahoma"/>
        <family val="2"/>
      </rPr>
      <t xml:space="preserve">Análisis OCI: </t>
    </r>
    <r>
      <rPr>
        <sz val="8"/>
        <color theme="1"/>
        <rFont val="Tahoma"/>
        <family val="2"/>
      </rPr>
      <t xml:space="preserve">Verificados los soportes remitidos por el área, se observa la solicitud de actualización y publicación de la caracterización del proceso al área de Planeación el 27 de octubre de 2023, así como la socialización vía comunicaciones internas el 4 de diciembre de 2023, mediante el Comunicado interno N0. 68. Teniendo en cuenta las acciones formuladas, así como la fecha de ejecución programada se califica </t>
    </r>
    <r>
      <rPr>
        <b/>
        <sz val="8"/>
        <color theme="1"/>
        <rFont val="Tahoma"/>
        <family val="2"/>
      </rPr>
      <t>"En Proceso"</t>
    </r>
    <r>
      <rPr>
        <sz val="8"/>
        <color theme="1"/>
        <rFont val="Tahoma"/>
        <family val="2"/>
      </rPr>
      <t xml:space="preserve">. </t>
    </r>
  </si>
  <si>
    <t>https://drive.google.com/drive/folders/1VTOdY9-J7lXIMfPwTKW8MOReMU1nP4Bw?usp=drive_link
https://drive.google.com/drive/folders/13wlJY3YYSydIP0K7ZuL46Kt9qcgK17mM?usp=drive_link
1. Plan de trabajo
2. Procedimiento actualizado y correos electrónicos de publicación intranet y socialización</t>
  </si>
  <si>
    <r>
      <t xml:space="preserve">Reporte S. Ciudadano: </t>
    </r>
    <r>
      <rPr>
        <sz val="8"/>
        <color theme="1"/>
        <rFont val="Tahoma"/>
        <family val="2"/>
      </rPr>
      <t xml:space="preserve">2. Se elaboró el plan de trabajo de implementación de la política institucional de servicio a la ciudadanía. 3. Se actualizó el procedimiento del área. 4. Se envío a Gerencia un informe sobre los servicios que presentaron quejas y reclamos.
</t>
    </r>
    <r>
      <rPr>
        <b/>
        <sz val="8"/>
        <color theme="1"/>
        <rFont val="Tahoma"/>
        <family val="2"/>
      </rPr>
      <t xml:space="preserve">Análisis OCI: </t>
    </r>
    <r>
      <rPr>
        <sz val="8"/>
        <color theme="1"/>
        <rFont val="Tahoma"/>
        <family val="2"/>
      </rPr>
      <t xml:space="preserve">Se adelantó la construcción del plan de implementación de la Política de Atención al Ciudadano, en cuya herramienta se adelanta el seguimiento a las actividades formuladas, de igual manera se observa la actualización del procedimiento con fecha del 18 de abril de 2024, al igual que la socialización de la modificación vía correo electrónico el 26 de abril de 2024. Teniendo en cuenta lo anterior, así como la fecha de terminación, se califica la acción </t>
    </r>
    <r>
      <rPr>
        <b/>
        <sz val="8"/>
        <color theme="1"/>
        <rFont val="Tahoma"/>
        <family val="2"/>
      </rPr>
      <t>"En Proceso"</t>
    </r>
    <r>
      <rPr>
        <sz val="8"/>
        <color theme="1"/>
        <rFont val="Tahoma"/>
        <family val="2"/>
      </rPr>
      <t xml:space="preserve">. </t>
    </r>
  </si>
  <si>
    <r>
      <t xml:space="preserve">Debilidades en la identificación de riesgos de gestión y corrupción, así como la materialización del riesgo de gestión respecto a:
</t>
    </r>
    <r>
      <rPr>
        <b/>
        <sz val="8"/>
        <color theme="1"/>
        <rFont val="Tahoma"/>
        <family val="2"/>
      </rPr>
      <t>a.</t>
    </r>
    <r>
      <rPr>
        <sz val="8"/>
        <color theme="1"/>
        <rFont val="Tahoma"/>
        <family val="2"/>
      </rPr>
      <t xml:space="preserve"> Identificación del impacto, causas inmediatas y causas raíz, así como mejora respecto a la identificación de los controles establecidos y fortalecimiento de actividades de control relacionadas en los mapas de riesgo del proceso. 
</t>
    </r>
    <r>
      <rPr>
        <b/>
        <sz val="8"/>
        <color theme="1"/>
        <rFont val="Tahoma"/>
        <family val="2"/>
      </rPr>
      <t>b.</t>
    </r>
    <r>
      <rPr>
        <sz val="8"/>
        <color theme="1"/>
        <rFont val="Tahoma"/>
        <family val="2"/>
      </rPr>
      <t>Respuesta de cuatro (4) peticiones correspondientes a enero y mayo de 2023 fuera de los tiempos establecidos normativamente. Lo cual conlleva a la materialización del riesgo “Posibilidad de Responder las solicitudes de los ciudadanos por fuera de los términos de ley.	
Debido a ocupaciones y carga laboral de funcionarios encargados de la información para proyectar la respuesta, falta de interés en las solicitudes de los ciudadanos o daños al botón "contáctenos" de la página web del Canal”.</t>
    </r>
  </si>
  <si>
    <t>No se ha realizado revisión y/o actualización de los riesgos de gestión y corrupción asociados al proceso de Servicio a la Ciudadanía.</t>
  </si>
  <si>
    <t>1. Revisión y/o actualización de los riesgos de gestión y corrupción asociados al proceso</t>
  </si>
  <si>
    <r>
      <t xml:space="preserve">Reporte S. Ciudadano: </t>
    </r>
    <r>
      <rPr>
        <sz val="8"/>
        <color theme="1"/>
        <rFont val="Tahoma"/>
        <family val="2"/>
      </rPr>
      <t>Dado que los riegos de gestión fueron actualizados en el mes de septiembre no se ha sido necesaria alguna actualización adicional a la fecha.</t>
    </r>
    <r>
      <rPr>
        <b/>
        <sz val="8"/>
        <color theme="1"/>
        <rFont val="Tahoma"/>
        <family val="2"/>
      </rPr>
      <t xml:space="preserve">
Análisis OCI: </t>
    </r>
    <r>
      <rPr>
        <sz val="8"/>
        <color theme="1"/>
        <rFont val="Tahoma"/>
        <family val="2"/>
      </rPr>
      <t xml:space="preserve">Teniendo en cuenta el reporte adelantado por el área, se recomienda al área revisar los resultados consignados en la auditoría realizada al proceso, de manera que se identifiquen las debilidades que requieren atención y de manera posterior, se efectúen las mejoras correspondientes. Teniendo en cuenta lo anterior, así como las fechas de ejecución programadas se califica la acción </t>
    </r>
    <r>
      <rPr>
        <b/>
        <sz val="8"/>
        <color theme="1"/>
        <rFont val="Tahoma"/>
        <family val="2"/>
      </rPr>
      <t>"Sin Iniciar"</t>
    </r>
    <r>
      <rPr>
        <sz val="8"/>
        <color theme="1"/>
        <rFont val="Tahoma"/>
        <family val="2"/>
      </rPr>
      <t>.</t>
    </r>
  </si>
  <si>
    <t>https://drive.google.com/drive/folders/1JWgMJuxFVx-EsiYjdz6JzzUtGD2fLC5W?usp=drive_link
1. Correo electrónico y matriz de riesgos</t>
  </si>
  <si>
    <r>
      <t xml:space="preserve">Reporte S. Ciudadano: </t>
    </r>
    <r>
      <rPr>
        <sz val="8"/>
        <color theme="1"/>
        <rFont val="Tahoma"/>
        <family val="2"/>
      </rPr>
      <t xml:space="preserve">Se actualizaron los riesgos de corrupción asociados al proceso en enero del presente año.
</t>
    </r>
    <r>
      <rPr>
        <b/>
        <sz val="8"/>
        <color theme="1"/>
        <rFont val="Tahoma"/>
        <family val="2"/>
      </rPr>
      <t xml:space="preserve">Análisis OCI: </t>
    </r>
    <r>
      <rPr>
        <sz val="8"/>
        <color theme="1"/>
        <rFont val="Tahoma"/>
        <family val="2"/>
      </rPr>
      <t xml:space="preserve">Se adelanta la revisión de los soportes entregados en los cuales se observa el correo de remisión de actualización de los riesgos de corrupción, así como la matriz con los ajustes adelantados durante enero de 2024. Teniendo en cuenta la fecha de terminación, así como lo reportado por el área, se califica la acción como </t>
    </r>
    <r>
      <rPr>
        <b/>
        <sz val="8"/>
        <color theme="1"/>
        <rFont val="Tahoma"/>
        <family val="2"/>
      </rPr>
      <t>"Terminada"</t>
    </r>
    <r>
      <rPr>
        <sz val="8"/>
        <color theme="1"/>
        <rFont val="Tahoma"/>
        <family val="2"/>
      </rPr>
      <t xml:space="preserve">. </t>
    </r>
  </si>
  <si>
    <t xml:space="preserve">Debilidades en materia de gestión documental respecto a la composición de los expedientes y diligenciamiento del Formato Único de Inventario Documental al no implementar los lineamientos establecidos en la guía de uso y almacenamiento de documentos electrónicos de Capital, así como de los principios de la política de gestión documental en materia de control y seguimiento y oportunidad respecto a la disponibilidad de la información archivada en la serie de PQRS. </t>
  </si>
  <si>
    <t>No se ha llevado a cabo el archivo de la documentación del área conforme a lo establecidos en  la guía de uso y almacenamiento de documentos electrónicos de Capital.
Falta de lineamientos claros por parte del área de Gestión Documental en cuanto a la conformación de expedientes de PQRS así como de las series que no se encuentran registradas en la TRD.</t>
  </si>
  <si>
    <t>1. Realizar mesa de trabajo con el área de Gestión Documental para definir la conformación de expedientes de acuerdo con los lineamientos e instrumentos archivísticos establecidos en la entidad.
2. Organizar la documentación de acuerdo a lo establecido en la mesa de trabajo.
3. Solicitar revisión semestral de la conformación de los expedientes de los archivos de gestión de conformidad con las TRD vigentes y el diligenciamiento formato único de inventario documental FUID por parte del área de Gestión Documental.
4. Verificación por parte de Gestión Documental, de los ajustes solicitados y emitir comunicación.</t>
  </si>
  <si>
    <t>Atención al Ciudadano
Gestión Documental</t>
  </si>
  <si>
    <t>Secretaria General
Subdirector Administrativo</t>
  </si>
  <si>
    <t>Auxiliar de atención al ciudadano
Líder de Gestión Documental</t>
  </si>
  <si>
    <r>
      <t xml:space="preserve">Reporte S. Ciudadano: </t>
    </r>
    <r>
      <rPr>
        <sz val="8"/>
        <color theme="1"/>
        <rFont val="Tahoma"/>
        <family val="2"/>
      </rPr>
      <t xml:space="preserve">No se ha realizado ningún avance al respecto.
</t>
    </r>
    <r>
      <rPr>
        <b/>
        <sz val="8"/>
        <color theme="1"/>
        <rFont val="Tahoma"/>
        <family val="2"/>
      </rPr>
      <t xml:space="preserve">Análisis OCI: </t>
    </r>
    <r>
      <rPr>
        <sz val="8"/>
        <color theme="1"/>
        <rFont val="Tahoma"/>
        <family val="2"/>
      </rPr>
      <t xml:space="preserve">Debido a que no hubo reporte ni soportes adicionales por parte del área de Gestión Documental, así como el reporte del área de Servicio al Ciudadano se califica </t>
    </r>
    <r>
      <rPr>
        <b/>
        <sz val="8"/>
        <color theme="1"/>
        <rFont val="Tahoma"/>
        <family val="2"/>
      </rPr>
      <t>"Sin Iniciar"</t>
    </r>
    <r>
      <rPr>
        <sz val="8"/>
        <color theme="1"/>
        <rFont val="Tahoma"/>
        <family val="2"/>
      </rPr>
      <t xml:space="preserve">. Se recomienda a las áreas responsables tomar las medidas necesarias para llevar a cabo con el cumplimiento de las acciones propuestas. </t>
    </r>
  </si>
  <si>
    <t>Henry Beltrán
Jizeth González</t>
  </si>
  <si>
    <t>https://drive.google.com/drive/folders/1a4aW-1UihkQ_G6bhzBAmaeqGfaRqKaGM?usp=drive_link
1. Grabación reunión mesa de trabajo
2. Enlace archivo de gestión
3. Correo electrónico de solicitud.
4. Correo electrónico de respuesta.</t>
  </si>
  <si>
    <t>Auditoría a las normas de Gestión:  Norma ISO 27001: Seguridad de la Información.</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</si>
  <si>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</si>
  <si>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Gestión de recursos administrativos
[Sistemas]</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</si>
  <si>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</si>
  <si>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información faltante de la evaluación realizada a los controles administrativos y técnicos.</t>
  </si>
  <si>
    <t>Controles administrativos y técnicos / Controles revisados</t>
  </si>
  <si>
    <t>Sistemas</t>
  </si>
  <si>
    <t>Profesional Especializado del área de Sistemas.</t>
  </si>
  <si>
    <r>
      <rPr>
        <b/>
        <sz val="8"/>
        <color theme="1"/>
        <rFont val="Tahoma"/>
        <family val="2"/>
      </rPr>
      <t xml:space="preserve">Reporte Sistemas: </t>
    </r>
    <r>
      <rPr>
        <sz val="8"/>
        <color theme="1"/>
        <rFont val="Tahoma"/>
        <family val="2"/>
      </rPr>
      <t xml:space="preserve">De acuerdo a lo programado en la acción, esta actividad será realizada a partir del mes de junio de 2024, ya que es semestralmente la aplicación del autodiagnóstico del MSPI.
</t>
    </r>
    <r>
      <rPr>
        <b/>
        <sz val="8"/>
        <color theme="1"/>
        <rFont val="Tahoma"/>
        <family val="2"/>
      </rPr>
      <t xml:space="preserve">Análisis OCI: </t>
    </r>
    <r>
      <rPr>
        <sz val="8"/>
        <color theme="1"/>
        <rFont val="Tahoma"/>
        <family val="2"/>
      </rPr>
      <t xml:space="preserve">No se presentan soportes por parte del área de Sistemas para el periodo de reporte, teniendo en cuenta la fecha de terminación de la actividad se califica </t>
    </r>
    <r>
      <rPr>
        <b/>
        <sz val="8"/>
        <color theme="1"/>
        <rFont val="Tahoma"/>
        <family val="2"/>
      </rPr>
      <t>"Sin Iniciar"</t>
    </r>
    <r>
      <rPr>
        <sz val="8"/>
        <color theme="1"/>
        <rFont val="Tahoma"/>
        <family val="2"/>
      </rPr>
      <t xml:space="preserve">. Se recomienda de manera adicional, al área adelantar el reporte de los avances y soportes de lo formulado en las herramientas habilitadas para tal fin, dado, que se adelantó la entrega de información de manera incompleta. </t>
    </r>
  </si>
  <si>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</si>
  <si>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</si>
  <si>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1. Solicitar a Planeación la inclusión del MSPI en la Política de Planeación Institucional.
2.  Solicitar a Planeación el manual de MIPG para ser incluido el alcance del MSPI en el mismo.
3. Formular resolución que adopte la Política de Seguridad y Privacidad de la Información para ser aprobada por el CIGD.
4. Revisar y actualizar la guía de AGRI-SI-GU-001-GUIA PARA EL INVENTARIO Y LA CLASIFICACIÓN DE ACTIVOS DE INFORMACIÓN frente a la guía de gestión de activos del MINTIC.
5. Actualizar el plan de tratamiento de riesgos de seguridad y privacidad de la información y aprobarlo a través del CIGD.
6. Realizar mesas de trabajo con Jurídica para la definición de la responsabilidad de la entidad en materia de seguridad de la información en las minutas contractuales.
7. Formular herramienta de seguimiento del plan de sensibilización del SGSI.
8. Revisar y actualizar el plan de seguridad y privacidad de la información, donde se incluya la actividad de implementación de controles administrativos y técnicos del MSPI.
9. Elaborar informe con la evaluación y medición de la efectividad de la implementación de los controles definidos en el plan de tratamiento de riesgos de seguridad de la información.
10.Solicitar a control interno la inclusión de la auditoria al MSPI de manera periódica.
11. Solicitar la inclusión de la revisión del MSPI por parte del CGDI el cual contempla el dominio de la Política de Seguridad de la Información
12. Incluir en el plan de trabajo del área de sistemas del 2024 la revisión y seguimiento al plan de mejoramiento del MSPI.</t>
  </si>
  <si>
    <t>Actividades planeadas/ ejecutadas</t>
  </si>
  <si>
    <t>Sistemas
Oficina Jurídica</t>
  </si>
  <si>
    <t>Subdirector Administrativo
Secretaria General</t>
  </si>
  <si>
    <t>Profesional Especializado del área de Sistemas.
Jefe del área Jurídica.</t>
  </si>
  <si>
    <t>1.Evidencias: https://drive.google.com/drive/u/1/folders/1MSgGi-JlEBhU0Cw5HZBJW8UOG4AVzmgC
2.Evidencias:https://drive.google.com/drive/u/1/folders/1LKkDgumqwjgXfmK5uNZoL2h4o6lfEIFW
3.Evidencias:https://drive.google.com/drive/u/1/folders/11mshWiYUaDK6lPU7p6pDoBw6FfpTrytT
4.Evidencias: https://drive.google.com/drive/u/1/folders/1NdYoiDa_Ig5ve_9UTZRRzOE56fOYKUJX
5.Evidencias: https://drive.google.com/drive/u/1/folders/1nNifwN-xN_dHTYOuaigr1xLAS0-sTgO2
6.Evidencias:https://drive.google.com/drive/u/1/folders/1cMdX_kTEENATLk4uxX62lVjpibwC9GVS
7.Evidencias: https://drive.google.com/drive/u/1/folders/1fEZUQ8Xac4ro5-UGQ7AYMTMvGkFs33uW
8.Evidencias:https://drive.google.com/drive/u/1/folders/1x4wHI61zC9dSjBak_dqh0QhX-ZJdS-4Z
9.Evidencias:https://drive.google.com/drive/u/1/folders/1SkOvrQVgorb4MRKP5BCNigzHbCCcav5u
10. Evidencias: https://drive.google.com/drive/u/1/folders/1GaDVY9HPnQZK9PMvpxq-A_ynBlmIf1dS
11. N/A
12.Evidencias: https://drive.google.com/drive/u/1/folders/1AuoRIIxtVGFG2-BzPu2hNen9bB7Eq_Xe</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</si>
  <si>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</si>
  <si>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</si>
  <si>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 xml:space="preserve">Gestión de recursos administrativos
[Sistemas]
Gestión de recursos administrativos
[Gestión Documental]
Gestión de Talento Humano
Planeación Estratégica
Gestión Jurídica, contractual y control disciplinario </t>
  </si>
  <si>
    <t>Falta de recursos técnicos, tecnológicos y presupuestales para llevar a cabo la implementación de los controles definidos en los dominios de la ISO27001 del MSPI.</t>
  </si>
  <si>
    <t>1. Revisar y actualizar el plan de seguridad y privacidad de la información, donde se incluyan actividades de implementación de controles administrativos y técnicos del MSPI.
2. Implementar el 20% porciento del plan de implementación de los controles administrativos y técnicos al cierre del cumplimiento del plan de mejoramiento, (porcentaje de cumplimiento al finalizar el año del plan de mejoramiento)</t>
  </si>
  <si>
    <t>Evidencias: https://drive.google.com/drive/u/1/folders/1dRB_YVQKRHnXd9WZXKmffP0-aecMCfas</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</si>
  <si>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</si>
  <si>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</si>
  <si>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1. Revisar y actualizar el plan de seguridad y privacidad de la información, donde se incluyan actividades de implementación de controles administrativos y técnicos del MSPI.
2. Implementar el 20% del plan de controles administrativos y técnicos al cierre del cumplimiento del plan de mejoramiento, (porcentaje de cumplimiento al finalizar el año del plan de mejoramiento).
3. Realizar seguimiento semestralmente del avance de implementación de los controles administrativos y técnicos a través de la herramienta del MSPI.</t>
  </si>
  <si>
    <t>Evidencias: https://drive.google.com/drive/u/1/folders/1qHBykvacPfSVLty5lrrdLfuRpbAFTMk-</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</si>
  <si>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</si>
  <si>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</si>
  <si>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</si>
  <si>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</si>
  <si>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r>
      <rPr>
        <b/>
        <sz val="8"/>
        <color theme="1"/>
        <rFont val="Tahoma"/>
        <family val="2"/>
      </rPr>
      <t xml:space="preserve">Reporte Sistemas: </t>
    </r>
    <r>
      <rPr>
        <sz val="8"/>
        <color theme="1"/>
        <rFont val="Tahoma"/>
        <family val="2"/>
      </rPr>
      <t xml:space="preserve">Durante el periodo se han realizado las siguientes actividades: * Actualización de los planes de seguridad y privacidad de la información, el plan de tratamiento de riesgos de seguridad y privacidad de la información y el plan de sensibilización del SGSI. * Se realizó la actualización de los formatos: AGRI-SI-FT-040 REPORTE DE INCIDENTES DE SEGURIDAD y GRI-SI-FT-049 INDICE DE INFORMACION CLASIFICADA Y RESERVADA.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teniendo en cuenta lo anterior, se califica la acción</t>
    </r>
    <r>
      <rPr>
        <b/>
        <sz val="8"/>
        <color theme="1"/>
        <rFont val="Tahoma"/>
        <family val="2"/>
      </rPr>
      <t xml:space="preserve"> "En Proceso"</t>
    </r>
    <r>
      <rPr>
        <sz val="8"/>
        <color theme="1"/>
        <rFont val="Tahoma"/>
        <family val="2"/>
      </rPr>
      <t xml:space="preserve"> y se recomienda al área dar continuidad a la ejecución de las actividades programadas. Se recomienda de manera adicional, al área adelantar el reporte de los avances y soportes de lo formulado en las herramientas habilitadas para tal fin, dado, que se adelantó la entrega de información de manera incompleta. </t>
    </r>
  </si>
  <si>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</si>
  <si>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Gestión de recursos administrativos
[Sistemas]
Gestión técnica de la realización y circulación de contenidos</t>
  </si>
  <si>
    <t>Debilidades en la planeación, ejecución, seguimiento y control del Plan Estratégico de Tecnologías de la Información-PETO</t>
  </si>
  <si>
    <t>1. Actualizar la hoja de ruta PETI para el cuatrienio 2024-2027, acorde al plan de desarrollo y plataforma estratégica de la nueva administración.
2. Socializar y aprobar por el CIGD el PETI
3. Presentar ante el  CIGD la necesidad de definir el rol y responsable de ejercer la segunda línea de defensa para llevar a cabo el seguimiento del PETI.</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</si>
  <si>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</si>
  <si>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</si>
  <si>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Gestión de recursos administrativos
[Sistemas]
Planeación Estratégica</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</si>
  <si>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</si>
  <si>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r>
      <t xml:space="preserve">1. Requerir a las áreas la publicación en sede electrónica de sus planes institucionales (los requeridos en el 612 de 2018, pero en este caso solo los planes de sistemas), antes del 31 de </t>
    </r>
    <r>
      <rPr>
        <sz val="8"/>
        <rFont val="Tahoma"/>
        <family val="2"/>
      </rPr>
      <t>enero</t>
    </r>
    <r>
      <rPr>
        <sz val="8"/>
        <color theme="1"/>
        <rFont val="Tahoma"/>
        <family val="2"/>
      </rPr>
      <t>, con el lineamiento de formulación del plan de acción 2024 y mesa de trabajo con el área.
2. Actualizar la guía de lineamientos para publicación de información de sede electrónica, con la inclusión de los planes del Decreto 612-2018</t>
    </r>
  </si>
  <si>
    <t xml:space="preserve">1. Una solicitud realizada con los lineamientos de reporte e integración de planes. 
2. Documento de lineamientos de publicación de información actualizados </t>
  </si>
  <si>
    <t xml:space="preserve">Planeación </t>
  </si>
  <si>
    <t>Gerencia General</t>
  </si>
  <si>
    <t>Profesionales de Apoyo de Planeación</t>
  </si>
  <si>
    <t>1. Correos electrónico con indicaciones relacionados con la publicación de planes en el marco del Decreto 612 de 2018 así como lineamiento general de reporte y formulación de planes. 
 2. Documento de avance en versión borrador.</t>
  </si>
  <si>
    <r>
      <t>Reporte Planeacion:</t>
    </r>
    <r>
      <rPr>
        <sz val="8"/>
        <color theme="1"/>
        <rFont val="Tahoma"/>
        <family val="2"/>
      </rPr>
      <t>1. En el mes de enero se llevó a cabo la formulación del Plan de Acción 2024 así como los demás planes que requieren publicación en el marco del Decreto 612 de 2018 y desde planeación se emitieron los lineamientos generales para contemplar la publicación de dichos instrumentos en el botón de transparencia de la página web. 2. Se avanzó en la actualización de los lineamientos para la publicación de información en la sede electrónica de la entidad</t>
    </r>
    <r>
      <rPr>
        <b/>
        <sz val="8"/>
        <color theme="1"/>
        <rFont val="Tahoma"/>
        <family val="2"/>
      </rPr>
      <t xml:space="preserve">.
Análisis OCI: </t>
    </r>
    <r>
      <rPr>
        <sz val="8"/>
        <color theme="1"/>
        <rFont val="Tahoma"/>
        <family val="2"/>
      </rPr>
      <t xml:space="preserve">Se adelanto para este primer seguimiento de 2024 la primera actividad formulada. Queda pendiente el reporte y soporte de la segunda. Se califica </t>
    </r>
    <r>
      <rPr>
        <b/>
        <sz val="8"/>
        <color theme="1"/>
        <rFont val="Tahoma"/>
        <family val="2"/>
      </rPr>
      <t>"En Proceso".</t>
    </r>
  </si>
  <si>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</si>
  <si>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</si>
  <si>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sistemas se han incorporado criterios en materia de valoración de riesgos y controles a partir de variables propias establecidas, dejando consignadas estas claridades dentro del documento de gestión.</t>
  </si>
  <si>
    <t xml:space="preserve">
1.Revisar y actualizar la matriz de riesgos de seguridad digital donde se defina la valoración de los  riesgos (probabilidad e impacto) con la escala establecida en Política de Administración de Riesgos de Capital EPLE-PO-001.
2. Tipificar riesgos contra amenazas de tipo ambiental en la matriz de riesgos de seguridad digital.
3. Identificar riesgos para garantizar la seguridad de los activos fuera de las instalaciones de Capital en la matriz de riesgos de seguridad digital.
</t>
  </si>
  <si>
    <t>Incumplimiento de la gestión de riesgos de seguridad digital con la guía de administración de riesgos de la Función Pública.</t>
  </si>
  <si>
    <t xml:space="preserve">1. Solicitar al área de sistemas la revisión y análisis de la matriz de riesgos de seguridad digital con el fin de identificar la posibilidad de incluir las variables para el análisis de los riesgos contempladas en la matriz de riesgos de gestión.
</t>
  </si>
  <si>
    <t>Planeación</t>
  </si>
  <si>
    <t>Profesionales de apoyo de Planeación</t>
  </si>
  <si>
    <r>
      <rPr>
        <b/>
        <sz val="8"/>
        <color theme="1"/>
        <rFont val="Tahoma"/>
        <family val="2"/>
      </rPr>
      <t>Reporte Planeación:</t>
    </r>
    <r>
      <rPr>
        <sz val="8"/>
        <color theme="1"/>
        <rFont val="Tahoma"/>
        <family val="2"/>
      </rPr>
      <t xml:space="preserve"> Esta acción iniciará a partir del segundo cuatrimestre del año.</t>
    </r>
    <r>
      <rPr>
        <b/>
        <sz val="8"/>
        <color theme="1"/>
        <rFont val="Tahoma"/>
        <family val="2"/>
      </rPr>
      <t xml:space="preserve">
Análisis OCI: </t>
    </r>
    <r>
      <rPr>
        <sz val="8"/>
        <color theme="1"/>
        <rFont val="Tahoma"/>
        <family val="2"/>
      </rPr>
      <t>No se presentan soportes por parte del área de Sistemas para el periodo de reporte, teniendo en cuenta la fecha de terminación de la actividad se califica "Sin Iniciar"</t>
    </r>
  </si>
  <si>
    <t>Diana  Romero
Henry Beltrán</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</si>
  <si>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</si>
  <si>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definición de  las herramientas de seguimiento de los planes asociados al área y su reporte de forma coherente en el plan de acción institucional, de manera que den cuenta de las actividades que se definan para la vigencia.
</t>
  </si>
  <si>
    <t>1. Revisar los indicadores que aplican al proceso de los planes del area de sistemas.
2.Formularlos en el plan de acción institucional y planes complementarios de cada proceso.
3. Adelantar una mesa de trabajo con el área de Planeación para su articulación al plan correspondiente del proceso.
4. Realizar el seguimiento trimestral a los indicadores definidos para cada plan.</t>
  </si>
  <si>
    <r>
      <t xml:space="preserve">Reporte Sistemas: </t>
    </r>
    <r>
      <rPr>
        <sz val="8"/>
        <color theme="1"/>
        <rFont val="Tahoma"/>
        <family val="2"/>
      </rPr>
      <t xml:space="preserve">1,2 y 3. Se reinició con la revisión de la documentación de la gestión de riesgos de la Función Pública, para iniciar con la actualización de la matriz de riesgos de seguridad digital.
</t>
    </r>
    <r>
      <rPr>
        <b/>
        <sz val="8"/>
        <color theme="1"/>
        <rFont val="Tahoma"/>
        <family val="2"/>
      </rPr>
      <t xml:space="preserve">Análisis OCI: </t>
    </r>
    <r>
      <rPr>
        <sz val="8"/>
        <color theme="1"/>
        <rFont val="Tahoma"/>
        <family val="2"/>
      </rPr>
      <t xml:space="preserve">Teniendo en cuenta que los soportes remitidos son del Departamento Administrativo de la Función Pública y que no dan cuenta de la revisión que se viene adelantando a la documentación de la gestión del riesgo, y, teniendo en cuenta las fechas de ejecución, se califica la acción </t>
    </r>
    <r>
      <rPr>
        <b/>
        <sz val="8"/>
        <color theme="1"/>
        <rFont val="Tahoma"/>
        <family val="2"/>
      </rPr>
      <t xml:space="preserve">"Sin Iniciar" </t>
    </r>
    <r>
      <rPr>
        <sz val="8"/>
        <color theme="1"/>
        <rFont val="Tahoma"/>
        <family val="2"/>
      </rPr>
      <t>y se recomienda al área remitir los soportes que permitan evidenciar la ejecución de las acciones formuladas por parte del equipo de trabajo.</t>
    </r>
    <r>
      <rPr>
        <b/>
        <sz val="8"/>
        <color theme="1"/>
        <rFont val="Tahoma"/>
        <family val="2"/>
      </rPr>
      <t xml:space="preserve"> </t>
    </r>
    <r>
      <rPr>
        <sz val="8"/>
        <color theme="1"/>
        <rFont val="Tahoma"/>
        <family val="2"/>
      </rPr>
      <t xml:space="preserve">Se recomienda de manera adicional, al área adelantar el reporte de los avances y soportes de lo formulado en las herramientas habilitadas para tal fin, dado, que se adelantó la entrega de información de manera incompleta. </t>
    </r>
  </si>
  <si>
    <t xml:space="preserve">Para la medición de los indicadores del área y la integración de los planes señalados en el Decreto 612 de 2018 con el Plan de Acción Institucional, se cuenta con una matriz anexa del plan de acción que señala los aspectos más relevantes de cada uno de los mismos. Este mecanismo establece un parámetro base sobre el cual definir la forma en que se reportan sus avances, en los seguimientos del plan de acción institucional. No obstante, se identifican oportunidades de mejora que permitan fortalecer las herramientas de seguimiento de los planes asociados al área y su reporte de forma coherente en el plan de acción institucional, de manera que den cuenta de las actividades que se definan para la vigencia.
</t>
  </si>
  <si>
    <t>1. Revisar y actualizar en la formulación del plan de acción 2024 el anexo de seguimiento a los planes de sistemas, para la integración adecuada de los planes del área en el plan de acción institucional.</t>
  </si>
  <si>
    <t>Documentos publicados en sede electrónica, numeral 4.3 del botón de transparencia, sección "integración de planes Decreto 612 de 2018". Enlace: https://www.canalcapital.gov.co/institucional/planeacion-presupuesto-e-informes/43-plan-accion</t>
  </si>
  <si>
    <r>
      <t xml:space="preserve">Reporte planeación: </t>
    </r>
    <r>
      <rPr>
        <sz val="8"/>
        <color theme="1"/>
        <rFont val="Tahoma"/>
        <family val="2"/>
      </rPr>
      <t xml:space="preserve">Para la formulación del plan de acción institucional de la vigencia 2024, se requirió a los equipos de trabajo encargados de los planes mencionados en el Decreto 612 de 2018 la publicación de los mismos en la sección correspondiente de la sede electrónica. Adicionalmente, se presentaron en instancia del CIGD (revisar fecha) para su aprobación, por lo que en la presente vigencia, el anexo que se empleaba para la integración de cada plan al plan de acción institucional fue eliminado.
 Para el caso de los planes de sistemas, los documentos fueron publicados en el numeral 4.3 del botón de transparencia, sección "integración de planes Decreto 612 de 2018".
</t>
    </r>
    <r>
      <rPr>
        <b/>
        <sz val="8"/>
        <color theme="1"/>
        <rFont val="Tahoma"/>
        <family val="2"/>
      </rPr>
      <t xml:space="preserve">Análisis OCI: </t>
    </r>
    <r>
      <rPr>
        <sz val="8"/>
        <color theme="1"/>
        <rFont val="Tahoma"/>
        <family val="2"/>
      </rPr>
      <t xml:space="preserve">Conforme lo reportado por el area y la consulta realizada en la dirección web reportada, se da cuenta de la actualización del plan de acción institucional de 2024. Por lo anterior se califica la acción como </t>
    </r>
    <r>
      <rPr>
        <b/>
        <sz val="8"/>
        <color theme="1"/>
        <rFont val="Tahoma"/>
        <family val="2"/>
      </rPr>
      <t xml:space="preserve">"Terminada" </t>
    </r>
    <r>
      <rPr>
        <sz val="8"/>
        <color theme="1"/>
        <rFont val="Tahoma"/>
        <family val="2"/>
      </rPr>
      <t xml:space="preserve">y se procede a declarar el estado como </t>
    </r>
    <r>
      <rPr>
        <b/>
        <sz val="8"/>
        <color theme="1"/>
        <rFont val="Tahoma"/>
        <family val="2"/>
      </rPr>
      <t>cerrada.</t>
    </r>
  </si>
  <si>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</si>
  <si>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Gestión de recursos administrativos
[Sistemas]
Gestión de recursos administrativos
[Gestión Documental]</t>
  </si>
  <si>
    <t xml:space="preserve">
Los expedientes del área no se conforman de acuerdo con lo indicado en los  instrumentos archivísticos, manuales y lineamientos establecidos para la correcta organización documental en los archivos de gestión.</t>
  </si>
  <si>
    <t>1. Realizar semestralmente una (1) mesa de trabajo con el grupo de gestión documental con el objeto de verificar la conformación de los expedientes de acuerdo con los lineamientos establecidos, los instrumentos archivísticos Cuadro de clasificación documental y TRD.
2. Revisión semestral, por parte de gestión documental el diligenciamiento del formato único de Inventario documental - FUID.</t>
  </si>
  <si>
    <t>Líder Grupo Gestión Documental</t>
  </si>
  <si>
    <r>
      <t xml:space="preserve">Análisis OCI: </t>
    </r>
    <r>
      <rPr>
        <sz val="8"/>
        <color theme="1"/>
        <rFont val="Tahoma"/>
        <family val="2"/>
      </rPr>
      <t xml:space="preserve">No se presentó avance ni soportes de ejecución de las acciones formuladas, por lo cual se califica la acción  </t>
    </r>
    <r>
      <rPr>
        <b/>
        <sz val="8"/>
        <color theme="1"/>
        <rFont val="Tahoma"/>
        <family val="2"/>
      </rPr>
      <t>"Sin iniciar".</t>
    </r>
  </si>
  <si>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</si>
  <si>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</si>
  <si>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</si>
  <si>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Planeación Estratégica 
(Estratégico)</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</si>
  <si>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</si>
  <si>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t>
  </si>
  <si>
    <t xml:space="preserve">1. Documento con requisitos normativos formulado y publicado en la intranet. </t>
  </si>
  <si>
    <t xml:space="preserve">Gerente general </t>
  </si>
  <si>
    <t xml:space="preserve">Asesora líder de gestión de planeación 
Profesionales de apoyo de planeación </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</si>
  <si>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</si>
  <si>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</si>
  <si>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</si>
  <si>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 xml:space="preserve">1. Revisar y actualizar el plan de implementación de la política integral de transparencia y asociar un repositorio para el cargue de evidencias. 
2. Revisa y  si es el caso actualizar la política integral de transparencia definiendo los roles y responsabilidades en materia de función de cumplimiento al interior de la entidad. 
3. Solicitar al área de recursos humanos la inclusión de temáticas de capacitación en materia de LA/FT para la vigencia 2024. </t>
  </si>
  <si>
    <t>1. Plan de implementación actualizado. 
2. Política integral de transparencia revisada y/o actualizada 
3. Solicitud realizada al área de recursos humanos</t>
  </si>
  <si>
    <t>1. Evidencias del seguimiento a la política integral de transparencia identificando el espacio para el cargue de soportes correspondiente. 
 2. Acta del CIGD del mes de diciembre y documento política integral de transparencia actualizado. 
 3.No aplica</t>
  </si>
  <si>
    <r>
      <rPr>
        <b/>
        <sz val="8"/>
        <color theme="1"/>
        <rFont val="Tahoma"/>
        <family val="2"/>
      </rPr>
      <t xml:space="preserve">Reporte planeación: </t>
    </r>
    <r>
      <rPr>
        <sz val="8"/>
        <color theme="1"/>
        <rFont val="Tahoma"/>
        <family val="2"/>
      </rPr>
      <t xml:space="preserve">1. En el seguimiento correspondiente al mes de enero con corte al 31 de diciembre de 2023 se definió un espacio para el cargue de acciones con el fin de facilitar el análisis de la información reportada. 2. En el mes de diciembre se presentó la política integral de transparencia con los ajustes correspondientes en materia de función de cumplimiento, esto teniendo en cuenta la capacidad operativa de la entidad, dicha política fue aprobada en el marco del Comité Institucional de Gestión y Desempeño. 3. Esta actividad se adelantará en el segundo cuatrimestre del año.
</t>
    </r>
    <r>
      <rPr>
        <b/>
        <sz val="8"/>
        <color theme="1"/>
        <rFont val="Tahoma"/>
        <family val="2"/>
      </rPr>
      <t xml:space="preserve">análisis OCI: </t>
    </r>
    <r>
      <rPr>
        <sz val="8"/>
        <color theme="1"/>
        <rFont val="Tahoma"/>
        <family val="2"/>
      </rPr>
      <t xml:space="preserve">De lo reportado por el area se tiene soportes de cumplimiento  de las dos primeras actividades propuestas. Queda pendiente el soporte de la tercera actividad. Por lo anterior se califica </t>
    </r>
    <r>
      <rPr>
        <b/>
        <sz val="8"/>
        <color theme="1"/>
        <rFont val="Tahoma"/>
        <family val="2"/>
      </rPr>
      <t>"En Proceso"</t>
    </r>
    <r>
      <rPr>
        <sz val="8"/>
        <color theme="1"/>
        <rFont val="Tahoma"/>
        <family val="2"/>
      </rPr>
      <t>.</t>
    </r>
  </si>
  <si>
    <t>1.1.1.c
Componente Actividades de control</t>
  </si>
  <si>
    <t>Falta de análisis y asignación del oficial de cumplimiento identificado en la Política integral de transparencia, acceso a la información, lucha contra la corrupción y gestión antisoborno.</t>
  </si>
  <si>
    <t>Planeación Estratégica 
(Estratégico)
Gestión Jurídica, contractual y control disciplinario
(Apoyo)</t>
  </si>
  <si>
    <t>Durante la vigencia 2023, luego del análisis realizado con la Alta dirección, no se encontró viable la creación de un nuevo cargo dentro de la planta de personal que desempeñara las funciones del oficial de cumplimiento, esto en razón a que dicho rol apunta a que exista imparcialidad en el desarrollo de su gestión, luego, al designar a un servidor público de la planta, se podría estar en curso en un conflicto de intereses.</t>
  </si>
  <si>
    <t xml:space="preserve">1. Revisar y si es el caso actualizar la política integral de transparencia definiendo los roles y responsabilidades en materia de función de cumplimiento al interior de la entidad. 
2. Actualizar la política de administración del riesgo contemplando las responsabilidades desde el rol de función de cumplimiento de la entidad. </t>
  </si>
  <si>
    <t xml:space="preserve">Política integral de transparencia revisada y/o actualizada 
Política de administración del riesgo  actualizada 
</t>
  </si>
  <si>
    <t xml:space="preserve">Planeación
</t>
  </si>
  <si>
    <t xml:space="preserve">Gerente general 
</t>
  </si>
  <si>
    <t>1. Acta del CIGD del mes de diciembre y documento política integral de transparencia actualizada. 
 2. Política de administración del riesgo en versión borrador</t>
  </si>
  <si>
    <r>
      <rPr>
        <b/>
        <sz val="8"/>
        <color theme="1"/>
        <rFont val="Tahoma"/>
        <family val="2"/>
      </rPr>
      <t xml:space="preserve">Reporte planeación: </t>
    </r>
    <r>
      <rPr>
        <sz val="8"/>
        <color theme="1"/>
        <rFont val="Tahoma"/>
        <family val="2"/>
      </rPr>
      <t xml:space="preserve">1. En el mes de diciembre se presentó la política integral de transparencia con los ajustes correspondientes en materia de función de cumplimiento, esto teniendo en cuenta la capacidad operativa de la entidad, dicha política fue aprobada en el marco del Comité Institucional de Gestión y Desempeño. 2. Se avanzó en la actualización de la política de riesgos contemplando aquellos aspectos complementarios relacionados con la gestión de la debida diligencia.
</t>
    </r>
    <r>
      <rPr>
        <b/>
        <sz val="8"/>
        <color theme="1"/>
        <rFont val="Tahoma"/>
        <family val="2"/>
      </rPr>
      <t xml:space="preserve">análisis OCI: </t>
    </r>
    <r>
      <rPr>
        <sz val="8"/>
        <color theme="1"/>
        <rFont val="Tahoma"/>
        <family val="2"/>
      </rPr>
      <t xml:space="preserve">Se cuenta con soporte de la primera actividad. Queda pendiente actualizar la política de administración del riesgo contemplando las responsabilidades desde el rol de función de cumplimiento de la entidad. Asi las cosas se califica </t>
    </r>
    <r>
      <rPr>
        <b/>
        <sz val="8"/>
        <color theme="1"/>
        <rFont val="Tahoma"/>
        <family val="2"/>
      </rPr>
      <t>"En Proceso"</t>
    </r>
    <r>
      <rPr>
        <sz val="8"/>
        <color theme="1"/>
        <rFont val="Tahoma"/>
        <family val="2"/>
      </rPr>
      <t>.</t>
    </r>
  </si>
  <si>
    <t>Gestionar los recursos financieros para la contratación del oficial de cumplimiento para la vigencia 2024  y realizar la contratación de la persona natural o jurídica que realizará la actividad</t>
  </si>
  <si>
    <t>Contrato de Oficial de cumplimiento suscrito / 1</t>
  </si>
  <si>
    <t>Oficina Jurídica</t>
  </si>
  <si>
    <t xml:space="preserve">Secretario (a) general </t>
  </si>
  <si>
    <t>Jefe Oficina Jurídica</t>
  </si>
  <si>
    <t>Como soporte del avance en el desarrollo de esta actividad se encuentra correo electrónico remitido a Planeación</t>
  </si>
  <si>
    <r>
      <rPr>
        <b/>
        <sz val="8"/>
        <color rgb="FF000000"/>
        <rFont val="Tahoma"/>
        <family val="2"/>
      </rPr>
      <t xml:space="preserve">Reporte Jurídica:  </t>
    </r>
    <r>
      <rPr>
        <sz val="8"/>
        <color rgb="FF000000"/>
        <rFont val="Tahoma"/>
        <family val="2"/>
      </rPr>
      <t xml:space="preserve">Durante el cuatrimestre se solicitó al área de Planeación ser incluida en la agenda del Comité Institucional de Gestión y Desempeño el siguiente tema "análisis de la viabilidad de la figura que satisfaga los requerimientos de "oficial de cumplimiento", y en atención a las revisiones preliminares realizadas"
</t>
    </r>
    <r>
      <rPr>
        <b/>
        <sz val="8"/>
        <color rgb="FF000000"/>
        <rFont val="Tahoma"/>
        <family val="2"/>
      </rPr>
      <t xml:space="preserve">Análisis OCI: </t>
    </r>
    <r>
      <rPr>
        <sz val="8"/>
        <color rgb="FF000000"/>
        <rFont val="Tahoma"/>
        <family val="2"/>
      </rPr>
      <t xml:space="preserve">Actividad en ejecución. Se califica </t>
    </r>
    <r>
      <rPr>
        <b/>
        <sz val="8"/>
        <color rgb="FF000000"/>
        <rFont val="Tahoma"/>
        <family val="2"/>
      </rPr>
      <t>"En Proceso"</t>
    </r>
    <r>
      <rPr>
        <sz val="8"/>
        <color rgb="FF000000"/>
        <rFont val="Tahoma"/>
        <family val="2"/>
      </rPr>
      <t>.</t>
    </r>
  </si>
  <si>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</si>
  <si>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</si>
  <si>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</si>
  <si>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1. Identificar y documentar los riesgos de Lavado de Activos y Financiación del Terrorismo de la entidad. 
2. Incluir dentro del monitoreo de riesgos 2024 el componentes de riesgos de LA/FT incluyendo mayor claridad frente a las matrices analizadas y su respectiva versión y vigencia.</t>
  </si>
  <si>
    <t>1. Matriz de riesgos de LA/FT documentada 
2. Monitoreo de riesgos 2024 con ajustes adelantados en materia de riesgos de LA/FT y detalles complementarios sobre las matrices analizadas</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</si>
  <si>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</si>
  <si>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</si>
  <si>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Planeación Estratégica 
(Estratégico)
Gestión Financiera y facturación
(Apoyo)</t>
  </si>
  <si>
    <t>Canal Capital no cuenta con documentación alineada con la identificación de riesgos fiscales así como de los planes de tratamiento, con el mapa de riesgos institucional.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</si>
  <si>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2. Identificar y analizar los procesos susceptibles de riesgo fiscal al interior de la entidad y documentar en la matriz institucional de riesgos. </t>
  </si>
  <si>
    <t xml:space="preserve">1. Manual formulado y publicado en la intranet. 
2. Matriz de riesgos de LA/FT documentada con controles financieros  </t>
  </si>
  <si>
    <t>1.1.2.c Componente Evaluación de riesgos</t>
  </si>
  <si>
    <t>Se evidenciaron debilidades o faltantes respecto a los controles no financieros que el Canal debe establecer y/o vincular con los riesgos de soborno y de LA/FT, para procesos como:
A. 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</si>
  <si>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Planeación Estratégica 
(Estratégico)
Gestión Financiera y facturación
(Apoyo)
Gestión de talento humano
(Apoyo)</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</si>
  <si>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</si>
  <si>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</si>
  <si>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</si>
  <si>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 Realizar una mesa de trabajo para establecer el método por medio del cual  se adelantará la acción de  "Suministrar a los terceros de interés estratégico y socios de negocio la presente política como un compromiso extendido de la entidad frente a la gestión de este tipo de riesgos" conforme lo expresado en la Política de transparencia e involucrando a los equipos de trabajo que se consideren pertinentes para dicha tarea. </t>
  </si>
  <si>
    <t>Mesa de trabajo /1</t>
  </si>
  <si>
    <t>Secretario (a) general</t>
  </si>
  <si>
    <t>Secretaria general y/o Jefe de Oficina Jurídica</t>
  </si>
  <si>
    <t>Como soporte del avance se suministra la siguiente información:
* Acta de la reunión del 3 de abril de 2024
* Correo electrónico del 20 de marzo de 2024</t>
  </si>
  <si>
    <r>
      <t xml:space="preserve">Reporte Jurídica: </t>
    </r>
    <r>
      <rPr>
        <sz val="8"/>
        <color theme="1"/>
        <rFont val="Tahoma"/>
        <family val="2"/>
      </rPr>
      <t xml:space="preserve">Durante el cuatrimestre en conjunto con el equipo e Talento Humano se realizó el compromiso establecido en el plan de transparencia el cual esta alineado con este plan de mejoramiento, como resultado del análisis se determinan las acciones que el equipo de gestión jurídica y el de Talento Humano realizarán para "Suministrar a los terceros de interés estratégico y socios de negocio la presente política como un compromiso extendido de la entidad frente a la gestión de este tipo de riesgos". De igual manera, el equipo de la Oficina Jurídica, realizó mesa de trabajo en la cual se realizó seguimiento a la implementación de los acuerdos asociados en el suministro de la Política de Transparencia a los terceros de interés estratégico y socios de negocio
</t>
    </r>
    <r>
      <rPr>
        <b/>
        <sz val="8"/>
        <color theme="1"/>
        <rFont val="Tahoma"/>
        <family val="2"/>
      </rPr>
      <t xml:space="preserve">Análisis OCI: </t>
    </r>
    <r>
      <rPr>
        <sz val="8"/>
        <color theme="1"/>
        <rFont val="Tahoma"/>
        <family val="2"/>
      </rPr>
      <t xml:space="preserve">Revisado los soportes y lo reportado por el area, se avisa que se da cumplimiento a las actividades propuestas. Según el acta de reunión aportada, se estableció entre las áreas jurídica y talento humano  el método por medio del cual  se adelantará la acción de  "Suministrar a los terceros de interés estratégico y socios de negocio la presente política como un compromiso extendido de la entidad frente a la gestión de este tipo de riesgos". Por lo anterior, se puede calificar la acción como </t>
    </r>
    <r>
      <rPr>
        <b/>
        <sz val="8"/>
        <color theme="1"/>
        <rFont val="Tahoma"/>
        <family val="2"/>
      </rPr>
      <t xml:space="preserve">"Terminada" </t>
    </r>
    <r>
      <rPr>
        <sz val="8"/>
        <color theme="1"/>
        <rFont val="Tahoma"/>
        <family val="2"/>
      </rPr>
      <t xml:space="preserve">dejando en estado de </t>
    </r>
    <r>
      <rPr>
        <b/>
        <sz val="8"/>
        <color theme="1"/>
        <rFont val="Tahoma"/>
        <family val="2"/>
      </rPr>
      <t>cierre.</t>
    </r>
  </si>
  <si>
    <t xml:space="preserve">1. Mantener actualizado el procedimiento interno de control disciplinario para adelantar las investigaciones internas a que haya lugar, por posibles conductas violatorias del sistema de gestión antisoborno.
2. Incluir dentro del plan de capacitaciones espacios de transferencia de información sobre las conductas que atentan contra la gestión antisoborno.
</t>
  </si>
  <si>
    <t>Procedimientos revisado y/o actualizado/ procedimiento para revisión y/o actualización 
Capacitaciones realizadas / capacitaciones programadas (2)</t>
  </si>
  <si>
    <t xml:space="preserve">Oficina de Control Disciplinario Interno
</t>
  </si>
  <si>
    <t>Jefe Control Disciplinario Interno</t>
  </si>
  <si>
    <t>Acta de reunión de fecha 23 de febrero de 2024</t>
  </si>
  <si>
    <r>
      <t xml:space="preserve">Reporte C. Disciplinario: </t>
    </r>
    <r>
      <rPr>
        <sz val="8"/>
        <color theme="1"/>
        <rFont val="Tahoma"/>
        <family val="2"/>
      </rPr>
      <t xml:space="preserve">Se realiza un análisis de las conductas mas frecuentes dentro de la entidad que atenten, contra la gestión antisoborno dando como resultado  lo siguiente:  1. Capacitación ley 1474 de 2011, estatuto anticorrupción. 1.1. Delitos contra la administración publica, 1.2. Derecho de petición como mecanismo jurídico para evitar  irregularidades en la función pública. 
</t>
    </r>
    <r>
      <rPr>
        <b/>
        <sz val="8"/>
        <color theme="1"/>
        <rFont val="Tahoma"/>
        <family val="2"/>
      </rPr>
      <t xml:space="preserve">Análisis OCI: </t>
    </r>
    <r>
      <rPr>
        <sz val="8"/>
        <color theme="1"/>
        <rFont val="Tahoma"/>
        <family val="2"/>
      </rPr>
      <t xml:space="preserve">Se observa acta del 23 de febrero de 2024 en la que se consigna la información de revisión del Plan de Mejoramiento; sin embargo, no se remiten los soportes de ejecución de lo formulado, lo cual se enfoca a la actualización del procedimiento, así como de las capacitaciones programadas (2), por lo que se recomienda al área adelantar la remisión de los soportes correspondientes en el marco del seguimiento que se adelanta a las acciones de manera cuatrimestral, teniendo en cuenta lo definido en la Circular interna 024 de 2019. Por lo anterior, se califica la acción </t>
    </r>
    <r>
      <rPr>
        <b/>
        <sz val="8"/>
        <color theme="1"/>
        <rFont val="Tahoma"/>
        <family val="2"/>
      </rPr>
      <t>"En Proceso"</t>
    </r>
    <r>
      <rPr>
        <sz val="8"/>
        <color theme="1"/>
        <rFont val="Tahoma"/>
        <family val="2"/>
      </rPr>
      <t xml:space="preserve">. </t>
    </r>
  </si>
  <si>
    <t xml:space="preserve">Identificar en una matriz los cargos susceptibles de soborno e identificar los posibles controles así como las delegaciones con posibilidad de actos de soborno. </t>
  </si>
  <si>
    <t xml:space="preserve"> Matriz de cargos formulada /1</t>
  </si>
  <si>
    <t>Talento Humano</t>
  </si>
  <si>
    <t xml:space="preserve">Subdirector Administrativo </t>
  </si>
  <si>
    <t>Profesional especializado de talento humano</t>
  </si>
  <si>
    <r>
      <rPr>
        <b/>
        <sz val="8"/>
        <color theme="1"/>
        <rFont val="Tahoma"/>
        <family val="2"/>
      </rPr>
      <t xml:space="preserve">Análisis OCI: </t>
    </r>
    <r>
      <rPr>
        <sz val="8"/>
        <color theme="1"/>
        <rFont val="Tahoma"/>
        <family val="2"/>
      </rPr>
      <t xml:space="preserve">No se presentan soportes para el periodo de reporte, teniendo en cuenta la fecha de terminación de la actividad se califica </t>
    </r>
    <r>
      <rPr>
        <b/>
        <sz val="8"/>
        <color theme="1"/>
        <rFont val="Tahoma"/>
        <family val="2"/>
      </rPr>
      <t xml:space="preserve">"Sin Iniciar". </t>
    </r>
  </si>
  <si>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</si>
  <si>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</si>
  <si>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Planeación Estratégica 
(Estratégico)
Alta Dirección - CIGD</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</si>
  <si>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riesgos de LA/FT.
No se cuenta con personal con los conocimientos o competencias para la implementación de las medidas de mitigación de LA/FT y gestión o administración de riesgos de LA/FT.  </t>
  </si>
  <si>
    <t>1. Realizar un diagnóstico del avance realizado por la entidad con relación a la gestión antisoborno actual, específicamente con relación al avance en la "implementación de las medidas de mitigación de LA/FT" y "gestión o administración de riesgos de LA/FT"
2. Analizar el estándar que la entidad tendrá como referencia para diseñar e implementar las buenas prácticas en materia de gestión antisoborno para la "implementación de las medidas de mitigación de LA/FT" y "gestión o administración de riesgos de LA/FT" y proponer el responsable de liderar el diseño e implementación, asi como las demás áreas involucradas.
3. 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política de transparencia para la "implementación de las medidas de mitigación de LA/FT" y "gestión o administración de riesgos de LA/FT"</t>
  </si>
  <si>
    <t>Diagnóstico de la gestión antisoborno realizado /1
Soporte de la decisión tomada por la alta dirección con relación a la gestión antisoborno/1
Plan de trabajo o cronograma de trabajo diseñado/1</t>
  </si>
  <si>
    <t>1. Acta de reunión encuesta temas LA/FT y formulario reportado 
2. No aplica
3. No aplica</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</si>
  <si>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</si>
  <si>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</si>
  <si>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Interno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</si>
  <si>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</si>
  <si>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</si>
  <si>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
Asesora líder de gestión de planeación 
Profesionales de apoyo de planeación </t>
  </si>
  <si>
    <t>Política integral de transparencia aprobada en el mes de diciembre de 2023</t>
  </si>
  <si>
    <r>
      <t xml:space="preserve">Reporte planeación: </t>
    </r>
    <r>
      <rPr>
        <sz val="8"/>
        <color theme="1"/>
        <rFont val="Tahoma"/>
        <family val="2"/>
      </rPr>
      <t xml:space="preserve">Dentro de la política aprobada en el mes de diciembre se estableció que los temas relacionados con la política integral de transparencia se realizarán en el marco del Comité Institucional de Coordinación de Control, Interno.
</t>
    </r>
    <r>
      <rPr>
        <b/>
        <sz val="8"/>
        <color theme="1"/>
        <rFont val="Tahoma"/>
        <family val="2"/>
      </rPr>
      <t xml:space="preserve">Análisis OCI: </t>
    </r>
    <r>
      <rPr>
        <sz val="8"/>
        <color theme="1"/>
        <rFont val="Tahoma"/>
        <family val="2"/>
      </rPr>
      <t xml:space="preserve">Se da cuenta de la política aprobada. Queda pendiente el reporte sobre el plan de implementación de la política integral de transparencia. Por lo anterior se califica </t>
    </r>
    <r>
      <rPr>
        <b/>
        <sz val="8"/>
        <color theme="1"/>
        <rFont val="Tahoma"/>
        <family val="2"/>
      </rPr>
      <t>"En Proceso"</t>
    </r>
    <r>
      <rPr>
        <sz val="8"/>
        <color theme="1"/>
        <rFont val="Tahoma"/>
        <family val="2"/>
      </rPr>
      <t>.</t>
    </r>
  </si>
  <si>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</si>
  <si>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</si>
  <si>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 xml:space="preserve">Formular un manual de administración de riesgos de Lavado de Activos y Financiación del Terrorismo al interior de Capital y socializarlo a nivel interno y externo. </t>
  </si>
  <si>
    <t xml:space="preserve"> Un (1) manual formulado, publicado en la intranet y socializado. </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</si>
  <si>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</si>
  <si>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</si>
  <si>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identificación de riesgos no se han contemplado aspectos específicos en materia de LA/FT asociados con controles financieros y no financieros siendo este un aspecto clave a ser contemplado en el marco de la identificación de riesgos en la materia. </t>
  </si>
  <si>
    <t xml:space="preserve">1. Formular un manual de administración de riesgos de Lavado de Activos y Financiación del Terrorismo al interior de Capital y socializarlo a nivel interno y externo. 
2. Analizar y establecer la aplicación de controles financieros por parte del proceso de Gestión Financiera y Facturación de la entidad </t>
  </si>
  <si>
    <t xml:space="preserve">1. Un (1) manual formulado, publicado en la intranet y socializado. 
2. Matriz de riesgos de LA/FT documentada con controles financieros  </t>
  </si>
  <si>
    <t>Planeación 
Subdirección Financiera</t>
  </si>
  <si>
    <t xml:space="preserve">Gerente general  
Subdirector Financiero </t>
  </si>
  <si>
    <t>Asesora líder de gestión de planeación 
Profesionales de apoyo de planeación 
Profesionales de la subdirección financiera</t>
  </si>
  <si>
    <r>
      <rPr>
        <b/>
        <sz val="8"/>
        <color theme="1"/>
        <rFont val="Tahoma"/>
        <family val="2"/>
      </rPr>
      <t>Reporte Sub. Financiera:</t>
    </r>
    <r>
      <rPr>
        <sz val="8"/>
        <color theme="1"/>
        <rFont val="Tahoma"/>
        <family val="2"/>
      </rPr>
      <t xml:space="preserve"> Se solicitará prorroga para dar cumplimiento a la acción propuesta. Y se validará en el área de planeación si se tienen avances al ser una acción compartida con esta área. 
</t>
    </r>
    <r>
      <rPr>
        <b/>
        <sz val="8"/>
        <color theme="1"/>
        <rFont val="Tahoma"/>
        <family val="2"/>
      </rPr>
      <t>Reporte Planeación:</t>
    </r>
    <r>
      <rPr>
        <sz val="8"/>
        <color theme="1"/>
        <rFont val="Tahoma"/>
        <family val="2"/>
      </rPr>
      <t xml:space="preserve"> 1. Esta actividad dará inicio en el segundo cuatrimestre del año. 2. Esta actividad dará inicio en el segundo cuatrimestre del año a partir de la actualización de los riesgos de gestión.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"Sin iniciar".  </t>
    </r>
  </si>
  <si>
    <t>Mónica Virgüéz
Henry Beltrán</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</si>
  <si>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</si>
  <si>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</si>
  <si>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lineamientos internos que permitan contemplar puntos críticos para la generación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</si>
  <si>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</si>
  <si>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</si>
  <si>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 sistema del sistema de gestión antisoborno y de cada uno de sus componentes.</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</si>
  <si>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propósito.
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</si>
  <si>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Actividades programadas /2</t>
  </si>
  <si>
    <t xml:space="preserve"> Secretaría general y/o Jefe de Oficina Jurídica</t>
  </si>
  <si>
    <t xml:space="preserve">Se traslada al área de Planeación por responsabilidades determinadas en el acta remitida para el presente seguimiento. </t>
  </si>
  <si>
    <t>Mantener actualizado el procedimiento interno de control disciplinario para adelantar las investigaciones internas a que haya lugar, por posibles conductas violatorias del sistema de gestión antisoborno.
Incluir dentro del plan de capacitaciones espacios de transferencia de información sobre las conductas que atentan contra la gestión antisoborno.</t>
  </si>
  <si>
    <t>Procedimiento revisado y actualizado (si aplica)
Capacitaciones realizadas / capacitaciones programadas (2)</t>
  </si>
  <si>
    <t xml:space="preserve">Oficina de Control Disciplinario Interno </t>
  </si>
  <si>
    <t>Auditoria al proceso de gestión jurídica y contractual y al cumplimiento de las funciones del comité de conciliación</t>
  </si>
  <si>
    <t>Se pudo evidenciar que los procedimientos del proceso de gestión jurídica y contractual presentan debilidades que son susceptibles de revisión y actualización para que estén conforme la política de vigente de formulación de controles. De igual manera para que estén acordes con los cambios generados en la conformación del área jurídica.</t>
  </si>
  <si>
    <t>Gestión Jurídica, contractual y control disciplinario
(Apoyo)</t>
  </si>
  <si>
    <t xml:space="preserve">*El alto volumen de trabajo impidió culminar la revisión y gestión de actualización de los documentos del proceso durante el primer semestre del año 2023.
</t>
  </si>
  <si>
    <t>Realizar la revisión de los documentos del proceso que a la fecha no se han actualizado en la intranet y gestionar la modificación o eliminación, según se requiera y si hay lugar a ellos; estos son:
1. Peticiones 
2. Contratación directa
3. Invitación cerrada 
4. Convocatoria pública
5. Disciplinario ordinario
6. Conceptos jurídicos o normativos 
7. Demandas, tutelas y conciliaciones
Nota: los siguientes documentos han sido actualizado en las siguientes fechas por los que no serán incluidos en el proceso de revisión para este plan de mejoramiento:
1. Caracterización actualizado el 11 de noviembre de 2023
2. AGJC-CN-PD-001 Planeación actualizado el 26 de octubre de 2023
3. AGJC-JU-PD-006 Gestiones jurídicas de cobro actualizado el 1 de noviembre de 2023
4. AGJC-CN-PD-002 Licitación pública se solicitó la eliminación el 30 de noviembre de 2023</t>
  </si>
  <si>
    <t>Documentos revisados y/o actualizados /7</t>
  </si>
  <si>
    <t>Secretaría General</t>
  </si>
  <si>
    <t xml:space="preserve">Jefe de oficina jurídica </t>
  </si>
  <si>
    <t>Profesional especializado grado 3 de jurídica (documentos de gestión contractual)
Profesional especializado grado 2 de gestión jurídica (documentos de gestión jurídica)</t>
  </si>
  <si>
    <t>Como soporte del desarrollo del plan se cuenta con:
1. Los correos electrónicos de solicitud de modificación enviada a Planeación y la respuesta de dicha instancia una vez realizaron la revisión y publicación en la intranet. 
2. Correo electrónico de la divulgación interna realizada sobre el cambio de los documentos</t>
  </si>
  <si>
    <r>
      <t xml:space="preserve">Reporte S. General: </t>
    </r>
    <r>
      <rPr>
        <sz val="8"/>
        <color theme="1"/>
        <rFont val="Tahoma"/>
        <family val="2"/>
      </rPr>
      <t xml:space="preserve">Durante el mes de diciembre de 2023 y enero de 2024 se realizó la actualización de los siguientes documentos y se realizó la correspondiente comunicación interna de divulgación del cambio: 1. Peticiones  2. Contratación directa 3. Invitación cerrada 4. Convocatoria pública 5. Disciplinario ordinario 6. Conceptos jurídicos o normativos 7. Demandas, tutelas y conciliaciones. 
</t>
    </r>
    <r>
      <rPr>
        <b/>
        <sz val="8"/>
        <color theme="1"/>
        <rFont val="Tahoma"/>
        <family val="2"/>
      </rPr>
      <t xml:space="preserve">Análisis OCI: </t>
    </r>
    <r>
      <rPr>
        <sz val="8"/>
        <color theme="1"/>
        <rFont val="Tahoma"/>
        <family val="2"/>
      </rPr>
      <t xml:space="preserve">Se adelanta la verificación de los soportes remitidos, así como las fechas de publicación indicadas en la intranet de Capital, al interior de la carpeta del área, observando que se efectuó dentro de las fechas determinadas en el plan de mejoramiento. Teniendo en cuenta lo anterior, se califica la acción como </t>
    </r>
    <r>
      <rPr>
        <b/>
        <sz val="8"/>
        <color theme="1"/>
        <rFont val="Tahoma"/>
        <family val="2"/>
      </rPr>
      <t>"Terminada"</t>
    </r>
    <r>
      <rPr>
        <sz val="8"/>
        <color theme="1"/>
        <rFont val="Tahoma"/>
        <family val="2"/>
      </rPr>
      <t xml:space="preserve"> y se procede al cierre de esta. </t>
    </r>
  </si>
  <si>
    <t>Se adelantaron las actividades formuladas, dentro de las fechas establecidas en el presente plan.</t>
  </si>
  <si>
    <t>Se evidencio debilidad en la planeación institucional al no encontrar soporte de documentación del el paso a paso, controles y responsables en la gestión administrativa de los actos administrativos emitidos por la entidad.</t>
  </si>
  <si>
    <t>Desde planeación y en el rol de la segunda línea de defensa no se analizó la necesidad de contar con un instrumento con criterios asociados a la gestión y control de actos administrativos, dicha necesidad tampoco fue identificada por la primera línea de defensa.</t>
  </si>
  <si>
    <t>2. Apoyar desde el rol de planeación en la formulación de un documento que permita dar claridad respecto a los controles que deben tenerse en cuenta en la gestión de los actos administrativos de la entidad.</t>
  </si>
  <si>
    <t>Un (1) documento formulado con lineamientos asociados a la gestión interna de los actos administrativos</t>
  </si>
  <si>
    <t>Gerente general</t>
  </si>
  <si>
    <t>Profesionales de planeación</t>
  </si>
  <si>
    <t>Mesa de trabajo entre el área jurídica y planeación del martes 23 de abril. (grabación de la sesión de trabajo). Enlaces: https://drive.google.com/file/d/1b0a6jZiTSCPnNtePEvkPcb4rcdtvr1K-/view https://drive.google.com/file/d/1EECkibaqgCcKJjKn48EAr7WeIaPPXJ_1/view</t>
  </si>
  <si>
    <r>
      <rPr>
        <b/>
        <sz val="8"/>
        <color theme="1"/>
        <rFont val="Tahoma"/>
        <family val="2"/>
      </rPr>
      <t xml:space="preserve">Reporte Planeación: </t>
    </r>
    <r>
      <rPr>
        <sz val="8"/>
        <color theme="1"/>
        <rFont val="Tahoma"/>
        <family val="2"/>
      </rPr>
      <t xml:space="preserve">El martes 23 de abril se adelantó reunión con el área jurídica de la secretaría general para la revisión y definición de los aspectos a tener en cuenta para documentar los lineamientos para la elaboración de actos administrativos.
</t>
    </r>
    <r>
      <rPr>
        <b/>
        <sz val="8"/>
        <color theme="1"/>
        <rFont val="Tahoma"/>
        <family val="2"/>
      </rPr>
      <t xml:space="preserve">Análisis OCI: </t>
    </r>
    <r>
      <rPr>
        <sz val="8"/>
        <color theme="1"/>
        <rFont val="Tahoma"/>
        <family val="2"/>
      </rPr>
      <t xml:space="preserve">La acción se encuentra en ejecución con una primera reunión entre las áreas interesada. Se califica </t>
    </r>
    <r>
      <rPr>
        <b/>
        <sz val="8"/>
        <color theme="1"/>
        <rFont val="Tahoma"/>
        <family val="2"/>
      </rPr>
      <t>"En Proceso"</t>
    </r>
    <r>
      <rPr>
        <sz val="8"/>
        <color theme="1"/>
        <rFont val="Tahoma"/>
        <family val="2"/>
      </rPr>
      <t>.</t>
    </r>
  </si>
  <si>
    <t>Para la vigencia 2023 se había establecido como reto la revisión y actualización de los documentos que actualmente se encuentran publicados en la intranet, no se había determinado como prioridad la creación de nuevos procedimientos o documentos estándar para el proceso</t>
  </si>
  <si>
    <t>1. Adelantar mesas de trabajo con el fin de analizar de la viabilidad y alcance de la elaboración de un documento que incluya los pasos o actividades, controles y responsables en la gestión administrativa de los actos administrativos emitidos por la entidad. Producto del análisis y orientación que se reciba por parte del equipo de Planeación, se dejará constancia de las mesas de trabajo realizadas y/o se estandarizará el documento de acuerdo con la categoría que se considere pertinente (procedimiento, manual, guía o instructivo), según corresponda.</t>
  </si>
  <si>
    <t>Actividad programada / 2</t>
  </si>
  <si>
    <t>Secretaria (o) General</t>
  </si>
  <si>
    <t>1. Acta de la reunión realizada y documento borrador en proceso de edición
2. Grabación de la reunión
https://drive.google.com/file/d/1b0a6jZiTSCPnNtePEvkPcb4rcdtvr1K-/view</t>
  </si>
  <si>
    <r>
      <t>Reporte S. General:</t>
    </r>
    <r>
      <rPr>
        <sz val="8"/>
        <color theme="1"/>
        <rFont val="Tahoma"/>
        <family val="2"/>
      </rPr>
      <t xml:space="preserve"> Durante el periodo de reporte se realizaron las siguientes acciones: 1. Reunión interna para iniciar la edición del documento que describirá el paso a paso para la elaboración y aprobación de actos administrativos. 2. Reunión con Planeación para recibir orientación sobre la tipología de documentos y la recomendación de cual sería la opción que esta instancia sugiere para la documentación del paso a paso.
</t>
    </r>
    <r>
      <rPr>
        <b/>
        <sz val="8"/>
        <color theme="1"/>
        <rFont val="Tahoma"/>
        <family val="2"/>
      </rPr>
      <t xml:space="preserve">Análisis OCI: </t>
    </r>
    <r>
      <rPr>
        <sz val="8"/>
        <color theme="1"/>
        <rFont val="Tahoma"/>
        <family val="2"/>
      </rPr>
      <t xml:space="preserve">Teniendo en cuenta lo reportado por el área, se observa el borrador del documento "Actos Administrativos", así como el acta de reunión del 4 de abril de 2024; sin embargo, respecto a la reunión indicada con el área de Planeación no es posible realizar la consulta respectiva, por lo que se reitera que los enlaces relacionados en los seguimientos deben contar con los permisos requeridos (Lectura) para la consulta y evaluación correspondiente a los cortes indicados. Teniendo en cuenta lo anterior, así como las fechas de ejecución de lo formulado, se califica </t>
    </r>
    <r>
      <rPr>
        <b/>
        <sz val="8"/>
        <color theme="1"/>
        <rFont val="Tahoma"/>
        <family val="2"/>
      </rPr>
      <t>"En Proceso"</t>
    </r>
    <r>
      <rPr>
        <sz val="8"/>
        <color theme="1"/>
        <rFont val="Tahoma"/>
        <family val="2"/>
      </rPr>
      <t xml:space="preserve">. </t>
    </r>
  </si>
  <si>
    <t>Se acredito una debilidad en la redacción, planeación y formulación de los indicadores, toda vez que no cumplen con la metodología, las características y criterios establecidos para Capital. Tampoco dan cuenta de la totalidad de las funciones establecidas para el área jurídica</t>
  </si>
  <si>
    <t>Control Disciplinario Interno
(Control)</t>
  </si>
  <si>
    <t>Falta de capacitación, experiencia y dominio de la técnica en el diseño de indicadores (redacción, planeación y formulación) conforme los estándares definidos por la entidad, lo anterior, pese a que durante la vigencia se realizó la revisión de los indicadores sin lograr cumplir los lineamientos indicados por Control Interno en el informe de auditoría.</t>
  </si>
  <si>
    <t>2. Realizar mesa de trabajo con el equipo de Planeación para recibir orientación en los ajustes de la hoja de vida del indicador del proceso "Gestión y trámite de procesos disciplinarios</t>
  </si>
  <si>
    <t>Actividad programada / 1</t>
  </si>
  <si>
    <t>Jefe de Control disciplinario</t>
  </si>
  <si>
    <r>
      <t xml:space="preserve">Reporte C. Disciplinario: </t>
    </r>
    <r>
      <rPr>
        <sz val="8"/>
        <color theme="1"/>
        <rFont val="Tahoma"/>
        <family val="2"/>
      </rPr>
      <t>Se está gestionando  en conjunto con la oficina de planeación, a efectos de realizar mesa de trabajo, con el propósito de recibir orientación en los ajustes de la hoja de vida del indicador del proceso.</t>
    </r>
    <r>
      <rPr>
        <b/>
        <sz val="8"/>
        <color theme="1"/>
        <rFont val="Tahoma"/>
        <family val="2"/>
      </rPr>
      <t xml:space="preserve">
Análisis OCI: </t>
    </r>
    <r>
      <rPr>
        <sz val="8"/>
        <color theme="1"/>
        <rFont val="Tahoma"/>
        <family val="2"/>
      </rPr>
      <t xml:space="preserve">Teniendo en cuenta lo indicado por el área, así como lo mencionado por el equipo de Planeación respecto a las actividades que se vienen adelantando sobre el Plan de Acción Institucional, la formulación del Plan de Desarrollo Distrital y el cambio de administración del Canal, al igual que las fecha de terminación formulada, se califica la acción </t>
    </r>
    <r>
      <rPr>
        <b/>
        <sz val="8"/>
        <color theme="1"/>
        <rFont val="Tahoma"/>
        <family val="2"/>
      </rPr>
      <t>"Sin Iniciar"</t>
    </r>
    <r>
      <rPr>
        <sz val="8"/>
        <color theme="1"/>
        <rFont val="Tahoma"/>
        <family val="2"/>
      </rPr>
      <t xml:space="preserve">. </t>
    </r>
  </si>
  <si>
    <t>Si bien el proceso de Gestión Jurídica y Contractual cuenta con indicadores de medición relacionados con la gestión del proceso, se ha identificado que los mismos son susceptibles de mejoramiento, de manera que cumpla con criterios de claridad y simplicidad, así como de pertinencia en cuanto a la medición de aspectos clave del proceso, de manera que su medición se encuentre articulada con los asuntos prioritarios que se atienden desde el área.</t>
  </si>
  <si>
    <t>Fortalecer la redacción y la revisión de los temas de medición para el plan de acción 2024, de manera que aporten a temas de mayor criticidad del proceso.</t>
  </si>
  <si>
    <t>Una (1) mesa de trabajo con el área jurídica asociada con la aclaración de las dudas respecto a la formulación de los indicadores del proceso así como del análisis de aspectos claves de medición del proceso.</t>
  </si>
  <si>
    <t>Mesa de trabajo entre el área jurídica y planeación del 15 de enero. (grabación de la sesión de trabajo).
 Enlace: https://drive.google.com/file/d/1Ig4MItvL0i6bElKhS8zGIko4UrYqUOI0/view</t>
  </si>
  <si>
    <r>
      <rPr>
        <b/>
        <sz val="8"/>
        <color theme="1"/>
        <rFont val="Tahoma"/>
        <family val="2"/>
      </rPr>
      <t xml:space="preserve">Reporte planeación: </t>
    </r>
    <r>
      <rPr>
        <sz val="8"/>
        <color theme="1"/>
        <rFont val="Tahoma"/>
        <family val="2"/>
      </rPr>
      <t xml:space="preserve">Para el acompañamiento en formulación y validación de los indicadores del plan de acción propuestos para el área, se adelantó mesa de trabajo el 15 de enero entre jurídica y planeación, previo a las fechas estimadas para el reporte de cierre del plan de acción 2023 y del proceso de formulación del plan para la vigencia 2024. En dicho espacio se analizaron las observaciones de la auditoría realizada y se brindaron recomendaciones respecto a la pertinencia de las mediciones a formular para el plan de acción del área.
</t>
    </r>
    <r>
      <rPr>
        <b/>
        <sz val="8"/>
        <color theme="1"/>
        <rFont val="Tahoma"/>
        <family val="2"/>
      </rPr>
      <t xml:space="preserve">Análisis OCI: </t>
    </r>
    <r>
      <rPr>
        <sz val="8"/>
        <color theme="1"/>
        <rFont val="Tahoma"/>
        <family val="2"/>
      </rPr>
      <t xml:space="preserve">Se avisa que el soporte da cuenta del reporte  del area. De igual manera se tiene presente que en la reunión adelantada entre Control Interno y el area de planeación se dejo claridad sobre el tema de los indicadores de gestión a nivel institucional. Por lo anterior se puede calificar la acción como </t>
    </r>
    <r>
      <rPr>
        <b/>
        <sz val="8"/>
        <color theme="1"/>
        <rFont val="Tahoma"/>
        <family val="2"/>
      </rPr>
      <t>"Terminada".</t>
    </r>
    <r>
      <rPr>
        <sz val="8"/>
        <color theme="1"/>
        <rFont val="Tahoma"/>
        <family val="2"/>
      </rPr>
      <t xml:space="preserve"> on lo anterior se declara el estado de </t>
    </r>
    <r>
      <rPr>
        <b/>
        <sz val="8"/>
        <color theme="1"/>
        <rFont val="Tahoma"/>
        <family val="2"/>
      </rPr>
      <t>cerrada</t>
    </r>
  </si>
  <si>
    <t>1. Realizar mesa de trabajo con el equipo de Planeación para recibir orientación en los ajustes de la hoja de vida del indicador del proceso "Funcionarios capacitados en el ejercicio de la supervisión en aras de evitar la configuración del contrato realidad", en lo relacionado con: - Pertinencia - Criterio de utilidad</t>
  </si>
  <si>
    <t>Profesional especializado grado 2 de gestión jurídica (documentos de gestión jurídica)</t>
  </si>
  <si>
    <t>Como soporte del avance se suministra la siguiente información:
1. Agendamiento de la reunión del 15 de enero de 2024
3. Grabación de la reunión
https://drive.google.com/file/d/1Ig4MItvL0i6bElKhS8zGIko4UrYqUOI0/view
3. Correo electrónico de envío de las hojas de vida corregidas</t>
  </si>
  <si>
    <t>Se encontró que la primera línea (área jurídica) no adelanto las actividades o no aporto los documentos que den cuenta del cumplimiento en la gestión de los riesgos identificados en el primer trimestre de la vigencia 2022. Por esta razón, y en vista que no se pudo verificar el cumplimiento de las actividades de control, se avisa que no se dio cumplimiento a la política de administración del riesgo vigente en Capital.</t>
  </si>
  <si>
    <t>Durante el 1er trimestre el 2022 por error humano, se omitió el envió de los soportes al momento de realizar el reporte al equipo de Planeación.
Nota: Durante el 2023 se ha realizado la gestión de monitoreo y reporte del cumplimiento de los riesgos asociados al proceso de gestión jurídica y contractual conforme se ha señalado.</t>
  </si>
  <si>
    <t xml:space="preserve">1. Realizar el reporte y cargue de soportes conforme lo solicitado por Planeación en el seguimiento trimestral de la gestión de riesgos del proceso durante el 2024
2. Solicitar al equipo de Planeación, asesoría y/o capacitación respecto las buenas prácticas o recomendaciones para el reporte trimestral sobre la gestión de riesgos y la generación de soportes. </t>
  </si>
  <si>
    <t>Como soporte del avance se suministra la siguiente información:
1. Correo electrónico de reporte del indicador 5.6.22
2. Solicitud de reunión enviado el 26 de marzo de 2024
3. Agendamiento de la reunión del 23 de abril de 2024
3. Grabación de la reunión
https://drive.google.com/file/d/1EECkibaqgCcKJjKn48EAr7WeIaPPXJ_1/view</t>
  </si>
  <si>
    <t>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</si>
  <si>
    <t>Gestión Jurídica, contractual y control disciplinario
(Apoyo)
Gestión de Recursos Administrativos - Gestión Documental
(Apoyo)</t>
  </si>
  <si>
    <t>Desconocimiento de los lineamientos establecidos por Canal Capital para la gestión documental de los archivos y expedientes judiciales</t>
  </si>
  <si>
    <t>1. Realizar mesa de trabajo con el equipo de Gestión Documental y en este espacio solicitar asesoría en:
* El almacenamiento de la información DE LA TOTALIDAD DE LA DOCUMENTACIÓN (incluyendo la clasificada como documentos de APOYO) producida por el equipo de GESTIÓN JURIDICA en lo relacionado con los expedientes de los Procesos Judiciales y demás actividades asociadas.
* Recibir orientación sobre los parámetros para el almacenamiento y uso de documentos digitales y/o electrónicos de Capital y realizar aplicación y prueba en TODA LA información incluyendo la clasificada como de Apoyo y de TRD.
2. Solicitar seguimiento semestral por parte del equipo de Gestión documental, sobre los avances que se tengan en la  implementación de los parámetros para el almacenamiento y uso de documentos digitales y/o electrónicos en materia judicial.</t>
  </si>
  <si>
    <t>Como soporte del avance se suministra la siguiente información:
1. Se solicitó una mesa de trabajo al equipo de Gestión Documental, para atender los diferentes observaciones y/o hallazgos asignados al proceso en el marco del desarrollo de las auditoria de Control Interno.
2. Agendamiento y acta de reunión en la cual se realizó Aclaración de dudas para la conformación de expedientes en el drive Jurídica Gestión documental
3. Agendamiento de reunión del 30 de enero y 5 de febrero de 2024 y acta de cada reunión</t>
  </si>
  <si>
    <r>
      <t xml:space="preserve">Se evidencio que la ejecución contractual de los Contratos 215 de 2023, 243 de 2023, 321 de 2023 y 123 de 2023 no garantizan el cumplimiento del principio de publicidad por la no publicación de los </t>
    </r>
    <r>
      <rPr>
        <b/>
        <sz val="8"/>
        <rFont val="Tahoma"/>
        <family val="2"/>
      </rPr>
      <t>soportes de pago</t>
    </r>
    <r>
      <rPr>
        <sz val="8"/>
        <rFont val="Tahoma"/>
        <family val="2"/>
      </rPr>
      <t xml:space="preserve"> conforme el artículo 02 del decreto distrital 371 de 2010 y el numeral 3.4 del manual de contratación.</t>
    </r>
  </si>
  <si>
    <t>Gestión Jurídica, contractual y control disciplinario
(Apoyo)
Gestión Financiera y facturación
(Apoyo)</t>
  </si>
  <si>
    <t xml:space="preserve">Falta de equipo humano para la revisión de la conformidad de la información cargada en el SECOP con relación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</si>
  <si>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</si>
  <si>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</si>
  <si>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Apoyo profesional Subdirección Financiera</t>
  </si>
  <si>
    <r>
      <t xml:space="preserve">Reporte Financiera: </t>
    </r>
    <r>
      <rPr>
        <sz val="8"/>
        <color theme="1"/>
        <rFont val="Tahoma"/>
        <family val="2"/>
      </rPr>
      <t xml:space="preserve">Se solicitará prorroga para dar cumplimiento a la acción propuesta. 
</t>
    </r>
    <r>
      <rPr>
        <b/>
        <sz val="8"/>
        <color theme="1"/>
        <rFont val="Tahoma"/>
        <family val="2"/>
      </rPr>
      <t xml:space="preserve">Análisis OCI: </t>
    </r>
    <r>
      <rPr>
        <sz val="8"/>
        <color theme="1"/>
        <rFont val="Tahoma"/>
        <family val="2"/>
      </rPr>
      <t xml:space="preserve">Teniendo en cuenta el reporte efectuado por el área, así como las fechas de ejecución, se califica la acción </t>
    </r>
    <r>
      <rPr>
        <b/>
        <sz val="8"/>
        <color theme="1"/>
        <rFont val="Tahoma"/>
        <family val="2"/>
      </rPr>
      <t>"Sin Iniciar"</t>
    </r>
    <r>
      <rPr>
        <sz val="8"/>
        <color theme="1"/>
        <rFont val="Tahoma"/>
        <family val="2"/>
      </rPr>
      <t xml:space="preserve"> y se recomienda al área tener en cuenta los lineamientos de la Circular Interna 024 de 2019, respecto a la solicitud de ajuste de las acciones. </t>
    </r>
  </si>
  <si>
    <t>Se evidencio debilidad en la elaboración de análisis detallados de los factores, elementos y componentes que deben tenerse en cuenta para determinar el valor del presupuesto oficial del contrato 177 de 2023, por tratarse de un contrato de arrendamiento y por ser reiterada la observación, se avisa que se encuentra la debilidad en la elaboración de los documentos precontractuales y/o en la conformación del archivo del contrato</t>
  </si>
  <si>
    <t>Debilidades frente al conocimiento de áreas con relación a la estimación del valor del presupuesto oficial de cada contratación solicitada
Debilidad en la elaboración de los estudios previos, específicamente en la elaboración el estudio del sector y el estudio de mercado, estudio de mercado y análisis de precios de las áreas encargadas de elaborar los estudios previos de la contratación (No es un tema de la Subdirección Financiera)</t>
  </si>
  <si>
    <t>Continuar con los procesos de capacitación del Manual de Contratación que se encuentre vigente, haciendo énfasis en los contratos de arrendamiento y en las tipologías contractuales, frente a la documentación pre contractual con la que deben contar, para reforzar las responsabilidades de las áreas en la creación de los procesos de planeación contractual.</t>
  </si>
  <si>
    <t>Profesional especializado grado 3 del área Jurídica o quien el delegue</t>
  </si>
  <si>
    <t xml:space="preserve">Como soporte del avance se suministra la siguiente información:
1. Solicitud de agendamiento de capacitación
2. Agendamiento
3. Grabación
https://drive.google.com/file/d/1u3y5ForXcG8NZ1DX0iGctq59tpkeJvrB/view
4. Control de asistencia
5. Evaluaciones </t>
  </si>
  <si>
    <r>
      <t xml:space="preserve">Reporte Jurídica: </t>
    </r>
    <r>
      <rPr>
        <sz val="8"/>
        <color theme="1"/>
        <rFont val="Tahoma"/>
        <family val="2"/>
      </rPr>
      <t xml:space="preserve">Durante el cuatrimestre se programó capacitación con relación al manual de contratación para el 22 de abril de 2024
</t>
    </r>
    <r>
      <rPr>
        <b/>
        <sz val="8"/>
        <color theme="1"/>
        <rFont val="Tahoma"/>
        <family val="2"/>
      </rPr>
      <t xml:space="preserve">análisis OCI: </t>
    </r>
    <r>
      <rPr>
        <sz val="8"/>
        <color theme="1"/>
        <rFont val="Tahoma"/>
        <family val="2"/>
      </rPr>
      <t xml:space="preserve">Se da cuenta del contenido de la capacitación reportada del 22 de abril. En esa oportunidad se presento el manual de contratación  y las diferentes etapas del  proceso contractual. Revisado el desarrollo se pudo evidenciar referencias al contrato de arrendamiento como lo estipulaba la acción de mejora. Por lo anterior se califica como </t>
    </r>
    <r>
      <rPr>
        <b/>
        <sz val="8"/>
        <color theme="1"/>
        <rFont val="Tahoma"/>
        <family val="2"/>
      </rPr>
      <t xml:space="preserve">"Terminada" </t>
    </r>
    <r>
      <rPr>
        <sz val="8"/>
        <color theme="1"/>
        <rFont val="Tahoma"/>
        <family val="2"/>
      </rPr>
      <t>y</t>
    </r>
    <r>
      <rPr>
        <b/>
        <sz val="8"/>
        <color theme="1"/>
        <rFont val="Tahoma"/>
        <family val="2"/>
      </rPr>
      <t xml:space="preserve"> </t>
    </r>
    <r>
      <rPr>
        <sz val="8"/>
        <color theme="1"/>
        <rFont val="Tahoma"/>
        <family val="2"/>
      </rPr>
      <t xml:space="preserve">procede a quedar con estado de </t>
    </r>
    <r>
      <rPr>
        <b/>
        <sz val="8"/>
        <color theme="1"/>
        <rFont val="Tahoma"/>
        <family val="2"/>
      </rPr>
      <t>cerrada</t>
    </r>
  </si>
  <si>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</si>
  <si>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</si>
  <si>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1. Continuar con los procesos de capacitación del Manual de Contratación para reforzar las responsabilidades de las áreas en los procesos de planeación contractual.
2. Realizar la revisión y modificar el Manual de Supervisión, con el fin de incluir las políticas distritales en materia de ingreso a Almacén, de la mano del área de Servicios Administrativos</t>
  </si>
  <si>
    <r>
      <t xml:space="preserve">Reporte Jurídica: </t>
    </r>
    <r>
      <rPr>
        <sz val="8"/>
        <color theme="1"/>
        <rFont val="Tahoma"/>
        <family val="2"/>
      </rPr>
      <t xml:space="preserve">Durante el cuatrimestre se programó capacitación con relación al manual de contratación para el 22 de abril de 2024
</t>
    </r>
    <r>
      <rPr>
        <b/>
        <sz val="8"/>
        <color theme="1"/>
        <rFont val="Tahoma"/>
        <family val="2"/>
      </rPr>
      <t xml:space="preserve">análisis OCI: </t>
    </r>
    <r>
      <rPr>
        <sz val="8"/>
        <color theme="1"/>
        <rFont val="Tahoma"/>
        <family val="2"/>
      </rPr>
      <t xml:space="preserve">Se da cuenta del contenido de la capacitación reportada del 22 de abril. En esa oportunidad se presento el manual de contratación  y las diferentes etapas del  proceso contractual. Revisado el desarrollo se pudo evidenciar referencias al contrato de arrendamiento como lo estipulaba la acción de mejora. Queda pendiente el reporte de la segunda actividad propuesta. Por lo anterior se califica </t>
    </r>
    <r>
      <rPr>
        <b/>
        <sz val="8"/>
        <color theme="1"/>
        <rFont val="Tahoma"/>
        <family val="2"/>
      </rPr>
      <t xml:space="preserve">"En Proceso". </t>
    </r>
  </si>
  <si>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</si>
  <si>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 xml:space="preserve">Falta de equipo humano para realizar apoyo en la revisión de expedientes </t>
  </si>
  <si>
    <t>1. Analizar la viabilidad de contratación de una persona idónea para realizar el acompañamiento en la revisión y monitoreo de expedientes de supervisión de contrato para las vigencias 2019, 2020, 2021, 2022, 2023 y 2024, según plan de trabajo.
2. Realizar cuatrimestralmente la revisión de los expedientes entregados durante la vigencia 2024 por los supervisores de contrato que cuenten con cierre contractual, en el que se realizará monitoreo de la completitud de los datos con relación a soportes de ejecución.
3. Realizar seguimiento del avance en la revisión de expedientes entregados por los supervisores de contrato para las vigencias 2019, 2020, 2021, 2022, 2023, según plan de trabajo.</t>
  </si>
  <si>
    <t>Actividad programada / 3</t>
  </si>
  <si>
    <t xml:space="preserve">Jefe de oficina Jurídica </t>
  </si>
  <si>
    <t>Profesional especializado grado 3 de gestión jurídica</t>
  </si>
  <si>
    <r>
      <t xml:space="preserve">Reporte Jurídica: </t>
    </r>
    <r>
      <rPr>
        <sz val="8"/>
        <color theme="1"/>
        <rFont val="Tahoma"/>
        <family val="2"/>
      </rPr>
      <t xml:space="preserve">Durante el periodo de reporte no se ha recibido por parte del equipo de Gestión Documental la solicitud de acompañamiento para la contratación de personal requerido para realizar la revisión y monitoreo de expedientes de supervisión de contratos
</t>
    </r>
    <r>
      <rPr>
        <b/>
        <sz val="8"/>
        <color theme="1"/>
        <rFont val="Tahoma"/>
        <family val="2"/>
      </rPr>
      <t xml:space="preserve">Análisis OCI: </t>
    </r>
    <r>
      <rPr>
        <sz val="8"/>
        <color theme="1"/>
        <rFont val="Tahoma"/>
        <family val="2"/>
      </rPr>
      <t xml:space="preserve">Se recuerda al area que las acciones compartidas implican una colaboración y coordinación entre las áreas con el fin de llevar a cabo el cumplimiento de la acción propuesta. en este caso se califica la acción con alerta de </t>
    </r>
    <r>
      <rPr>
        <b/>
        <sz val="8"/>
        <color theme="1"/>
        <rFont val="Tahoma"/>
        <family val="2"/>
      </rPr>
      <t xml:space="preserve">"Sin Iniciar" </t>
    </r>
    <r>
      <rPr>
        <sz val="8"/>
        <color theme="1"/>
        <rFont val="Tahoma"/>
        <family val="2"/>
      </rPr>
      <t>y se insta a las area a establecer una metodología de trabajo para cumplir lo formulado.</t>
    </r>
  </si>
  <si>
    <t>Se comunica que se encuentran debilidades frente al seguimiento de la política de daño antijurídico y de la política de defensa judicial. En particular frente los soportes de los indicadores propuestos y a las actividades contempladas en cada una de las políticas. Por último, también se informa que no se dio cumplimiento al numeral 06 del artículo 07 de la Resolución 088 de 2015, toda vez que de tres informes esperados, se pudo consultar el documento concerniente al primer semestre de 2023.</t>
  </si>
  <si>
    <t>El diseño inicial de la política del daño antijurídico realizado por el equipo de gestión jurídica, se dimensionó de manera ambiciosa superando las capacidades y recursos (humano) de la entidad.</t>
  </si>
  <si>
    <t>1. Actualizar la Política del Daño Antijurídico conforme a los riesgos jurídicos y realidad actual de la entidad.
2. Presentar el seguimiento de avance a la ejecución de la Política del Daño Antijurídico mínimo una vez durante el semestre.</t>
  </si>
  <si>
    <t>Como soporte de la realización de la actividad se tiene:
1. Acta de Comité de Conciliación realizado el día 9 de enero de 2024 en la cual se autorizó la revisión y modificación de la política
2. Acta de Comité de Conciliación realizado el día 22 de marzo de 2024 en el cual se determina nuevo mecanismo de medición. Este documento se encuentra en revisión por parte de la secretaria general previo a la firma de los asistentes</t>
  </si>
  <si>
    <r>
      <t xml:space="preserve">reporte Jurídica: </t>
    </r>
    <r>
      <rPr>
        <sz val="8"/>
        <color theme="1"/>
        <rFont val="Tahoma"/>
        <family val="2"/>
      </rPr>
      <t xml:space="preserve">Durante el 1er cuatrimestre del año se realizaron dos (2) reuniones del Comité de conciliación en los cuales se revisaron aspectos asociados a la política de prevención del daño antijurídico
</t>
    </r>
    <r>
      <rPr>
        <b/>
        <sz val="8"/>
        <color theme="1"/>
        <rFont val="Tahoma"/>
        <family val="2"/>
      </rPr>
      <t xml:space="preserve">Análisis OCI: </t>
    </r>
    <r>
      <rPr>
        <sz val="8"/>
        <color theme="1"/>
        <rFont val="Tahoma"/>
        <family val="2"/>
      </rPr>
      <t xml:space="preserve"> La acción se encuentra en ejecución. Se recuerda que la formulación contempla un reporte semestral al comité de conciliación.  E s decir que para la fecha de terminación de la acción de mejora deben existir los soportes documentales de dos reportes durante 2024. Por lo anterior se califica </t>
    </r>
    <r>
      <rPr>
        <b/>
        <sz val="8"/>
        <color theme="1"/>
        <rFont val="Tahoma"/>
        <family val="2"/>
      </rPr>
      <t>"En Proceso"</t>
    </r>
    <r>
      <rPr>
        <sz val="8"/>
        <color theme="1"/>
        <rFont val="Tahoma"/>
        <family val="2"/>
      </rPr>
      <t>.</t>
    </r>
  </si>
  <si>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</si>
  <si>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</si>
  <si>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</si>
  <si>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Gestión de Recursos Administrativos - Gestión Documental 
(Apoyo)</t>
  </si>
  <si>
    <t xml:space="preserve">1. No se cuenta con recursos económicos para la contratación de los perfiles de con conservación y restauración de bienes, historiador e ingeniería de sistemas, quienes prestaran apoyo para la implementación de la gestión documental.
</t>
  </si>
  <si>
    <r>
      <t xml:space="preserve">1. Realizar dos (2) mesas de trabajo con el equipo de Sistemas de Canal Capital con el fin de contar con apoyo tecnológico para la implementación de la gestión documental 
</t>
    </r>
    <r>
      <rPr>
        <sz val="8"/>
        <rFont val="Tahoma"/>
        <family val="2"/>
      </rPr>
      <t xml:space="preserve">
2. Presentar la necesidad ante la Alta Dirección de completar equipo interdisciplinario requerido (profesionales como conservación y restauración de bienes) por parte del líder del proceso, Subdirector Administrativo, para la implementación del proceso total de Gestión Documental.</t>
    </r>
  </si>
  <si>
    <t>Mesas de Trabajo ejecutadas / Mesas de Trabajo planeadas</t>
  </si>
  <si>
    <t xml:space="preserve">Líder de Gestión Documental
</t>
  </si>
  <si>
    <r>
      <rPr>
        <b/>
        <sz val="8"/>
        <color rgb="FF1F1F1F"/>
        <rFont val="Tahoma"/>
        <family val="2"/>
      </rPr>
      <t xml:space="preserve">Reporte Gestión Documental: </t>
    </r>
    <r>
      <rPr>
        <sz val="8"/>
        <color rgb="FF1F1F1F"/>
        <rFont val="Tahoma"/>
        <family val="2"/>
      </rPr>
      <t xml:space="preserve">Se ha manifestado la necesidad a la alta dirección de completar el equipo interdisciplinario requerido, sin embargo no se cuenta con el presupuesto para esta necesidad,
</t>
    </r>
    <r>
      <rPr>
        <b/>
        <sz val="8"/>
        <color rgb="FF1F1F1F"/>
        <rFont val="Tahoma"/>
        <family val="2"/>
      </rPr>
      <t>Análisis OCI:</t>
    </r>
    <r>
      <rPr>
        <sz val="8"/>
        <color rgb="FF1F1F1F"/>
        <rFont val="Tahoma"/>
        <family val="2"/>
      </rPr>
      <t xml:space="preserve"> Debido a que el reporte no está acompañado de soportes y no se evidencia el inicio de las acciones planteadas, se mantiene el anterior seguimiento y calificación con alerta </t>
    </r>
    <r>
      <rPr>
        <b/>
        <sz val="8"/>
        <color rgb="FF1F1F1F"/>
        <rFont val="Tahoma"/>
        <family val="2"/>
      </rPr>
      <t>"Sin iniciar".</t>
    </r>
  </si>
  <si>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</si>
  <si>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archivísticos por parte de los colaboradores de la entidad.</t>
  </si>
  <si>
    <t>1. Incluir dentro del Plan Institucional de Capacitación  - PIC, socialización de los instrumentos archivísticos, con el propósito de fomentar una cultura archivística al rededor del Canal Capital. 
2. Integrar dentro del Plan de trabajo del grupo de apoyo Gestión Documental la socialización de los instrumentos archivísticos.</t>
  </si>
  <si>
    <t>Dos socializaciones trimestrales realizadas / Dos socializaciones trimestrales planeadas</t>
  </si>
  <si>
    <t>Líder de Gestión Documental</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</si>
  <si>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</si>
  <si>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</si>
  <si>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Económicos, Físicos, Humanos, Técnicos, Tecnológicos, que permitan la ejecución de este proyecto</t>
  </si>
  <si>
    <t xml:space="preserve">1. Socializar por parte del Subdirector Administrativo y Líder de Gestión Documental ante el Comité Institucional de Gestión y Desempeño, la necesidad urgente de adelantar la organización del Fondo Documental Acumulado para realizar una transferencia secundaria al Archivo de Bogotá. </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</si>
  <si>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</si>
  <si>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</si>
  <si>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1. Socializar por parte del Subdirector Administrativo y Líder de Gestión Documental ante  el Comité Institucional de Gestión y Desempeño, la necesidad de adelantar la organización del Archivo Central aplicando el Cuadro de Clasificación y la TRD.</t>
  </si>
  <si>
    <t>Subdirección Administrativa</t>
  </si>
  <si>
    <r>
      <t xml:space="preserve">Análisis OCI: </t>
    </r>
    <r>
      <rPr>
        <sz val="8"/>
        <color theme="1"/>
        <rFont val="Tahoma"/>
        <family val="2"/>
      </rPr>
      <t xml:space="preserve">Teniendo en cuenta que no se adelantó reporte de avances y soportes de las actividades formuladas, durante el primer cuatrimestre de la vigencia, se califica la acción </t>
    </r>
    <r>
      <rPr>
        <b/>
        <sz val="8"/>
        <color theme="1"/>
        <rFont val="Tahoma"/>
        <family val="2"/>
      </rPr>
      <t>"Sin Iniciar"</t>
    </r>
    <r>
      <rPr>
        <sz val="8"/>
        <color theme="1"/>
        <rFont val="Tahoma"/>
        <family val="2"/>
      </rPr>
      <t>.</t>
    </r>
  </si>
  <si>
    <t>Elaborar plan de trabajo para la intervención del Fondo Documental Acumulado con el que cuenta la entidad aplicando las Tablas de Valoración Documental convalidadas.</t>
  </si>
  <si>
    <t>1. Socializar por parte del Subdirector Administrativo y Líder de Gestión Documental ante  el Comité Institucional de Gestión y Desempeño, la necesidad de adelantar la organización del Fondo Documental Acumulado de adelantar una intervención del Fondo Documental Acumulado, para lo cual se requiere de provisión de recursos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</si>
  <si>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</si>
  <si>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</si>
  <si>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</si>
  <si>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 xml:space="preserve">1. Realizar mesa de trabajo entre Gestión Documental y Sistemas para verificar y analizar las necesidades de la entidad en esta materia.
2. Solicitar ante el Archivo de Bogotá y/o Archivo General de la Nación - AGN,  el concepto técnico de la herramienta que se tiene en la entidad (ERP).
3. Socializar por parte del Subdirector Administrativo, Profesional de Sistemas y Líder de Gestión Documental ante el Comité Institucional de Gestión y Desempeño, el informe emitido por el ente de control y vigilancia, para la toma de decisiones.
</t>
  </si>
  <si>
    <t>Actividades ejecutadas / Actividades planeadas</t>
  </si>
  <si>
    <t>Gestión Documental
Sistemas</t>
  </si>
  <si>
    <t>Subdirector Administrativo, Líder de Gestión Documental 
Profesional especializado de Sistemas</t>
  </si>
  <si>
    <r>
      <t xml:space="preserve">Análisis OCI: </t>
    </r>
    <r>
      <rPr>
        <sz val="8"/>
        <color theme="1"/>
        <rFont val="Tahoma"/>
        <family val="2"/>
      </rPr>
      <t xml:space="preserve">No se presentó avance ni soportes de ejecución de las acciones formuladas, por lo cual se califica la acción  </t>
    </r>
    <r>
      <rPr>
        <b/>
        <sz val="8"/>
        <color theme="1"/>
        <rFont val="Tahoma"/>
        <family val="2"/>
      </rPr>
      <t xml:space="preserve">"Sin iniciar". </t>
    </r>
    <r>
      <rPr>
        <sz val="8"/>
        <color theme="1"/>
        <rFont val="Tahoma"/>
        <family val="2"/>
      </rPr>
      <t xml:space="preserve">Se recomienda de manera adicional, al área de Sistemas adelantar el reporte de los avances y soportes de lo formulado en las herramientas habilitadas para tal fin, dado, que se adelantó la entrega de información de manera incompleta. </t>
    </r>
  </si>
  <si>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</si>
  <si>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</si>
  <si>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relacionados con Derechos Humanos por parte de los Productores Documentales. </t>
  </si>
  <si>
    <t xml:space="preserve">1. Solicitar en mesa de trabajo y apoyo del Archivo de Bogotá, para la socialización del anexo 6 Archivos relativos a los Derechos Humanos y la Ley 1448 de 2011.
2. Socializar el anexo por parte del Grupo de Gestión Documental a los productores documentales para el cumplimiento de la normatividad. </t>
  </si>
  <si>
    <t xml:space="preserve"> Auditoría Decreto 371 de 2010 - Participación Ciudadana, Control Social y Transparencia</t>
  </si>
  <si>
    <t>11.2.1.1</t>
  </si>
  <si>
    <t>Incumplimiento en la implementación integral de los estándares de accesibilidad web con calificación AA de la Guía de Accesibilidad de Contenidos Web (Web Content Accesibillity Guidelines - WCAG) en la versión 2.1, expedida por el World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</si>
  <si>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 xml:space="preserve">
Marca y Comunicaciones
Área Digital</t>
  </si>
  <si>
    <t>La entidad no cuentó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World Web Consortium (W3C)</t>
  </si>
  <si>
    <t>1. 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2. 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World Web Consortium (W3C), a través de asesorías con organismos competentes y gestores del conocimiento experto (por ejemplo alianzas, convenios o el mecanismo de asociación disponibles).
3. 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World Web Consortium (W3C). En el diseño de este plan participarán los equipos de Marca y Comunicaciones, Desarrollo Digital y Sistemas.
4. 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World Web Consortium (W3C)", desde el equipo digital se realizará el aporte que le sea asignado conforme los recursos (humanos) del que disponga.</t>
  </si>
  <si>
    <t>Acción correctiva</t>
  </si>
  <si>
    <t>Actividades programadas /4</t>
  </si>
  <si>
    <t>Marca y Comunicaciones</t>
  </si>
  <si>
    <t>Profesional especializado grado 3 de comunicación y prensa</t>
  </si>
  <si>
    <t>Profesional especializado grado 3 de comunicación y prensa
Profesional designado por la Dirección Operativa</t>
  </si>
  <si>
    <r>
      <rPr>
        <b/>
        <sz val="8"/>
        <color theme="1"/>
        <rFont val="Tahoma"/>
        <family val="2"/>
      </rPr>
      <t xml:space="preserve">Análisis OCI: </t>
    </r>
    <r>
      <rPr>
        <sz val="8"/>
        <color theme="1"/>
        <rFont val="Tahoma"/>
        <family val="2"/>
      </rPr>
      <t>No se presentan soportes para el periodo de reporte, teniendo en cuenta la fecha de terminación de la actividad se califica "Sin Iniciar"</t>
    </r>
  </si>
  <si>
    <t>11.2.1.2</t>
  </si>
  <si>
    <t xml:space="preserve">1. En el Footer no se encuentra la Imagen del Portal Único del Estado Colombiano y el logo de la marca país CO – Colombia.
2. El buscador de contenidos de la página web no funciona. 
3. Ningún documento indica su fecha de publicación en la página web.
4. En el numeral 9.1 todos los informes de ejecución de los recursos Futic generan error al intentar abrir los enlaces.
</t>
  </si>
  <si>
    <t>Digital</t>
  </si>
  <si>
    <t>En el proceso de implementación de la nueva página web se estableció el desarrollo de esta actividad con corte a 31 de diciembre de 2023.</t>
  </si>
  <si>
    <t>Se realizaran las siguientes acciones:
1. Ajuste en el Footer no se encuentra la Imagen del Portal Único del Estado Colombiano y el logo de la marca país CO – Colombia.
2. Ajuste del buscador de contenidos de la página web no funciona. 
3. Inclusión de fecha de publicación en la página web - en el botón de transparencia
4. Ajuste de los informes de ejecución de los recursos Futic publicados en el  numeral 9.1</t>
  </si>
  <si>
    <t>Director Operativo</t>
  </si>
  <si>
    <t>Equipo de contratistas asignado a la actividad, según corresponda</t>
  </si>
  <si>
    <t>Como soporte de la realización del plan de mejoramiento se suministra la información en el documento denominado "PM 11.2.1.2 punto 5"</t>
  </si>
  <si>
    <r>
      <t xml:space="preserve">Reporte D. Operativa: </t>
    </r>
    <r>
      <rPr>
        <sz val="8"/>
        <color theme="1"/>
        <rFont val="Tahoma"/>
        <family val="2"/>
      </rPr>
      <t xml:space="preserve">Durante el 1er cuatrimestre se realizaron los ajustes correspondiente a: 1. Ajuste en el Footer no se encuentra la Imagen del Portal Único del Estado Colombiano y el logo de la marca país CO – Colombia. 2. Ajuste del buscador de contenidos de la página web no funciona. 3. Inclusión de fecha de publicación en la página web - en el botón de transparencia 4. Ajuste de los informes de ejecución de los recursos FUTIC publicados en el numeral 9.1.
</t>
    </r>
    <r>
      <rPr>
        <b/>
        <sz val="8"/>
        <color theme="1"/>
        <rFont val="Tahoma"/>
        <family val="2"/>
      </rPr>
      <t xml:space="preserve">Análisis OCI: </t>
    </r>
    <r>
      <rPr>
        <sz val="8"/>
        <color theme="1"/>
        <rFont val="Tahoma"/>
        <family val="2"/>
      </rPr>
      <t xml:space="preserve">Se adelanta la revisión de los soportes entregados por el área responsable observando la ejecución de las actividades 1, 2 y 4 respectivamente; sin embargo, teniendo en cuenta que la actividad 3 indica: </t>
    </r>
    <r>
      <rPr>
        <i/>
        <sz val="8"/>
        <color theme="1"/>
        <rFont val="Tahoma"/>
        <family val="2"/>
      </rPr>
      <t xml:space="preserve">3. Inclusión de fecha de publicación en la página web - en el botón de transparencia, </t>
    </r>
    <r>
      <rPr>
        <sz val="8"/>
        <color theme="1"/>
        <rFont val="Tahoma"/>
        <family val="2"/>
      </rPr>
      <t xml:space="preserve">se verifican las publicaciones del botón de transparencia, observando que no cuentan con la fecha en su totalidad. Por lo que, se recomienda al área adelantar la modificación de la acción determinando su aplicabilidad o en su defecto realizar la modificación de las fechas de ejecución programadas. Teniendo en cuenta lo anterior, se califica la acción con alerta </t>
    </r>
    <r>
      <rPr>
        <b/>
        <sz val="8"/>
        <color theme="1"/>
        <rFont val="Tahoma"/>
        <family val="2"/>
      </rPr>
      <t>"Incumplida"</t>
    </r>
    <r>
      <rPr>
        <sz val="8"/>
        <color theme="1"/>
        <rFont val="Tahoma"/>
        <family val="2"/>
      </rPr>
      <t xml:space="preserve">. </t>
    </r>
  </si>
  <si>
    <t>5. Se encuentra duplicidad de información en los numerales 4.1 Presupuesto general de ingresos, gastos e inversión y 4.2 Ejecución presupuestal – Responsables: Digital y Financiera.</t>
  </si>
  <si>
    <t>Digital
Gestión Financiera y Facturación.</t>
  </si>
  <si>
    <t>Error en la descripción de la solicitud de publicación o eliminación de documentos en el botón de transparencia del sitio web.</t>
  </si>
  <si>
    <t>1. Enviar correo electrónico, desde el equipo de Gestión Financiera y Facturación, con la descripción específica de los documentos que deben ser publicados en el botón de transparencia y de aquellos que deban ser eliminados.
2. Realizar desde el equipo Digital, los ajustes solicitados por el equipo de Gestión Financiera y Facturación</t>
  </si>
  <si>
    <t>Profesional de Presupuesto 
Director Operativo</t>
  </si>
  <si>
    <t>Subdirector Financiero
Director Operativo</t>
  </si>
  <si>
    <t>Profesional de Presupuesto 
Web Master</t>
  </si>
  <si>
    <r>
      <t xml:space="preserve">Reporte áreas: </t>
    </r>
    <r>
      <rPr>
        <sz val="8"/>
        <color theme="1"/>
        <rFont val="Tahoma"/>
        <family val="2"/>
      </rPr>
      <t xml:space="preserve">Durante el cuatrimestre se realizaron, desde el equipo Digital, los ajustes solicitados por el equipo de Gestión Financiera y Facturación.
</t>
    </r>
    <r>
      <rPr>
        <b/>
        <sz val="8"/>
        <color theme="1"/>
        <rFont val="Tahoma"/>
        <family val="2"/>
      </rPr>
      <t xml:space="preserve">Análisis OCI: </t>
    </r>
    <r>
      <rPr>
        <sz val="8"/>
        <color theme="1"/>
        <rFont val="Tahoma"/>
        <family val="2"/>
      </rPr>
      <t xml:space="preserve">Se adelanta la revisión de los soportes remitidos, dentro de los cuales se hace entrega de los pantallazos de ajuste; sin embargo, teniendo en cuenta que dichos soportes no reflejan la fecha de ejecución de las actividades, se tiene en cuenta la fecha limite de ejecución para la calificación de esta. Por lo anterior, se califica la acción como </t>
    </r>
    <r>
      <rPr>
        <b/>
        <sz val="8"/>
        <color theme="1"/>
        <rFont val="Tahoma"/>
        <family val="2"/>
      </rPr>
      <t>"Terminada Extemporánea"</t>
    </r>
    <r>
      <rPr>
        <sz val="8"/>
        <color theme="1"/>
        <rFont val="Tahoma"/>
        <family val="2"/>
      </rPr>
      <t xml:space="preserve"> y se procede al cierre de esta.</t>
    </r>
  </si>
  <si>
    <t>Se adelanta la ejecución de las actividades propuestas en el presente plan.</t>
  </si>
  <si>
    <t xml:space="preserve">7. Falta actualizar la información publicada en el numeral 1.13 en cuanto a la Oficina de control interno disciplinario y los Comités que hay al interior de Capital. </t>
  </si>
  <si>
    <t>Control, Seguimiento y Evaluación.</t>
  </si>
  <si>
    <t xml:space="preserve">Carencia de revisiones periódicas al contenido requerido en el numeral 113 del botón de transparencia por parte de la Oficina de Control Interno. </t>
  </si>
  <si>
    <t>1. Revisar semestralmente la información contenida en el numeral 1.13 del botón de transparencia de Canal Capital
2. Consolidar la actualización de la información de mecanismos de control externos e internos (incluyendo comités) si hay lugar a ello.
3. Remitir solicitud de ajuste al área digital (Web máster) cuando se requiera.</t>
  </si>
  <si>
    <t>Actividades realizadas / 5</t>
  </si>
  <si>
    <t>Oficina de Control Interno</t>
  </si>
  <si>
    <t>Correos trazabilidad de revisión comités Canal Capital.</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</si>
  <si>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</si>
  <si>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Planeación Estratégica</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</si>
  <si>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</si>
  <si>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 xml:space="preserve">1. Realizar una revisión de "Lineamientos para publicar información en el Menú Participa sobre participación ciudadana en la gestión pública V1 de mayo de 2021 – DAFP”. 
2. Establecer acciones para el fortalecimiento del Menú Participa en la sede electrónica. </t>
  </si>
  <si>
    <t>Acciones programadas/2</t>
  </si>
  <si>
    <t>Asesora de Planeación - Profesional de Planeación</t>
  </si>
  <si>
    <t>Documento de avance en versión borrador</t>
  </si>
  <si>
    <t>11.2.1.3</t>
  </si>
  <si>
    <t xml:space="preserve">Incumplimiento de las actividades definidas en la matriz de seguimiento al esquema de publicación de la página web de Capital para el primer semestre de la vigencia 2023.
1. No se remitió a las áreas de Capital los reportes con la retroalimentación de las debilidades encontradas en la página web.
2. En el CIGD realizado en el mes de junio no se presentó el balance de la gestión de transparencia de la Sede electrónica de Capital. </t>
  </si>
  <si>
    <t>Se ha hecho un seguimiento a la documentación que se debe publicar en el botón de transparencia; sin embargo, teniendo en cuenta la renovación que ha tenido la página web, falta presentar y socializar los nuevos ajustes al resto de la comunidad de Capital.</t>
  </si>
  <si>
    <t>1. A partir del mes de febrero, cuando ya se haya hecho entrega final de la nueva web de Capital, se iniciará un plan de socialización de los cambios y ajustes.
2. Los cambios más significativos serán divulgados a través del boletín interno y el chat de WhatsApp en el formato de carruseles.
3. Remitir a las áreas de Capital los reportes con la retroalimentación de las debilidades encontradas en los numerales del botón de transparencia de Capital.
4. Presentar ante el CIGD el balance de la gestión de transparencia de la Sede electrónica de Capital.</t>
  </si>
  <si>
    <t>Asesor de Marca y Comunicaciones
Profesional Especializado Grado 3</t>
  </si>
  <si>
    <t>SÏ</t>
  </si>
  <si>
    <r>
      <rPr>
        <b/>
        <sz val="8"/>
        <color theme="1"/>
        <rFont val="Tahoma"/>
        <family val="2"/>
      </rPr>
      <t xml:space="preserve">Análisis OCI: </t>
    </r>
    <r>
      <rPr>
        <sz val="8"/>
        <color theme="1"/>
        <rFont val="Tahoma"/>
        <family val="2"/>
      </rPr>
      <t xml:space="preserve">No se presentan soportes para el periodo de reporte, teniendo en cuenta que la fecha de terminación de la actividad era el 31/03/2024 se califica como </t>
    </r>
    <r>
      <rPr>
        <b/>
        <sz val="8"/>
        <color theme="1"/>
        <rFont val="Tahoma"/>
        <family val="2"/>
      </rPr>
      <t>"Incumplida"</t>
    </r>
  </si>
  <si>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</si>
  <si>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</si>
  <si>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</si>
  <si>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 xml:space="preserve">1. Crear un repositorio para el cargue de soportes de ejecución de las acciones que conforman la Política Institucional de Participación Ciudadana. 
2. Realizar dos informes semestrales de resultados de la implementación de la Política Institucional de Participación Ciudadana. </t>
  </si>
  <si>
    <t>Un (1) repositorio creado
Dos (2) informes semestrales de implementación.</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</si>
  <si>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</si>
  <si>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</si>
  <si>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</si>
  <si>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 xml:space="preserve">1. 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2. Realizar dos informes semestrales de resultados de la implementación de la Política Institucional de Participación Ciudadana. </t>
  </si>
  <si>
    <t>Una (1) encuesta con pregunta de satisfacción de lenguaje incorporada. 
Dos (2) informes de resultados de implementación de la PIPC.</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</si>
  <si>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</si>
  <si>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</si>
  <si>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</si>
  <si>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1. Incluir información de niños, niñas y adolescentes participantes del proyecto Eureka en el proceso de caracterización de usuarios de la entidad.</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</si>
  <si>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</si>
  <si>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</si>
  <si>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</si>
  <si>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</si>
  <si>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1. Incluir en la ERD de la vigencia 2024, en la etapa formulación que la entidad realizará una capacitación en rendición de cuentas a sus grupos de valor internos.
2. Realizar una capacitación interna sobre temas de rendición de cuentas para los colaboradores de Capital.</t>
  </si>
  <si>
    <t>Actividades programadas/2</t>
  </si>
  <si>
    <t>Auditoría Producción de Contenidos.</t>
  </si>
  <si>
    <t>Se observaron debilidades en el proceso de en el proceso de revisión y/o actualización de la siguiente documentación del proceso Producción de Contenidos.
a. Procedimiento MPTV-PD-008 Producción de Contenidos Audiovisuales, versiones 1 y 2.
b. Manual General de Producción MPTV-MN-001, versión 7 de 2022.
c. Protocolo de Entregas de Programas a Tráfico (numeral 4) incluido en el Manual
General de Producción MPTV-MN-001, versión 7 de 2022</t>
  </si>
  <si>
    <t>Producción de Contenidos</t>
  </si>
  <si>
    <t>* Errores en el uso de los términos correctos empleados en la actividad 2 y 8 del procedimiento de producción de contenidos.
* No se cumplió el cronograma interno de trabajo establecido ocasión de no posibilitar la articulación de todas las áreas y equipos de trabajo en el primer semestre del año por volumen de actividades alternas y rotación de los equipos
* Falta de sincrónica de los documentos "manual general de producción" y "manual de tráfico y alistamiento"</t>
  </si>
  <si>
    <t>Realizar la revisión de los documentos como se describe a continuación:
a. Analizar la descripción de las actividades 2 y 8 del procedimiento MPTV-PD-008 Producción de Contenidos Audiovisuales en la versión que se encuentra vigente.
b. Realizar la revisión del manual de entregables (documento que se extrajo del manual general de producción) en contraste con el informe de auditoria emitido por Control Interno, y con base en el análisis realizado tomas las decisiones a que haya lugar, soporte de esta revisión será un acta de reunión.</t>
  </si>
  <si>
    <t>Documentos revisados y/o actualizados (manual y procedimiento)/2</t>
  </si>
  <si>
    <t>Producción</t>
  </si>
  <si>
    <t xml:space="preserve">Profesional especializado grado 3 de Producción y Profesional especializado grado 2 de Producción </t>
  </si>
  <si>
    <t>A1. Agendamiento 6 de marzo de 2024 para revisión - actualización del procedimiento
A2. Correo electrónico de solicitud de actualización del procedimiento y respuesta de Planeación
A3. Socialización de la actualización del procedimiento
B4. Agendamiento reunión marzo 13 de 2024
B5. Acta de seguimiento del líder del proceso realizada el 20 de marzo de 2024, donde se analiza el avance de planes de mejoramiento</t>
  </si>
  <si>
    <r>
      <t xml:space="preserve">Reporte producción: </t>
    </r>
    <r>
      <rPr>
        <sz val="8"/>
        <color theme="1"/>
        <rFont val="Tahoma"/>
        <family val="2"/>
      </rPr>
      <t xml:space="preserve">Durante el periodo de reporte se realizó la revisión del procedimiento de producción y la correspondiente gestión de actualización en la intranet. Asi mismo, se realizó mesa de trabajo preliminar para el análisis del documento Manual de entregables y posteriormente se realizó revisión por parte del líder del proceso conforme los lineamientos comunicados por el Director Operativo.
</t>
    </r>
    <r>
      <rPr>
        <b/>
        <sz val="8"/>
        <color theme="1"/>
        <rFont val="Tahoma"/>
        <family val="2"/>
      </rPr>
      <t xml:space="preserve">Análisis OCI: </t>
    </r>
    <r>
      <rPr>
        <sz val="8"/>
        <color theme="1"/>
        <rFont val="Tahoma"/>
        <family val="2"/>
      </rPr>
      <t xml:space="preserve">Se adelanta la verificación de los soportes remitidos por el área, en los cuales se observa la actualización y socialización del procedimiento de Producción de contenidos audiovisuales durante marzo de 2024; así mismo, se remite acta de reunión del 20 de marzo de 2024 en la cual se documenta el análisis del contenido del manual de entregables vigente. Teniendo en cuenta a lo anterior, así como la fecha de terminación se califica la acción </t>
    </r>
    <r>
      <rPr>
        <b/>
        <sz val="8"/>
        <color theme="1"/>
        <rFont val="Tahoma"/>
        <family val="2"/>
      </rPr>
      <t>"En Proceso"</t>
    </r>
    <r>
      <rPr>
        <sz val="8"/>
        <color theme="1"/>
        <rFont val="Tahoma"/>
        <family val="2"/>
      </rPr>
      <t xml:space="preserve">. </t>
    </r>
  </si>
  <si>
    <t>Se evidenciaron debilidades en cuanto a la conformación del Libro de producción, así:
a. Se observó que los capítulos en los dos formatos establecidos .MXR y .MP4, se encuentran en otra carpeta diferente al Libro de producción, dentro de la unidad drive de cada proyecto audiovisual, denominada “MATERIAL AUDIOVISUAL”, por lo cual se recomienda revisar y ajustar (si es necesario) el Manual o la unidad drive:
b. Falta de unidad de criterio frente al archivo de los productos audiovisuales en el libro de producción, cuando se trata de producciones propias.</t>
  </si>
  <si>
    <t>* Debilidades en la descripción o explicación del contenido incluido en el titulo "material audiovisual" del manual de entregables.
* No se aloja en la carpeta de entregables la evidencia que hace referencia a la reunión en donde se acuerda, entre el equipo de producción y el de entregables, los contenidos finales que tendrá el libro de producción de cada proyecto.</t>
  </si>
  <si>
    <t>Realizar la revisión del contenido del documento "manual de entregables" como se describe a continuación:
1. Con relación al título "material audiovisual" realizar el análisis del contenido y efectuar los ajustes o aclaraciones a que haya lugar.
2. Respecto a los parámetros para delimitar la pertinencia de almacenamiento de los entregables, incluir los aspectos relacionados con la reunión en donde se acuerda, entre el equipo de producción y el de entregables, los contenidos finales que tendrá el libro de producción de cada proyecto.</t>
  </si>
  <si>
    <t>Documentos revisados y/o actualizados (manual)/1</t>
  </si>
  <si>
    <t>1. Agendamiento reunión marzo 13 de 2024
2. Acta de seguimiento del líder del proceso realizada el 20 de marzo de 2024, donde se analiza el avance de planes de mejoramiento</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</si>
  <si>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</si>
  <si>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</si>
  <si>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Producción de Contenidos
Área Planeación</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</si>
  <si>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</si>
  <si>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1. Revisar y ajustar la matriz de riesgos del proceso con el acompañamiento del equipo de Planeación haciendo énfasis en el diseño de los controles de la función de la primera y revisión del impacto, estructura y clasificación.
2. Realizar una mesa de trabajo con el equipo de Planeación y Control Interno para revisar el lenguaje empleado con relación a la gestión de riesgos.</t>
  </si>
  <si>
    <t>Matriz de riesgos actualizada /1
Mesa de trabajo ejecutado /1</t>
  </si>
  <si>
    <t>Profesional de Planeación</t>
  </si>
  <si>
    <t>11.13 y 11.14</t>
  </si>
  <si>
    <t>Debilidades en la definición, medición y reporte de los indicadores de gestión del proceso de Producción de contenidos.</t>
  </si>
  <si>
    <t>Producción de Contenidos
Área Planeación</t>
  </si>
  <si>
    <t xml:space="preserve">* Errores en el diseño de los indicadores
* Falta de acompañamiento en el diseño de indicadores </t>
  </si>
  <si>
    <t>Realizar una mesa de trabajo con el equipo de Planeación para la construcción de la hoja de vida de los indicadores del proceso, así como la validación (mínimo una vez al semestre), de los resultados y soportes de reporte de los indicadores.</t>
  </si>
  <si>
    <t>Mesa de trabajo realizada /1</t>
  </si>
  <si>
    <t>Producción
Planeación</t>
  </si>
  <si>
    <t>Director Operativo
Gerente General</t>
  </si>
  <si>
    <t>Profesional especializado grado 3 de Producción
Profesional especializado grado 2 de Producción 
Profesional de Planeación</t>
  </si>
  <si>
    <t>1. Agendamiento reunión 12 de enero
3. Correo Solicitud de ajustes hoja de vida producción
3. Versiones del PAI, publicadas en sede electrónica, numeral 4.3 Plan de acción institucional.
4. Enlace: https://www.canalcapital.gov.co/institucional/planeacion-presupuesto-e-informes/43-plan-accion.
5. Correo electrónico "20240422 - Rediseño sistema de Indicadores para nuevo PDD y Plan Estratégico"</t>
  </si>
  <si>
    <r>
      <t xml:space="preserve">Reporte áreas: </t>
    </r>
    <r>
      <rPr>
        <sz val="8"/>
        <color theme="1"/>
        <rFont val="Tahoma"/>
        <family val="2"/>
      </rPr>
      <t>Para la primera versión del PAI 2024 se brindaron los lineamientos requeridos para el proceso de formulación del plan y se consolidó su versión inicial el 31 de enero. Posteriormente, considerando ajustes sugeridos por diferentes áreas, el plan fue actualizado en abril a su segunda versión, con la cual se requirió el seguimiento del primer trimestre. No obstante, teniendo en cuenta que en la vigencia se surtió el proceso de transición en la administración y se cuenta con nuevos lineamientos de orden gerencial, así como la construcción de un nuevo PDD, se revisó desde el área la versión actual del Plan de Acción, y se determinó por parte de la Gerencia que, a través del equipo de Planeación, se implementará un rediseño de los indicadores del Plan de Acción, PAI, procurando una mayor eficiencia y efectividad de los mismos, en relación a los cambios que propone el PDD y a la estrategia del canal para 2024-2027. Esto conlleva a que en el proceso de reformulación que se adelante, las mediciones institucionales tendrán cambios significativos, orientados bajo lineamientos que se suministren desde el área.</t>
    </r>
    <r>
      <rPr>
        <b/>
        <sz val="8"/>
        <color theme="1"/>
        <rFont val="Tahoma"/>
        <family val="2"/>
      </rPr>
      <t xml:space="preserve">
Análisis OCI: </t>
    </r>
    <r>
      <rPr>
        <sz val="8"/>
        <color theme="1"/>
        <rFont val="Tahoma"/>
        <family val="2"/>
      </rPr>
      <t xml:space="preserve">Se adelanta la verificación de los soportes entregados por las áreas en las que se observa la solicitud de ajuste de los indicadores, así como el reporte de la revisión y construcción de la nueva versión del Plan de Acción Institucional, el cambio de administración y el Plan de Desarrollo Distrital (2024-2027), así como la estrategia de Capital, al igual que la fecha de inicio de la acción, se califica la acción </t>
    </r>
    <r>
      <rPr>
        <b/>
        <sz val="8"/>
        <color theme="1"/>
        <rFont val="Tahoma"/>
        <family val="2"/>
      </rPr>
      <t xml:space="preserve">"Sin Iniciar" </t>
    </r>
    <r>
      <rPr>
        <sz val="8"/>
        <color theme="1"/>
        <rFont val="Tahoma"/>
        <family val="2"/>
      </rPr>
      <t xml:space="preserve">y se recomienda a las áreas tener en cuenta el cronograma formulado para ejecución de lo formulado. </t>
    </r>
  </si>
  <si>
    <t>Jizeth González
Henry Beltrán</t>
  </si>
  <si>
    <t>11.15</t>
  </si>
  <si>
    <t>Incumplimiento de los parámetros de: Control y seguimiento, Oportunidad y Disponibilidad de la gestión documental y de los criterios de: Expediente, Creación, conformación y gestión de expedientes, así como de actualización de las Tablas de Retención Documental del área.</t>
  </si>
  <si>
    <t>Producción de Contenidos
Área Gestión Documental
Oficina Jurídica</t>
  </si>
  <si>
    <t>* Falta de claridad en los lineamientos de gestión documental del proceso, frente a la implementación de la política de gestión documental de Capital
*Falta de acompañamiento por parte del equipo de Gestión Documental</t>
  </si>
  <si>
    <t xml:space="preserve">1. Realizar una mesa de trabajo con el equipo de Gestión Documental y en este espacio aclarar y definir:
* Desde el Grupo de Gestión Documental se realice el acompañamiento en los temas de clasificación documental y rutas de almacenamiento en especial los documentos que son de apoyo y el uso de documentos digitales y/o electrónicos de Capital.
* Aclarar la información de la aplicación de la Tabla de Retención Documental vigente.
2. Realizar mesa de trabajo con el equipo de Gestión Jurídica, con acompañamiento de Gestión Documental para solicitar aclaración sobre el almacenamiento de los soportes con relación a la ejecución de los contratos. </t>
  </si>
  <si>
    <t>Mesas de trabajo realizadas /2</t>
  </si>
  <si>
    <t>Producción
Gestión documental
Área Jurídica</t>
  </si>
  <si>
    <t>Director Operativo
Subdirector Administrativo
Secretaria General</t>
  </si>
  <si>
    <t>Profesional especializado grado 3 de Producción y Profesional especializado grado 2 de Producción 
Profesional de gestión documental
Jefe de Oficina Jurídica</t>
  </si>
  <si>
    <t>1. Agendamiento reunión enero 30 de 2024
1.2 Acta de la reunión
1.13 Grabación de la reunión
https://drive.google.com/file/d/1RIZmaUCQKyI_8CzVztsQkS4G7icfNFzJ/view
2. Correo electrónico de solicitud de espacio de reunión
2.1 Agendamiento de la reunión realizada el 6 de marzo de 2024
2.2 Grabación de la reunión
https://drive.google.com/file/d/1mjCh6HJ4OlkiTeTOVhUETqgVkrgRT2Fh/view</t>
  </si>
  <si>
    <r>
      <t xml:space="preserve">Reporte Producción: </t>
    </r>
    <r>
      <rPr>
        <sz val="8"/>
        <color theme="1"/>
        <rFont val="Tahoma"/>
        <family val="2"/>
      </rPr>
      <t xml:space="preserve">Se realizaron las siguientes actividades en cumplimiento del plan de mejoramiento: 1. Se agentó espacio de reunión para recibir acompañamiento por parte del equipo de Planeación con relación a la revisión y ajuste de la matriz de riesgos del proceso, conforme la disponibilidad de agenda se agentó y ejecutó reunión el 30 de enero de 2024. 2. Se solicitó espacio de reunión al equipo de Control Interno y al equipo de Planeación "para revisar el lenguaje empleado con relación a la gestión de riesgos". 
</t>
    </r>
    <r>
      <rPr>
        <b/>
        <sz val="8"/>
        <color theme="1"/>
        <rFont val="Tahoma"/>
        <family val="2"/>
      </rPr>
      <t xml:space="preserve">Reporte Jurídica: </t>
    </r>
    <r>
      <rPr>
        <sz val="8"/>
        <color theme="1"/>
        <rFont val="Tahoma"/>
        <family val="2"/>
      </rPr>
      <t xml:space="preserve">Durante el cuatrimestre, y de acuerdo con el plan de trabajo establecido por el equipo de Gestión Documental, se solicitó orientación al equipo de Gestión Documental con relación a la conformación de expedientes contractuales. Asi mismo, conforme el equipo de Gestión Documental agendó los espacios para la revisión de las TRD del área Jurídica, se recibió dicha orientación y atendieron observaciones.
</t>
    </r>
    <r>
      <rPr>
        <b/>
        <sz val="8"/>
        <color theme="1"/>
        <rFont val="Tahoma"/>
        <family val="2"/>
      </rPr>
      <t xml:space="preserve">Análisis OCI: </t>
    </r>
    <r>
      <rPr>
        <sz val="8"/>
        <color theme="1"/>
        <rFont val="Tahoma"/>
        <family val="2"/>
      </rPr>
      <t xml:space="preserve">Se revisan los soportes remitidos por parte del área, observando el acta de reunión con fecha del 30 de enero de 2024 en la cual se registra la revisión de los riesgos de corrupción del área. De igual manera, se remite la citación de la mesa de trabajo con el equipo de la Oficina de Control Interno, Planeación y Producción; sin embargo, no se observa el acta de dicha reunión. Así mismo, teniendo en cuenta la fecha de inicio de la actividad, se califica la acción </t>
    </r>
    <r>
      <rPr>
        <b/>
        <sz val="8"/>
        <color theme="1"/>
        <rFont val="Tahoma"/>
        <family val="2"/>
      </rPr>
      <t xml:space="preserve">"En Proceso" </t>
    </r>
    <r>
      <rPr>
        <sz val="8"/>
        <color theme="1"/>
        <rFont val="Tahoma"/>
        <family val="2"/>
      </rPr>
      <t xml:space="preserve">y se recomienda al área efectuar la revisión de los riesgos durante el segundo semestre de la vigencia soportando lo correspondiente. </t>
    </r>
  </si>
  <si>
    <t>Debilidades en la función de supervisión contractual de los contratos 113, 143, 144, 145, 146, 147, 220 de 2022 y del contrato 156 de 2023.</t>
  </si>
  <si>
    <t>* Error en el almacenamiento de la información asociada a la ejecución de contrato
* Debilidades del contratista en la generación de informes de las actividades pactadas con Canal Capital</t>
  </si>
  <si>
    <t>1. Realizar mesas de trabajo con el o la Director (a) Operativo para realizar la revisión de obligaciones específicas y perfiles de los lideres de equipos, que no de lugar a interpretaciones equivocadas por las parte de los involucrados.</t>
  </si>
  <si>
    <t xml:space="preserve">Profesional especializado grado 3 de Producción
Profesional especializado grado 2 de Producción </t>
  </si>
  <si>
    <t>1. 29 de enero de 2024
2. 1 de marzo de 2024
3. 3 de abril de 2024</t>
  </si>
  <si>
    <r>
      <t xml:space="preserve">Reporte Producción: </t>
    </r>
    <r>
      <rPr>
        <sz val="8"/>
        <color theme="1"/>
        <rFont val="Tahoma"/>
        <family val="2"/>
      </rPr>
      <t xml:space="preserve">Durante el cuatrimestre se realizó la revisión con el director operativo de obligaciones específicas y perfiles de los lideres de equipos, que no de lugar a interpretaciones equivocadas por las parte de los involucrados.
</t>
    </r>
    <r>
      <rPr>
        <b/>
        <sz val="8"/>
        <color theme="1"/>
        <rFont val="Tahoma"/>
        <family val="2"/>
      </rPr>
      <t xml:space="preserve">Análisis OCI: </t>
    </r>
    <r>
      <rPr>
        <sz val="8"/>
        <color theme="1"/>
        <rFont val="Tahoma"/>
        <family val="2"/>
      </rPr>
      <t xml:space="preserve">Se remite por parte del área de Producción las actas de reunión con fecha del 29 de enero de 2024, 1 de marzo y 3 de abril de 2024 en las cuales se revisaron los objetos y obligaciones de los roles: Líder de Garantizar la aplicación e integración del clausulado obligacional en los procesos precontractuales del líder de contenidos de la línea de ciudadanía, cultura e infancia CCI, líder editorial y Director del proyecto periodístico entre el Director Operativo y una colaboradora del área de Producción; sin embargo, teniendo en cuenta la fecha de terminación formulada para la actividad, se califica </t>
    </r>
    <r>
      <rPr>
        <b/>
        <sz val="8"/>
        <color theme="1"/>
        <rFont val="Tahoma"/>
        <family val="2"/>
      </rPr>
      <t>"En Proceso"</t>
    </r>
    <r>
      <rPr>
        <sz val="8"/>
        <color theme="1"/>
        <rFont val="Tahoma"/>
        <family val="2"/>
      </rPr>
      <t xml:space="preserve">. </t>
    </r>
  </si>
  <si>
    <t>1. Realizar mesa de trabajo con el equipo de Gestión Jurídica para solicitar aclaración sobre el almacenamiento de los soportes con relación a la ejecución de los contratos.</t>
  </si>
  <si>
    <t>Jefe de Oficina Jurídica</t>
  </si>
  <si>
    <t>Como soporte del avance se suministra correo de solicitud de agendamiento enviado por el equipo de Producción y respuesta emitida por la Oficina Jurídica</t>
  </si>
  <si>
    <r>
      <rPr>
        <b/>
        <sz val="8"/>
        <color theme="1"/>
        <rFont val="Tahoma"/>
        <family val="2"/>
      </rPr>
      <t xml:space="preserve">Reporte planeación: </t>
    </r>
    <r>
      <rPr>
        <sz val="8"/>
        <color theme="1"/>
        <rFont val="Tahoma"/>
        <family val="2"/>
      </rPr>
      <t xml:space="preserve">Se recibió solicitud remitida por el equipo de Producción para adelantar una mesa de trabajo en el cual se aclararan aspectos asociados al almacenamiento de los soportes con relación a la ejecución de los contratos del área en mención. 
Este requerimiento fue respondido el 10 de abril de 2024 al área solicitante por parte de la Jefe de la Oficina Jurídica, el cual para su ejecución requiere de las directrices definidas por el equipo Gestión Documental. Una vez esta última instancia de a conocer los lineamientos se podrá ejecutar el espacio solicitado por el equipo de Producción.
</t>
    </r>
    <r>
      <rPr>
        <b/>
        <sz val="8"/>
        <color theme="1"/>
        <rFont val="Tahoma"/>
        <family val="2"/>
      </rPr>
      <t xml:space="preserve">Análisis OCI: </t>
    </r>
    <r>
      <rPr>
        <sz val="8"/>
        <color theme="1"/>
        <rFont val="Tahoma"/>
        <family val="2"/>
      </rPr>
      <t xml:space="preserve">De conformidad con lo reportado por el area jurídica y a los soportes presentados, se avisa que la acción se encuentra en ejecución y esta pendiente del lineamiento dado por gestión documental. Por lo anterior se califica </t>
    </r>
    <r>
      <rPr>
        <b/>
        <sz val="8"/>
        <color theme="1"/>
        <rFont val="Tahoma"/>
        <family val="2"/>
      </rPr>
      <t xml:space="preserve">"En Proceso". </t>
    </r>
  </si>
  <si>
    <t>1. Realizar un espacio de capacitación del manual de gestión documental dirigida a los supervisores de contrato y personal de apoyo a la supervisión.</t>
  </si>
  <si>
    <t>Capacitación realizada/1</t>
  </si>
  <si>
    <t>11.17</t>
  </si>
  <si>
    <t xml:space="preserve">Observación en el proceso de contratación de los contratos 298 y 299 de 2023, por el uso de la herramienta Matriz de verificación de requisitos jurídicos habilitantes, que no se encuentra documentada y/o normalizada al interior del proceso de gestión jurídica, contractual y control disciplinario. </t>
  </si>
  <si>
    <t xml:space="preserve">* No se ha considerado necesario normalizar las matrices de verificación de requisitos jurídicos habilitantes, toda vez, que estas difieren dependiendo del proceso que se este adelantando </t>
  </si>
  <si>
    <t>1. Analizar la viabilidad o no de normalizar al interior del proceso de gestión jurídica y contractual, la herramienta denominada "Matriz de verificación de requisitos jurídicos habilitantes". En caso de encontrarse viable y necesario se gestionará, con el acompañamiento del equipo de Planeación, la solicitud de creación, en caso contrario se dejará soporte de la decisión tomada.</t>
  </si>
  <si>
    <t>Soporte de la decisión tomada /1</t>
  </si>
  <si>
    <t>Como soporte del avance se suministra la siguiente información:
* Agendamiento de la reunión
* Acta de la reunión del 20 de febrero
* Grabación de la reunión</t>
  </si>
  <si>
    <r>
      <rPr>
        <b/>
        <sz val="8"/>
        <color theme="1"/>
        <rFont val="Tahoma"/>
        <family val="2"/>
      </rPr>
      <t xml:space="preserve">Reporte jurídica: </t>
    </r>
    <r>
      <rPr>
        <sz val="8"/>
        <color theme="1"/>
        <rFont val="Tahoma"/>
        <family val="2"/>
      </rPr>
      <t xml:space="preserve">El equipo de gestión jurídica y contractual realizó mesa de trabajo el 20 de febrero de 2024 para el análisis de la "viabilidad o no de normalizar al interior del proceso de gestión jurídica y contractual, la herramienta denominada "Matriz de verificación de requisitos jurídicos habilitantes". 
</t>
    </r>
    <r>
      <rPr>
        <b/>
        <sz val="8"/>
        <color theme="1"/>
        <rFont val="Tahoma"/>
        <family val="2"/>
      </rPr>
      <t xml:space="preserve">Análisis OCI: </t>
    </r>
    <r>
      <rPr>
        <sz val="8"/>
        <color theme="1"/>
        <rFont val="Tahoma"/>
        <family val="2"/>
      </rPr>
      <t xml:space="preserve">Se da cumplimiento a la acción de mejora formulada. De oficio también se avisa que revisada el acta de reunión, se acogen los argumentos expuestos por el area jurídica con relación a la  Matriz de verificación de requisitos jurídicos habilitantes de evaluación usado en los procesos de selección. Por lo anterior se califica como </t>
    </r>
    <r>
      <rPr>
        <b/>
        <sz val="8"/>
        <color theme="1"/>
        <rFont val="Tahoma"/>
        <family val="2"/>
      </rPr>
      <t xml:space="preserve">"Terminada" </t>
    </r>
    <r>
      <rPr>
        <sz val="8"/>
        <color theme="1"/>
        <rFont val="Tahoma"/>
        <family val="2"/>
      </rPr>
      <t xml:space="preserve">y procede a declarar el estado como </t>
    </r>
    <r>
      <rPr>
        <b/>
        <sz val="8"/>
        <color theme="1"/>
        <rFont val="Tahoma"/>
        <family val="2"/>
      </rPr>
      <t>"Cerrada"</t>
    </r>
    <r>
      <rPr>
        <sz val="8"/>
        <color theme="1"/>
        <rFont val="Tahoma"/>
        <family val="2"/>
      </rPr>
      <t>.</t>
    </r>
  </si>
  <si>
    <t>INFORME DERECHOS DE AUTOR  2023</t>
  </si>
  <si>
    <t>7.2.</t>
  </si>
  <si>
    <t>Debilidades en la planeación de la adquisición, así como del control de las licencias de Adobe existentes para Capital, al presentarse diferencias respecto reporte de adquisición y uso de estas, entrega de información de credenciales de las cuentas para uso de las licencias a los colaboradores de la entidad y diferencias entre los equipos asignados [con licencia instalada] al área Digital por parte de Técnica y Servicios Administrativos.</t>
  </si>
  <si>
    <t>GESTIÓN TÉCNICA
GESTIÓN DE RECURSOS ADMINISTRATIVOS - SERVICIOS ADMINISTRATIVOS</t>
  </si>
  <si>
    <r>
      <t>Debido a que el área digital no cuenta con los recursos/ herramientas tecnológicas (Hardware y Software) indispensables para ejecutar las  actividades relacionas con su objeto misional, se incluyeron en el plan de adquisiciones del área Técnica.</t>
    </r>
    <r>
      <rPr>
        <sz val="8"/>
        <color theme="1"/>
        <rFont val="Tahoma"/>
        <family val="2"/>
      </rPr>
      <t xml:space="preserve">
</t>
    </r>
  </si>
  <si>
    <t>Realizar una mesa de trabajo entre el Director Operativo, el contratista que coordina las actividades del equipo Digital, el profesional especializado grado 3 del área de Programación, el profesional especializado grado 3 del área Técnica y el profesional del área de sistemas para determinar y/o establecer los alcances, responsables de la adquisición, administración, entrega y control y proyección para determinar los criterios de uso de Hardware y Software asignados al equipo digital de la Dirección Operativa.</t>
  </si>
  <si>
    <t>Mesas de trabajo / 1</t>
  </si>
  <si>
    <t xml:space="preserve">Profesional especializado grado 3 del área Técnica
</t>
  </si>
  <si>
    <t xml:space="preserve">Dirección Operativa 
</t>
  </si>
  <si>
    <t xml:space="preserve">Director Operativo 
</t>
  </si>
  <si>
    <t>1. Agendamiento reunión 17 de abril 2024.
2. Acta de reunión mesa de trabajo- Equipo Área Técnica</t>
  </si>
  <si>
    <r>
      <t xml:space="preserve">Reporte Técnica: </t>
    </r>
    <r>
      <rPr>
        <sz val="8"/>
        <color theme="1"/>
        <rFont val="Tahoma"/>
        <family val="2"/>
      </rPr>
      <t xml:space="preserve">Se realizó reunión  el día 17 de abril de 2024, al interior del equipo del área Técnica y se determinaron acciones a realizar previas a la reunión con las otras áreas involucradas.
</t>
    </r>
    <r>
      <rPr>
        <b/>
        <sz val="8"/>
        <color theme="1"/>
        <rFont val="Tahoma"/>
        <family val="2"/>
      </rPr>
      <t xml:space="preserve">Análisis OCI: </t>
    </r>
    <r>
      <rPr>
        <sz val="8"/>
        <color theme="1"/>
        <rFont val="Tahoma"/>
        <family val="2"/>
      </rPr>
      <t xml:space="preserve">Se verifican los soportes remitidos por el área para el corte del seguimiento, en el cual se menciona la acción formulada en el plan; sin embargo, no se desarrollan los compromisos mencionados en el análisis. Teniendo en cuenta lo anterior, se recomienda al área realizar lo formulado, dentro de las fechas establecidas. Por lo indicado, se califica la acción </t>
    </r>
    <r>
      <rPr>
        <b/>
        <sz val="8"/>
        <color theme="1"/>
        <rFont val="Tahoma"/>
        <family val="2"/>
      </rPr>
      <t>"Sin Iniciar"</t>
    </r>
    <r>
      <rPr>
        <sz val="8"/>
        <color theme="1"/>
        <rFont val="Tahoma"/>
        <family val="2"/>
      </rPr>
      <t xml:space="preserve">. </t>
    </r>
  </si>
  <si>
    <t>7.3.</t>
  </si>
  <si>
    <t>Se evidencio una debilidad en el cumplimiento de la política 5.9 Política Uso de Estaciones de Trabajo del MANUAL DE POLÍTICAS COMPLEMENTARIAS DE SEGURIDAD DE LA INFORMACIÓN y de la Guía de Alistamiento de Equipos de Cómputo, al encontrar dos equipos APPLE y un equipo HP por fuera del dominio del directorio activo y con la posibilidad de instalar software.</t>
  </si>
  <si>
    <t>GESTIÓN TÉCNICA
GESTIÓN DE RECURSOS ADMINISTRATIVOS - SISTEMAS</t>
  </si>
  <si>
    <t xml:space="preserve">Falta de monitoreo y seguimiento a los equipos pertenecientes al área técnica por parte del administrador del área. </t>
  </si>
  <si>
    <t>Revisión mensual del directorio / 9</t>
  </si>
  <si>
    <t>1.Agendamiento reunión 25 de abril 2024. 
2. Acta de la reunión 25 de abril de 2024 -Mesa de trabajo Equipo Área Técnica- OCI.
3.Agendamiento reunión 26 de abril 2024. 
4. Acta de la reunión 26 de abril de 2024 - Equipo Área Técnica.
5.Correo solicitud cambio acción Hallazgo 7.3- OCI
6. Informe reporte de mes de marzo de 2024.
7. Informe reporte del mes de  abril de 2024.</t>
  </si>
  <si>
    <r>
      <rPr>
        <b/>
        <sz val="8"/>
        <color theme="1"/>
        <rFont val="Tahoma"/>
        <family val="2"/>
      </rPr>
      <t xml:space="preserve">Reporte Técnica: </t>
    </r>
    <r>
      <rPr>
        <sz val="8"/>
        <color theme="1"/>
        <rFont val="Tahoma"/>
        <family val="2"/>
      </rPr>
      <t xml:space="preserve">Se realizó reunión el día 25 de abril con la Oficina de Control Interno para verificar y/o modificar la acción del hallazgo 7.3 y el día 26 de abril  se  socializó y asignó la responsabilidad de diseño y entrega de informes de manera mensual al Equipo del Área Técnica.
</t>
    </r>
    <r>
      <rPr>
        <b/>
        <sz val="8"/>
        <color theme="1"/>
        <rFont val="Tahoma"/>
        <family val="2"/>
      </rPr>
      <t xml:space="preserve">Análisis OCI: </t>
    </r>
    <r>
      <rPr>
        <sz val="8"/>
        <color theme="1"/>
        <rFont val="Tahoma"/>
        <family val="2"/>
      </rPr>
      <t xml:space="preserve">Se verifican los soportes remitidos, dentro de los cuales se observa el ajuste de las acciones formuladas, así como la consolidación del informe correspondiente a marzo y abril de 2024; sin embargo, teniendo en cuenta lo mencionado en los documentos, se recomienda adelantar la mesa de trabajo para ajustar los parámetros de la "Guía de alistamiento de equipos de cómputo", de manera que se ajuste a la realidad del Canal. Teniendo en cuenta lo anterior, se califica </t>
    </r>
    <r>
      <rPr>
        <b/>
        <sz val="8"/>
        <color theme="1"/>
        <rFont val="Tahoma"/>
        <family val="2"/>
      </rPr>
      <t>"En Proceso"</t>
    </r>
    <r>
      <rPr>
        <sz val="8"/>
        <color theme="1"/>
        <rFont val="Tahoma"/>
        <family val="2"/>
      </rPr>
      <t>.</t>
    </r>
  </si>
  <si>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</si>
  <si>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</si>
  <si>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</si>
  <si>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</si>
  <si>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</si>
  <si>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</si>
  <si>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</si>
  <si>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</si>
  <si>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</si>
  <si>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</si>
  <si>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</si>
  <si>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</si>
  <si>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Profesional Universitario de Planeación </t>
  </si>
  <si>
    <t>Si</t>
  </si>
  <si>
    <t>Ente externo</t>
  </si>
  <si>
    <t>Gestión de las Comunicaciones</t>
  </si>
  <si>
    <t xml:space="preserve">Coordinación de Prensa y Comunicaciones </t>
  </si>
  <si>
    <t>Coordinadora de Prensa y Comunicaciones</t>
  </si>
  <si>
    <t>Néstor Fernando Avella Avella</t>
  </si>
  <si>
    <t>Diseño y Creación de Contenidos</t>
  </si>
  <si>
    <t>Coordinación Técnica</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</si>
  <si>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</si>
  <si>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</si>
  <si>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</si>
  <si>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</si>
  <si>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</si>
  <si>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</si>
  <si>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Coordinador de Prensa y Comunicaciones</t>
  </si>
  <si>
    <t>Gloria Marcela Morales Páez</t>
  </si>
  <si>
    <t>Producción de Televisión</t>
  </si>
  <si>
    <t>Coordinación de Producción</t>
  </si>
  <si>
    <t xml:space="preserve">Coordinadora de Producción </t>
  </si>
  <si>
    <t xml:space="preserve">Jizeth Hael González Ramírez </t>
  </si>
  <si>
    <t>Emisión de Contenidos</t>
  </si>
  <si>
    <t>Coordinación de Programación</t>
  </si>
  <si>
    <t xml:space="preserve">Coordinadora de Programación </t>
  </si>
  <si>
    <t>Nelson Jairo Rincón Martínez</t>
  </si>
  <si>
    <t>Subdirectora Financiera</t>
  </si>
  <si>
    <t>Coordinador de Producción</t>
  </si>
  <si>
    <t>Gestión Jurídica y Contractual</t>
  </si>
  <si>
    <t xml:space="preserve">Coordinación Jurídica </t>
  </si>
  <si>
    <t xml:space="preserve">Profesional Universitario de Contabilidad </t>
  </si>
  <si>
    <t>Coordinador de Programación</t>
  </si>
  <si>
    <t>Servicios administrativos</t>
  </si>
  <si>
    <t>Coordinadora Jurídica</t>
  </si>
  <si>
    <t>Coordinador Técnico</t>
  </si>
  <si>
    <t>Gestión de Talento Humano</t>
  </si>
  <si>
    <t>Técnico Servicios Administrativos</t>
  </si>
  <si>
    <t>Profesional Universitario de Ventas y Mercadeo</t>
  </si>
  <si>
    <t>Servicio al Ciudadano y Defensor del Televidente</t>
  </si>
  <si>
    <t>Profesional Universitario de Recursos Humanos</t>
  </si>
  <si>
    <t>Coordinador Jurídico</t>
  </si>
  <si>
    <t>Control, Seguimiento y Evaluación</t>
  </si>
  <si>
    <t>Auxiliar de Atención al Ciudadano</t>
  </si>
  <si>
    <t>Profesional Universitario de Contabilidad</t>
  </si>
  <si>
    <t>Profesional Universitario de Tesorería</t>
  </si>
  <si>
    <t>Profesional Universitario de Presupuesto</t>
  </si>
  <si>
    <t>Profesional Universitario de Facturación</t>
  </si>
  <si>
    <t>Profesional Universitario de Sistemas</t>
  </si>
  <si>
    <t>Área</t>
  </si>
  <si>
    <t xml:space="preserve">Cargo responsable </t>
  </si>
  <si>
    <t>Gestión de Comunicaciones</t>
  </si>
  <si>
    <t>Coordinación de Prensa y Comunicaciones</t>
  </si>
  <si>
    <t>Dirección Operativa</t>
  </si>
  <si>
    <t>Atención al Usuario y Defensor del Televidente</t>
  </si>
  <si>
    <t>Coordinación Jurídica y Contractual</t>
  </si>
  <si>
    <t>Proceso de Participación Ciudadana y Control Social</t>
  </si>
  <si>
    <t>Prestación/Emisión Servicio de Televisión</t>
  </si>
  <si>
    <t>Profesional Universitario de Talento Humano</t>
  </si>
  <si>
    <t>Tesorería</t>
  </si>
  <si>
    <t>Presupuesto</t>
  </si>
  <si>
    <t xml:space="preserve">Profesional Universitario de Facturación </t>
  </si>
  <si>
    <t>Sistema Informativo</t>
  </si>
  <si>
    <t>Director Sistema Informativo</t>
  </si>
  <si>
    <r>
      <rPr>
        <b/>
        <sz val="8"/>
        <color theme="1"/>
        <rFont val="Tahoma"/>
        <family val="2"/>
      </rPr>
      <t>Reporte Sub. Financiera:</t>
    </r>
    <r>
      <rPr>
        <sz val="8"/>
        <color theme="1"/>
        <rFont val="Tahoma"/>
        <family val="2"/>
      </rPr>
      <t xml:space="preserve"> La contaduría General de la Nación informó que ya no esta realizando mesas de trabajo, sin embargo, las cuentas contables utilizadas están siendo actualizadas constantemente de acuerdo a los lineamientos emitidos por la entidad. Por lo anterior, la mesa de trabajo no es posible realizarla por favor indicarnos que soporte es acorde para dar por finalizada la acción. 
</t>
    </r>
    <r>
      <rPr>
        <b/>
        <sz val="8"/>
        <color theme="1"/>
        <rFont val="Tahoma"/>
        <family val="2"/>
      </rPr>
      <t>Análisis OCI:</t>
    </r>
    <r>
      <rPr>
        <sz val="8"/>
        <color theme="1"/>
        <rFont val="Tahoma"/>
        <family val="2"/>
      </rPr>
      <t xml:space="preserve">  Ni el reporte de avance ni el soporte cargado corresponden con la acción establecida </t>
    </r>
    <r>
      <rPr>
        <i/>
        <sz val="8"/>
        <color theme="1"/>
        <rFont val="Tahoma"/>
        <family val="2"/>
      </rPr>
      <t>"Tramitar las observaciones en la gestión de las recíprocas en las fechas establecidas una vez la DDC realice la apertura del sistema para su respectivo diligenciamiento"</t>
    </r>
    <r>
      <rPr>
        <sz val="8"/>
        <color theme="1"/>
        <rFont val="Tahoma"/>
        <family val="2"/>
      </rPr>
      <t xml:space="preserve">. No se tuvieron en cuenta las recomendaciones de las reuniones realizadas, ni la matriz del Plan de mejoramiento enviada mediante correo electrónico, con las conclusiones de la revisión, ni la retroalimentación de los periodos anteriores, la cual se reducía a: "quedaría pendiente el reporte de gestión del último trimestre de 2022 que se realiza en 2023. 
Desde la oficina de Control Interno se establece que ya no es oportuna  la remisión del soporte de dicha conciliación, por lo cual se recomienda cerrar. </t>
    </r>
  </si>
  <si>
    <r>
      <t xml:space="preserve">
</t>
    </r>
    <r>
      <rPr>
        <b/>
        <sz val="8"/>
        <color theme="1"/>
        <rFont val="Tahoma"/>
        <family val="2"/>
      </rPr>
      <t>Análisis OCI:</t>
    </r>
    <r>
      <rPr>
        <sz val="8"/>
        <color theme="1"/>
        <rFont val="Tahoma"/>
        <family val="2"/>
      </rPr>
      <t xml:space="preserve">  No presentan reporte de avances ni soportes de cumplimiento de lo formulado. Teniendo en cuenta lo anterior y el plazo pactado, se continua calificando como </t>
    </r>
    <r>
      <rPr>
        <b/>
        <sz val="8"/>
        <color theme="1"/>
        <rFont val="Tahoma"/>
        <family val="2"/>
      </rPr>
      <t xml:space="preserve">"Incumplida" </t>
    </r>
    <r>
      <rPr>
        <sz val="8"/>
        <color theme="1"/>
        <rFont val="Tahoma"/>
        <family val="2"/>
      </rPr>
      <t>y se recomienda a los responsables adelantar lo formulado. En el mes de febrero se llevo a cabo reunión entre el área Financiera y la Secretaría General de Capital en la que se revisaron la herramienta de control que diligencia el área operativa para analizar la viabilidad de integración al proceso de análisis de costos, como se evidencia sin reporte de avances.</t>
    </r>
  </si>
  <si>
    <r>
      <t xml:space="preserve">Reporte Técnica: </t>
    </r>
    <r>
      <rPr>
        <sz val="8"/>
        <color theme="1"/>
        <rFont val="Tahoma"/>
        <family val="2"/>
      </rPr>
      <t xml:space="preserve">el Equipo del Área Técnica previa solicitud de Servicios Generales, realizó la verificación y validación de las 299 licencias asignadas, donde se determinó la autorización de baja de 243 y se informó que 56 quedarían en operación. Así mismo, el día 11 de septiembre remitió vía correo electrónico dicha información a Servicios Generales en un documento de Excel adjunto para continuar con el trámite de actualización y de baja correspondiente. Como resultado el 28 de diciembre de 2023, Servicios Administrativos llevo a cabo la baja de las licencias correspondiente por medio de Baja de almacén No.2
</t>
    </r>
    <r>
      <rPr>
        <b/>
        <sz val="8"/>
        <color theme="1"/>
        <rFont val="Tahoma"/>
        <family val="2"/>
      </rPr>
      <t xml:space="preserve">Reporte S. Administrativos: </t>
    </r>
    <r>
      <rPr>
        <sz val="8"/>
        <color theme="1"/>
        <rFont val="Tahoma"/>
        <family val="2"/>
      </rPr>
      <t xml:space="preserve"> Se remite acta de reunión del Grupo de Apoyo de Bienes (Ver anexo No.1) donde se abordo la necesidad de depurar las licencias. Luego, se remite comunicación escrita (Ver anexo No. 2) donde se solicita al área técnica la revisión y aprobación del primer filtro realizado por Servicios Administrativos. Así mismo, se remite la comunicación escrita donde se incluye en la actividad al área de sistemas (Ver anexo No. 3) para su revisión y aprobación. Finalmente se remite acta de reunión del CIGD (Ver anexo No. 4) donde se aprueba la baja presentada por el Grupo de apoyo de bienes.
</t>
    </r>
    <r>
      <rPr>
        <b/>
        <sz val="8"/>
        <color theme="1"/>
        <rFont val="Tahoma"/>
        <family val="2"/>
      </rPr>
      <t xml:space="preserve">Análisis OCI: </t>
    </r>
    <r>
      <rPr>
        <sz val="8"/>
        <color theme="1"/>
        <rFont val="Tahoma"/>
        <family val="2"/>
      </rPr>
      <t xml:space="preserve"> Se evidencia que entre el área técnica y  Servicios Administrativos se coordinaron para dar de baja licencias que debían ser retiradas del inventario de Capital. Sin embargo, es importante que se revise la actividad que se propuso, puesto que el objetivo es establecer un control de cómo se seguirá realizando este mecanismo de reporte entre las dos áreas cada vez que se requiera dar de baja licencias, es importante que se documente el mecanismo bien sea en una acta de reunión o el lineamiento que las áreas consideren pertinente. a y c. Convocar una (1) mesa de trabajo entre el área técnica y el área de Servicios Administrativos </t>
    </r>
    <r>
      <rPr>
        <b/>
        <sz val="8"/>
        <color theme="1"/>
        <rFont val="Tahoma"/>
        <family val="2"/>
      </rPr>
      <t>para establecer mecanismos de reporte</t>
    </r>
    <r>
      <rPr>
        <sz val="8"/>
        <color theme="1"/>
        <rFont val="Tahoma"/>
        <family val="2"/>
      </rPr>
      <t xml:space="preserve"> para depurar el inventario de Licencias de Canal Capital, por lo tanto, hasta que no se carguen evidencias de esta actividad se califica como </t>
    </r>
    <r>
      <rPr>
        <b/>
        <sz val="8"/>
        <color theme="1"/>
        <rFont val="Tahoma"/>
        <family val="2"/>
      </rPr>
      <t xml:space="preserve">En proceso. </t>
    </r>
    <r>
      <rPr>
        <sz val="8"/>
        <color theme="1"/>
        <rFont val="Tahoma"/>
        <family val="2"/>
      </rPr>
      <t xml:space="preserve">Se evidencia que la actividad  d. Actualizar el procedimiento AGRI-SA-PD-009 BAJA DE BIENES con el fin de incluir actividades para dar de baja bienes intangibles fue </t>
    </r>
    <r>
      <rPr>
        <b/>
        <sz val="8"/>
        <color theme="1"/>
        <rFont val="Tahoma"/>
        <family val="2"/>
      </rPr>
      <t xml:space="preserve">cumplida.
</t>
    </r>
    <r>
      <rPr>
        <sz val="8"/>
        <color theme="1"/>
        <rFont val="Tahoma"/>
        <family val="2"/>
      </rPr>
      <t xml:space="preserve">
Teniendo en cuenta lo anterior, así como el ajuste requerido a las fechas de terminación de la actividad, se recomienda a las áreas responsables adelantar la mesa de trabajo pendiente, con el fin de dar cabal cumplimiento a la totalidad de acciones formuladas. Por lo que se califica la acción </t>
    </r>
    <r>
      <rPr>
        <b/>
        <sz val="8"/>
        <color theme="1"/>
        <rFont val="Tahoma"/>
        <family val="2"/>
      </rPr>
      <t>"En Proceso"</t>
    </r>
    <r>
      <rPr>
        <sz val="8"/>
        <color theme="1"/>
        <rFont val="Tahoma"/>
        <family val="2"/>
      </rPr>
      <t xml:space="preserve">. </t>
    </r>
  </si>
  <si>
    <r>
      <rPr>
        <b/>
        <sz val="8"/>
        <color theme="1"/>
        <rFont val="Tahoma"/>
        <family val="2"/>
      </rPr>
      <t xml:space="preserve">Reporte G. Negocios: </t>
    </r>
    <r>
      <rPr>
        <sz val="8"/>
        <color theme="1"/>
        <rFont val="Tahoma"/>
        <family val="2"/>
      </rPr>
      <t xml:space="preserve">1. Se realizaron mesas de trabajo el 2 y 12 de febrero de 2024 con el equipo de Gestión Documental para la revisión, asesoría y ajuste de las TRD del área de Ventas y Mercadeo. 2. Se recibió reunión de asesoría del 12 de marzo sobre los parámetros y rutas de almacenamiento de la información generada por el área de Ventas y Mercadeo, entre otras recomendaciones. 3. Se recibió asesoría realizada por Gestión documental a través del espacio de reunión denominado "Socialización de la guía de lineamientos para el uso y almacenamiento de documentos digitales y/o electrónicos de Canal Capital" 4.Se recibió asesoría al equipo del área Jurídica sobre ruta de almacenamiento del expediente precontractual de las ventas realizadas por el proceso de Gestión de Negocios y Proyectos Estratégicos. Así mismo se acordó una la lista documentos mínimos, responsables y las acciones que sean requeridas para el almacenamiento en la ruta que se defina.
</t>
    </r>
    <r>
      <rPr>
        <b/>
        <sz val="8"/>
        <color theme="1"/>
        <rFont val="Tahoma"/>
        <family val="2"/>
      </rPr>
      <t xml:space="preserve">Análisis OCI: </t>
    </r>
    <r>
      <rPr>
        <sz val="8"/>
        <color theme="1"/>
        <rFont val="Tahoma"/>
        <family val="2"/>
      </rPr>
      <t xml:space="preserve"> Teniendo en cuenta que </t>
    </r>
    <r>
      <rPr>
        <b/>
        <sz val="8"/>
        <color theme="1"/>
        <rFont val="Tahoma"/>
        <family val="2"/>
      </rPr>
      <t xml:space="preserve"> </t>
    </r>
    <r>
      <rPr>
        <sz val="8"/>
        <color theme="1"/>
        <rFont val="Tahoma"/>
        <family val="2"/>
      </rPr>
      <t>se encontraban pendientes las actividades 01, 03 y 04 y de conformidad con los soportes remitidos se evidencia que:</t>
    </r>
    <r>
      <rPr>
        <b/>
        <sz val="8"/>
        <color theme="1"/>
        <rFont val="Tahoma"/>
        <family val="2"/>
      </rPr>
      <t xml:space="preserve">
Actividad 1. </t>
    </r>
    <r>
      <rPr>
        <sz val="8"/>
        <color theme="1"/>
        <rFont val="Tahoma"/>
        <family val="2"/>
      </rPr>
      <t xml:space="preserve">Se evidencia que se han realizado reuniones con el área de Gestión Documental y se han tratado los temas de actualización de las TRD del proceso; capacitación sobre los lineamientos para al uso y almacenamiento de documentos digitales; se indicó a Ventas y Mercadeo la ruta dónde deben guardar su archivo digital. Teniendo en cuenta que se realizaron las mesas de trabajo propuestas la actividad uno se califica como cumplida. 
</t>
    </r>
    <r>
      <rPr>
        <b/>
        <sz val="8"/>
        <color theme="1"/>
        <rFont val="Tahoma"/>
        <family val="2"/>
      </rPr>
      <t>Actividad 3:</t>
    </r>
    <r>
      <rPr>
        <sz val="8"/>
        <color theme="1"/>
        <rFont val="Tahoma"/>
        <family val="2"/>
      </rPr>
      <t xml:space="preserve"> Se evidencia que se realizó mesa de trabajo entre los equipos de Ventas y Mercadeo y de Gestión Jurídica para recibir lineamientos acerca de cómo almacenar el expediente contractual que se genere de las ventas que realiza Capital. Por lo tanto la actividad dos se califica como cumplida.
</t>
    </r>
    <r>
      <rPr>
        <b/>
        <sz val="8"/>
        <color theme="1"/>
        <rFont val="Tahoma"/>
        <family val="2"/>
      </rPr>
      <t xml:space="preserve">Actividad 4: </t>
    </r>
    <r>
      <rPr>
        <sz val="8"/>
        <color theme="1"/>
        <rFont val="Tahoma"/>
        <family val="2"/>
      </rPr>
      <t>De esta actividad No se remiten soportes, pues se definió como:</t>
    </r>
    <r>
      <rPr>
        <b/>
        <sz val="8"/>
        <color theme="1"/>
        <rFont val="Tahoma"/>
        <family val="2"/>
      </rPr>
      <t xml:space="preserve"> Reuniones de seguimiento y control</t>
    </r>
    <r>
      <rPr>
        <sz val="8"/>
        <color theme="1"/>
        <rFont val="Tahoma"/>
        <family val="2"/>
      </rPr>
      <t xml:space="preserve"> para verificar la conformidad en el cumplimiento de "los parámetros para el almacenamiento y uso de documentos digitales y/o electrónicos de Capital". No se remiten actas que permitan evidenciar que entre las áreas de Ventas y Mercadeo y Gestión Documental  se ha realizado seguimiento al archivo del proceso..
</t>
    </r>
    <r>
      <rPr>
        <b/>
        <sz val="8"/>
        <color theme="1"/>
        <rFont val="Tahoma"/>
        <family val="2"/>
      </rPr>
      <t xml:space="preserve">
</t>
    </r>
    <r>
      <rPr>
        <sz val="8"/>
        <color theme="1"/>
        <rFont val="Tahoma"/>
        <family val="2"/>
      </rPr>
      <t>De los soportes remitidos y de la información reportada se está pendiente por ejecutar la actividad 04. Debido a esto y a la fecha programada de la acción, se deja con calificación</t>
    </r>
    <r>
      <rPr>
        <b/>
        <sz val="8"/>
        <color theme="1"/>
        <rFont val="Tahoma"/>
        <family val="2"/>
      </rPr>
      <t xml:space="preserve"> "En proceso". </t>
    </r>
    <r>
      <rPr>
        <sz val="8"/>
        <color theme="1"/>
        <rFont val="Tahoma"/>
        <family val="2"/>
      </rPr>
      <t xml:space="preserve">Se recomienda al area tomar las medidas pertinentes para dar cumplimiento al plan de mejoramiento. </t>
    </r>
  </si>
  <si>
    <r>
      <rPr>
        <b/>
        <sz val="8"/>
        <color theme="1"/>
        <rFont val="Tahoma"/>
        <family val="2"/>
      </rPr>
      <t xml:space="preserve">Reporte G. Negocios: </t>
    </r>
    <r>
      <rPr>
        <sz val="8"/>
        <color theme="1"/>
        <rFont val="Tahoma"/>
        <family val="2"/>
      </rPr>
      <t xml:space="preserve">Durante el 1er cuatrimestre de 2024 se realizaron las siguientes acciones en cumplimiento del Plan de mejoramiento: 1. Se realizó la socialización nuevamente el 22 de abril con relación al formato "MCOM- FT-014. COTIZACION SECTOR PUBLICO Y PRIVADO" y se atienden las recomendaciones del equipo de Control Interno con relación a la grabación, control de asistencia y evaluación. 2. Se realizó la revisión del tarifario y la resolución de tarifas el 12 de enero para incorporar los elementos relacionados con "bonificaciones, incentivos y descuentos", y realizar la socialización del cambio realizado. 3. Se recibió asesoría al equipo del área Jurídica sobre ruta de almacenamiento del expediente precontractual de las ventas realizadas por el proceso de Gestión de Negocios y Proyectos Estratégicos. Así mismo se acordó una la lista documentos mínimos, responsables y las acciones que sean requeridas para el almacenamiento en la ruta que se defina.
</t>
    </r>
    <r>
      <rPr>
        <b/>
        <sz val="8"/>
        <color theme="1"/>
        <rFont val="Tahoma"/>
        <family val="2"/>
      </rPr>
      <t xml:space="preserve">Análisis OCI: </t>
    </r>
    <r>
      <rPr>
        <sz val="8"/>
        <color theme="1"/>
        <rFont val="Tahoma"/>
        <family val="2"/>
      </rPr>
      <t xml:space="preserve">De las cuatro actividades propuestas para la acción se evidencia que:
</t>
    </r>
    <r>
      <rPr>
        <b/>
        <sz val="8"/>
        <color theme="1"/>
        <rFont val="Tahoma"/>
        <family val="2"/>
      </rPr>
      <t xml:space="preserve">Actividad 1: </t>
    </r>
    <r>
      <rPr>
        <sz val="8"/>
        <color theme="1"/>
        <rFont val="Tahoma"/>
        <family val="2"/>
      </rPr>
      <t xml:space="preserve">Se evidencia que el día 13/03/2024 se realizó capacitación al equipo de Proyectos Estratégicos  sobre el formato "MCOM- FT-014. COTIZACION SECTOR PUBLICO Y PRIVADO". Por lo tanto la actividad 01 se califica como </t>
    </r>
    <r>
      <rPr>
        <b/>
        <sz val="8"/>
        <color theme="1"/>
        <rFont val="Tahoma"/>
        <family val="2"/>
      </rPr>
      <t>cumplida.</t>
    </r>
    <r>
      <rPr>
        <sz val="8"/>
        <color theme="1"/>
        <rFont val="Tahoma"/>
        <family val="2"/>
      </rPr>
      <t xml:space="preserve">
</t>
    </r>
    <r>
      <rPr>
        <b/>
        <sz val="8"/>
        <rFont val="Tahoma"/>
        <family val="2"/>
      </rPr>
      <t>Actividad 2</t>
    </r>
    <r>
      <rPr>
        <b/>
        <sz val="8"/>
        <color rgb="FFFF0000"/>
        <rFont val="Tahoma"/>
        <family val="2"/>
      </rPr>
      <t>:</t>
    </r>
    <r>
      <rPr>
        <sz val="8"/>
        <color rgb="FFFF0000"/>
        <rFont val="Tahoma"/>
        <family val="2"/>
      </rPr>
      <t xml:space="preserve"> </t>
    </r>
    <r>
      <rPr>
        <sz val="8"/>
        <rFont val="Tahoma"/>
        <family val="2"/>
      </rPr>
      <t xml:space="preserve">Se remite soporte de la actualización del tarifario para la vigencia 2024, sin embargo, únicamente se actualizó de la Resolución 63 de 2022  el incremento del 9,28% de conformidad con el IPC para cada uno de los ítems del tarifario, no se incorporaron en el tarifario  los elementos relacionados con "bonificaciones, incentivos y descuentos" por lo tanto la actividad se califica como </t>
    </r>
    <r>
      <rPr>
        <b/>
        <sz val="8"/>
        <rFont val="Tahoma"/>
        <family val="2"/>
      </rPr>
      <t>En proceso</t>
    </r>
    <r>
      <rPr>
        <sz val="8"/>
        <rFont val="Tahoma"/>
        <family val="2"/>
      </rPr>
      <t xml:space="preserve">
</t>
    </r>
    <r>
      <rPr>
        <sz val="8"/>
        <color theme="1"/>
        <rFont val="Tahoma"/>
        <family val="2"/>
      </rPr>
      <t xml:space="preserve">
</t>
    </r>
    <r>
      <rPr>
        <b/>
        <sz val="8"/>
        <color theme="1"/>
        <rFont val="Tahoma"/>
        <family val="2"/>
      </rPr>
      <t xml:space="preserve">Actividad 3: </t>
    </r>
    <r>
      <rPr>
        <sz val="8"/>
        <color theme="1"/>
        <rFont val="Tahoma"/>
        <family val="2"/>
      </rPr>
      <t>De la actividad tres se remite soporte de que se agendo reunión por Meet con el área jurídica y se remite acta de la reunión realizada el 04/04/2024 sin embargo el tema tratado en la reunión fue: Almacenamiento del expediente precontractual de las ventas realizadas por el proceso de Gestión de Negocios y Proyectos Estratégicos y para este hallazgo se propuso:" Realizar la revisión del expediente digital de</t>
    </r>
    <r>
      <rPr>
        <b/>
        <sz val="8"/>
        <rFont val="Tahoma"/>
        <family val="2"/>
      </rPr>
      <t xml:space="preserve"> las cotizaciones y documentos anexos de la misma</t>
    </r>
    <r>
      <rPr>
        <sz val="8"/>
        <color theme="1"/>
        <rFont val="Tahoma"/>
        <family val="2"/>
      </rPr>
      <t>, con el acompañamiento del área de gestión jurídica y gestión documental" por lo cual el soporte remitido no da cuenta de la actividad propuesta. La actividad tres se califica como</t>
    </r>
    <r>
      <rPr>
        <b/>
        <sz val="8"/>
        <color theme="1"/>
        <rFont val="Tahoma"/>
        <family val="2"/>
      </rPr>
      <t xml:space="preserve"> En proceso
Actividad 4: </t>
    </r>
    <r>
      <rPr>
        <sz val="8"/>
        <color theme="1"/>
        <rFont val="Tahoma"/>
        <family val="2"/>
      </rPr>
      <t>No se remiten soportes del cumplimiento de esta actividad, por lo tanto se califica como</t>
    </r>
    <r>
      <rPr>
        <b/>
        <sz val="8"/>
        <color theme="1"/>
        <rFont val="Tahoma"/>
        <family val="2"/>
      </rPr>
      <t xml:space="preserve"> En proceso</t>
    </r>
    <r>
      <rPr>
        <sz val="8"/>
        <color theme="1"/>
        <rFont val="Tahoma"/>
        <family val="2"/>
      </rPr>
      <t>, teniendo en cuenta que se cuneta con tiempo para adelantar su cumplimiento</t>
    </r>
    <r>
      <rPr>
        <b/>
        <sz val="8"/>
        <color theme="1"/>
        <rFont val="Tahoma"/>
        <family val="2"/>
      </rPr>
      <t xml:space="preserve">
</t>
    </r>
    <r>
      <rPr>
        <sz val="8"/>
        <color theme="1"/>
        <rFont val="Tahoma"/>
        <family val="2"/>
      </rPr>
      <t xml:space="preserve">
Teniendo en cuenta que se falta por cumplir las actividades 02, 03 y 04 y que ya se venció la fecha de cumplimiento de la acción, se califica con alerta </t>
    </r>
    <r>
      <rPr>
        <b/>
        <sz val="8"/>
        <color theme="1"/>
        <rFont val="Tahoma"/>
        <family val="2"/>
      </rPr>
      <t>"En proceso"</t>
    </r>
    <r>
      <rPr>
        <sz val="8"/>
        <color theme="1"/>
        <rFont val="Tahoma"/>
        <family val="2"/>
      </rPr>
      <t>.</t>
    </r>
  </si>
  <si>
    <r>
      <t xml:space="preserve">reporte planeación: </t>
    </r>
    <r>
      <rPr>
        <sz val="8"/>
        <color theme="1"/>
        <rFont val="Tahoma"/>
        <family val="2"/>
      </rPr>
      <t xml:space="preserve">1. Se llevó a cabo una mesa de trabajo con la finalidad de analizar el estado de avance de los temas asociados con riesgos de LA/FT de manera conjunta con la secretaría general y la subdirección financiera, esto para definir temas iniciales en la materia. 2. Esta acción dará inicio a partir del segundo cuatrimestre del año 3. Esta acción dará inicio a partir del segundo cuatrimestre del año
</t>
    </r>
    <r>
      <rPr>
        <b/>
        <sz val="8"/>
        <color theme="1"/>
        <rFont val="Tahoma"/>
        <family val="2"/>
      </rPr>
      <t xml:space="preserve">Análisis OCI: </t>
    </r>
    <r>
      <rPr>
        <sz val="8"/>
        <color theme="1"/>
        <rFont val="Tahoma"/>
        <family val="2"/>
      </rPr>
      <t xml:space="preserve">Del soporte presentado, el acta de reunión del 18 de abril de 2024, no se evidencia que se haya adelantado un diagnostico, tal como lo señala la primera actividad de esta acción de mejora. Se recomienda tener consideración de las actividades propuestas y remitir soportes que sean acordes. Por lo anterior y en atención a que las otras dos actividades serán adelantadas posteriormente, se califica como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</si>
  <si>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Se avanzó en la actualización de los lineamientos para la publicación de información en la sede electrónica de la entidad.
</t>
    </r>
    <r>
      <rPr>
        <b/>
        <sz val="8"/>
        <color theme="1"/>
        <rFont val="Tahoma"/>
        <family val="2"/>
      </rPr>
      <t xml:space="preserve">Análisis OCI: </t>
    </r>
    <r>
      <rPr>
        <sz val="8"/>
        <color theme="1"/>
        <rFont val="Tahoma"/>
        <family val="2"/>
      </rPr>
      <t xml:space="preserve">Se califica </t>
    </r>
    <r>
      <rPr>
        <b/>
        <sz val="8"/>
        <color theme="1"/>
        <rFont val="Tahoma"/>
        <family val="2"/>
      </rPr>
      <t xml:space="preserve">"En Proceso". </t>
    </r>
    <r>
      <rPr>
        <sz val="8"/>
        <color theme="1"/>
        <rFont val="Tahoma"/>
        <family val="2"/>
      </rPr>
      <t xml:space="preserve">De la primera actividad no se relacionan avances. </t>
    </r>
  </si>
  <si>
    <r>
      <t xml:space="preserve">Reporte planeación: </t>
    </r>
    <r>
      <rPr>
        <sz val="8"/>
        <color theme="1"/>
        <rFont val="Tahoma"/>
        <family val="2"/>
      </rPr>
      <t xml:space="preserve">Esta acción iniciará a partir del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</si>
  <si>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De acuerdo con el reporte se califica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</si>
  <si>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1. Esta acción se tiene contemplada para adelantar a partir del segundo cuatrimestre del año y una vez se haya actualizado la política de administración del riesgo de la entidad. 2. Para el primer cuatrimestre del apto se llevó a cabo el proceso de monitoreo de riesgos de la entidad a nivel general, sin embargo no se contempló la temática de riesgos LA/FT en el entendido que aún no se han definido a nivel interno los lineamientos en materia de riesgos de dicha tipología.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</si>
  <si>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</si>
  <si>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</si>
  <si>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Estas actividades darán inicio en el segundo cuatrimestre del año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</si>
  <si>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Esta acción comenzará su ejecución en el segundo semestre del año teniendo en cuenta las periodicidades de implementación de la política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</si>
  <si>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La estrategia de rendición de cuentas implementa la mayoría de sus acciones durante el último trimestre del año, por lo que la acción no ha comenzado ejecución.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"Sin Iniciar".</t>
    </r>
    <r>
      <rPr>
        <sz val="8"/>
        <color theme="1"/>
        <rFont val="Tahoma"/>
        <family val="2"/>
      </rPr>
      <t xml:space="preserve"> </t>
    </r>
  </si>
  <si>
    <r>
      <rPr>
        <b/>
        <sz val="8"/>
        <color theme="1"/>
        <rFont val="Tahoma"/>
        <family val="2"/>
      </rPr>
      <t xml:space="preserve">Reporte planeación: </t>
    </r>
    <r>
      <rPr>
        <sz val="8"/>
        <color theme="1"/>
        <rFont val="Tahoma"/>
        <family val="2"/>
      </rPr>
      <t xml:space="preserve">No aplica seguimiento para el periodo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</si>
  <si>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planeación: </t>
    </r>
    <r>
      <rPr>
        <sz val="8"/>
        <color theme="1"/>
        <rFont val="Tahoma"/>
        <family val="2"/>
      </rPr>
      <t xml:space="preserve">La estrategia de rendición de cuentas implementa la mayoría de sus acciones durante el último trimestre del año, por lo que la acción no ha comenzado ejecución.
</t>
    </r>
    <r>
      <rPr>
        <b/>
        <sz val="8"/>
        <color theme="1"/>
        <rFont val="Tahoma"/>
        <family val="2"/>
      </rPr>
      <t xml:space="preserve">Análisis OCI: </t>
    </r>
    <r>
      <rPr>
        <sz val="8"/>
        <color theme="1"/>
        <rFont val="Tahoma"/>
        <family val="2"/>
      </rPr>
      <t xml:space="preserve">De acuerdo con el reporte se califica </t>
    </r>
    <r>
      <rPr>
        <b/>
        <sz val="8"/>
        <color theme="1"/>
        <rFont val="Tahoma"/>
        <family val="2"/>
      </rPr>
      <t xml:space="preserve">"Sin Iniciar". </t>
    </r>
  </si>
  <si>
    <r>
      <rPr>
        <b/>
        <sz val="8"/>
        <color theme="1"/>
        <rFont val="Tahoma"/>
        <family val="2"/>
      </rPr>
      <t xml:space="preserve">Reporte Sistemas: </t>
    </r>
    <r>
      <rPr>
        <sz val="8"/>
        <color theme="1"/>
        <rFont val="Tahoma"/>
        <family val="2"/>
      </rPr>
      <t>b. Durante el periodo del reporte, no se realizaron actividades para la ejecución de la acción, sin embargo, se programo capacitación para el día 12 de junio de 2024 sobre USO DE GOOGLE DRIVE y COPIAS DE SEGURIDAD.</t>
    </r>
    <r>
      <rPr>
        <b/>
        <sz val="8"/>
        <color theme="1"/>
        <rFont val="Tahoma"/>
        <family val="2"/>
      </rPr>
      <t xml:space="preserve">
Análisis OCI: </t>
    </r>
    <r>
      <rPr>
        <sz val="8"/>
        <color theme="1"/>
        <rFont val="Tahoma"/>
        <family val="2"/>
      </rPr>
      <t xml:space="preserve">Teniendo en cuenta el reporte efectuado por el área, y dado que el soporte no da cuenta de la ejecución de la actividad </t>
    </r>
    <r>
      <rPr>
        <i/>
        <sz val="8"/>
        <color theme="1"/>
        <rFont val="Tahoma"/>
        <family val="2"/>
      </rPr>
      <t>"mesas de trabajo con las áreas productoras de la información"</t>
    </r>
    <r>
      <rPr>
        <sz val="8"/>
        <color theme="1"/>
        <rFont val="Tahoma"/>
        <family val="2"/>
      </rPr>
      <t xml:space="preserve">, así como la fecha de terminación programada (1/09/2023) se califica la acción con alerta </t>
    </r>
    <r>
      <rPr>
        <b/>
        <sz val="8"/>
        <color theme="1"/>
        <rFont val="Tahoma"/>
        <family val="2"/>
      </rPr>
      <t>"Incumplida"</t>
    </r>
    <r>
      <rPr>
        <sz val="8"/>
        <color theme="1"/>
        <rFont val="Tahoma"/>
        <family val="2"/>
      </rPr>
      <t xml:space="preserve"> y se recomienda al área efectuar las actividades formuladas. Adicionalmente, se advierte que se debe adelantar el reporte de los avances y soportes de lo formulado en las herramientas habilitadas para tal fin (matrices en Drive), dado, que se adelantó la entrega de información de manera incompleta mediante correo electrónico. </t>
    </r>
  </si>
  <si>
    <r>
      <rPr>
        <b/>
        <sz val="8"/>
        <color theme="1"/>
        <rFont val="Tahoma"/>
        <family val="2"/>
      </rPr>
      <t xml:space="preserve">Reporte Sistemas: </t>
    </r>
    <r>
      <rPr>
        <sz val="8"/>
        <color theme="1"/>
        <rFont val="Tahoma"/>
        <family val="2"/>
      </rPr>
      <t xml:space="preserve">Lo reporta Planeación.
</t>
    </r>
    <r>
      <rPr>
        <b/>
        <sz val="8"/>
        <color theme="1"/>
        <rFont val="Tahoma"/>
        <family val="2"/>
      </rPr>
      <t xml:space="preserve">Análisis OCI: </t>
    </r>
    <r>
      <rPr>
        <sz val="8"/>
        <color theme="1"/>
        <rFont val="Tahoma"/>
        <family val="2"/>
      </rPr>
      <t xml:space="preserve">Es importante anotar las responsabilidades en la ejecución de las acciones, dado que la acción esta en cabeza del área de Sistemas. Teniendo en cuenta la fecha de terminación de la actividad se califica </t>
    </r>
    <r>
      <rPr>
        <b/>
        <sz val="8"/>
        <color theme="1"/>
        <rFont val="Tahoma"/>
        <family val="2"/>
      </rPr>
      <t xml:space="preserve">"Sin Iniciar" </t>
    </r>
    <r>
      <rPr>
        <sz val="8"/>
        <color theme="1"/>
        <rFont val="Tahoma"/>
        <family val="2"/>
      </rPr>
      <t xml:space="preserve">y se advierte que se debe adelantar el reporte de los avances y soportes de lo formulado en las herramientas habilitadas para tal fin (matrices en Drive), dado, que se adelantó la entrega de información de manera incompleta mediante correo electrónico. </t>
    </r>
  </si>
  <si>
    <r>
      <rPr>
        <b/>
        <sz val="8"/>
        <color theme="1"/>
        <rFont val="Tahoma"/>
        <family val="2"/>
      </rPr>
      <t xml:space="preserve">Reporte Jurídica: </t>
    </r>
    <r>
      <rPr>
        <sz val="8"/>
        <color theme="1"/>
        <rFont val="Tahoma"/>
        <family val="2"/>
      </rPr>
      <t xml:space="preserve">Durante el cuatrimestre no se recibió por parte del área de sistemas ningún requerimiento para realizar el espacio de trabajo establecido en el ítem 6 del plan de mejoramiento "6. Realizar mesas de trabajo con Jurídica para la definición de la responsabilidad de la entidad en materia de seguridad de la información en las minutas contractuales".
</t>
    </r>
    <r>
      <rPr>
        <b/>
        <sz val="8"/>
        <color theme="1"/>
        <rFont val="Tahoma"/>
        <family val="2"/>
      </rPr>
      <t xml:space="preserve">Reporte Sistemas: </t>
    </r>
    <r>
      <rPr>
        <sz val="8"/>
        <color theme="1"/>
        <rFont val="Tahoma"/>
        <family val="2"/>
      </rPr>
      <t>Durante el periodo del reporte se realizaron las siguientes actividades: 1. Se realizó mesa de trabajo en conjunto con Planeación, con el fin de revisar e iniciar con la ejecución de las acciones formuladas en el plan de mejoramiento del MSPI, así mismo, se realizó solicitud por correo electrónico de los documentos política y manual a planeación, los cuales serán actualizados en conjunto, cuando se inicie con la definición de la planeación estratégica de la entidad y una vez esté listo se actualiza la política y el manual de la política institucional para incluir los aspectos del MSPI. 2.  Se realizó mesa de trabajo en conjunto con Planeación, con el fin de revisar e iniciar con la ejecución de las acciones formuladas en el plan de mejoramiento del MSPI, así mismo, se realizó solicitud por correo electrónico de los documentos política y manual a planeación, los cuales serán actualizados en conjunto, cuando se inicie con la definición de la planeación estratégica de la entidad y una vez esté listo se actualiza la política y el manual de la política institucional para incluir los aspectos del MSPI. 3. Durante el periodo del reporte, no se ha iniciado con la formulación de la resolución que adopte la Política de Seguridad y Privacidad de la Información, debido a que esta se encuentra planeada en el plan de trabajo del área de sistemas 2024, para iniciar en el mes de julio de 2024, sin embargo, se programó reunión para el 20 de mayo de 2024 con Jurídica para iniciar con el proceso de revisión y formulación de la Resolución. 4. El documento se encuentra mapeado en las actividades del plan de trabajo del área de sistemas 2024, para iniciar en junio de 2024. 5. El plan de tratamiento de riesgos de seguridad y privacidad de la información fue actualizado en el mes de enero de 2024. 6. Esta actividad se encuentra en proceso de agendamiento para el mes de mayo, se solicitó el espacio a través de correo electrónico a Jurídica. 7. En el plan de trabajo del área de sistemas 2024, se incluyeron las actividades a realizar del plan de sensibilización del SGSI, siendo este plan de trabajo la herramienta de formulación y seguimiento a la minucia de lo planeado en todas las herramientas de gestión. 8. El plan de seguridad y privacidad de la información fue revisado y actualizado en el mes de enero de 2024. 9. La actividad de elaborar informe con la evaluación y medición de la efectividad de la implementación de los controles definidos en el plan de tratamiento de riesgos de seguridad de la información, se encuentra mapeada en el plan de trabajo del área de sistemas 2024, para ser iniciada a partir del mes de septiembre, debido a que se debe tener un avance del 70% en la implementación del plan de tratamiento de riesgos de seguridad de la información para así elaborar el informe. 10.La actividad se solicitar a control interno la inclusión de la auditoria al MSPI de manera periódica, se encuentra mapeada en el plan de trabajo del área de sistemas 2024, para ser iniciada a partir del mes de septiembre. 11. Esta actividad será solicitada para el mes de diciembre, debido a que se encuentra en implementación las actividades del Plan de seguridad de la información con el MSPI. 12. En el plan de trabajo del área de sistemas del 2024, se incluyeron las actividades y programación de ejecución y seguimiento del plan de mejoramiento del MSPI de la ISO27001.</t>
    </r>
    <r>
      <rPr>
        <b/>
        <sz val="8"/>
        <color theme="1"/>
        <rFont val="Tahoma"/>
        <family val="2"/>
      </rPr>
      <t xml:space="preserve">
Análisis OCI: </t>
    </r>
    <r>
      <rPr>
        <sz val="8"/>
        <color theme="1"/>
        <rFont val="Tahoma"/>
        <family val="2"/>
      </rPr>
      <t xml:space="preserve">Teniendo en cuenta el reporte adelantado por parte de las áreas responsables dado que frente al avance de las actividades y a que no se remite la totalidad de los soportes indicados (se entregan pantallazos y citaciones)en los que no es posible determinar el cumplimiento de lo formulado. Por lo anterior, se califica la acción </t>
    </r>
    <r>
      <rPr>
        <b/>
        <sz val="8"/>
        <color theme="1"/>
        <rFont val="Tahoma"/>
        <family val="2"/>
      </rPr>
      <t>"En Proceso"</t>
    </r>
    <r>
      <rPr>
        <sz val="8"/>
        <color theme="1"/>
        <rFont val="Tahoma"/>
        <family val="2"/>
      </rPr>
      <t xml:space="preserve">. Se advierte que se debe adelantar el reporte de los avances y soportes de lo formulado en las herramientas habilitadas para tal fin (matrices en Drive), dado, que se adelantó la entrega de información de manera incompleta mediante correo electrónico. Adicionalmente, se reitera la importancia de que el reporte adelantado sea corto y concreto (Máx. 600 caracteres), con el fin de darle celeridad a los análisis que realiza el equipo de la oficina de Control Interno. </t>
    </r>
  </si>
  <si>
    <r>
      <t xml:space="preserve">Reporte Producción: </t>
    </r>
    <r>
      <rPr>
        <sz val="8"/>
        <color theme="1"/>
        <rFont val="Tahoma"/>
        <family val="2"/>
      </rPr>
      <t xml:space="preserve">Durante el periodo de reporte se realizó la mesa de trabajo preliminar para el análisis del documento Manual de entregables y posteriormente se realizó revisión por parte del líder del proceso conforme los lineamientos comunicados por el Director Operativo.
</t>
    </r>
    <r>
      <rPr>
        <b/>
        <sz val="8"/>
        <color theme="1"/>
        <rFont val="Tahoma"/>
        <family val="2"/>
      </rPr>
      <t xml:space="preserve">Análisis OCI: </t>
    </r>
    <r>
      <rPr>
        <sz val="8"/>
        <color theme="1"/>
        <rFont val="Tahoma"/>
        <family val="2"/>
      </rPr>
      <t xml:space="preserve">Se remite por parte del área responsable el acta de revisión del Manual de entregables con fecha del 20 de marzo de 2024; de igual manera, se evidencia la citación de reunión para implementación; sin embargo, no se observa soporte (acta) de consolidación de decisiones u otro a que haya lugar. Teniendo en cuenta lo anterior, así como la fecha de terminación programada, se califica la acción </t>
    </r>
    <r>
      <rPr>
        <b/>
        <sz val="8"/>
        <color theme="1"/>
        <rFont val="Tahoma"/>
        <family val="2"/>
      </rPr>
      <t>"En Proceso"</t>
    </r>
    <r>
      <rPr>
        <sz val="8"/>
        <color theme="1"/>
        <rFont val="Tahoma"/>
        <family val="2"/>
      </rPr>
      <t>.</t>
    </r>
  </si>
  <si>
    <r>
      <rPr>
        <b/>
        <sz val="8"/>
        <color theme="1"/>
        <rFont val="Tahoma"/>
        <family val="2"/>
      </rPr>
      <t xml:space="preserve">Reporte Jurídica: </t>
    </r>
    <r>
      <rPr>
        <sz val="8"/>
        <color theme="1"/>
        <rFont val="Tahoma"/>
        <family val="2"/>
      </rPr>
      <t xml:space="preserve">Durante el cuatrimestre, y de acuerdo con el plan de trabajo establecido por el equipo de Gestión Documental, se solicitó orientación al equipo de Gestión Documental con relación a la conformación de expedientes contractuales. Asi mismo, conforme el equipo de Gestión Documental agendó los espacios para la revisión de las TRD del área Jurídica, se recibió dicha orientación y atendieron observaciones.
</t>
    </r>
    <r>
      <rPr>
        <b/>
        <sz val="8"/>
        <color theme="1"/>
        <rFont val="Tahoma"/>
        <family val="2"/>
      </rPr>
      <t xml:space="preserve">Análisis OCI: </t>
    </r>
    <r>
      <rPr>
        <sz val="8"/>
        <color theme="1"/>
        <rFont val="Tahoma"/>
        <family val="2"/>
      </rPr>
      <t xml:space="preserve">Teniendo en cuenta los soportes remitidos, se observan las actas de las reuniones sostenidas con el área de gestión documental con fechas del 5 de febrero y 9 de abril, </t>
    </r>
    <r>
      <rPr>
        <u/>
        <sz val="8"/>
        <color theme="1"/>
        <rFont val="Tahoma"/>
        <family val="2"/>
      </rPr>
      <t>se reitera al área que debe realizar la entrega de los soportes respectivos que se encuentren dentro del corte a evaluar por parte de la Oficina de Control Interno</t>
    </r>
    <r>
      <rPr>
        <sz val="8"/>
        <color theme="1"/>
        <rFont val="Tahoma"/>
        <family val="2"/>
      </rPr>
      <t xml:space="preserve">, al igual que deben considerarse las fechas de inicio de ejecución. 
Teniendo en cuenta lo formulado, se encuentra pendiente la ejecución de </t>
    </r>
    <r>
      <rPr>
        <i/>
        <sz val="8"/>
        <color theme="1"/>
        <rFont val="Tahoma"/>
        <family val="2"/>
      </rPr>
      <t>"Solicitar seguimiento semestral por parte del equipo de Gestión documental, sobre los avances que se tengan en la  implementación de los parámetros para el almacenamiento y uso de documentos digitales y/o electrónicos en materia judicial"</t>
    </r>
    <r>
      <rPr>
        <sz val="8"/>
        <color theme="1"/>
        <rFont val="Tahoma"/>
        <family val="2"/>
      </rPr>
      <t xml:space="preserve">, esto, con el fin de tener en cuenta que deben entregarse los soportes de dos (2) seguimientos a la constitución de los expedientes. Por lo mencionado, se recomienda al área documentar los compromisos y responsables de lo tratado en las jornadas programadas. De conformidad con lo indicado se califica la acción </t>
    </r>
    <r>
      <rPr>
        <b/>
        <sz val="8"/>
        <color theme="1"/>
        <rFont val="Tahoma"/>
        <family val="2"/>
      </rPr>
      <t>"En Proceso"</t>
    </r>
    <r>
      <rPr>
        <sz val="8"/>
        <color theme="1"/>
        <rFont val="Tahoma"/>
        <family val="2"/>
      </rPr>
      <t xml:space="preserve"> con el fin de dar continuidad a las acciones relacionadas en el presente plan. </t>
    </r>
  </si>
  <si>
    <r>
      <rPr>
        <b/>
        <sz val="8"/>
        <color theme="1"/>
        <rFont val="Tahoma"/>
        <family val="2"/>
      </rPr>
      <t xml:space="preserve">Reporte Jurídica: </t>
    </r>
    <r>
      <rPr>
        <sz val="8"/>
        <color theme="1"/>
        <rFont val="Tahoma"/>
        <family val="2"/>
      </rPr>
      <t xml:space="preserve">Para dar respuesta al plan de mejoramiento se realizaron las siguientes actividades: 1. Conforme el equipo de Planeación y estableció tiempos para el reporte de la gestión de riesgos se remitió información a través de correo electrónico 2. Se solicitó el 26 de marzo, un espacio de asesoría al equipo de Planeación, el cual fue realizado el 23 de abril de 2024.
</t>
    </r>
    <r>
      <rPr>
        <b/>
        <sz val="8"/>
        <color theme="1"/>
        <rFont val="Tahoma"/>
        <family val="2"/>
      </rPr>
      <t xml:space="preserve">Análisis OCI: </t>
    </r>
    <r>
      <rPr>
        <sz val="8"/>
        <color theme="1"/>
        <rFont val="Tahoma"/>
        <family val="2"/>
      </rPr>
      <t xml:space="preserve">Se adelantó el reporte correspondiente al primer trimestre de la vigencia 2024 sobre el requerimiento de riesgos, así mismo, se entrega el soporte de citación de la reunión con el área de Planeación; sin embargo, no se hace remisión del acta de reunión, una vez verificado el enlace remitido, se observa que esta se enfoca en el ajuste de los indicadores que permiten la medición de actividades del proceso de conformidad con las observaciones de la auditoría adelantada al proceso en la vigencia 2023. 
Teniendo en cuenta lo anterior, se recomienda al área ejecutar la acción No.2 </t>
    </r>
    <r>
      <rPr>
        <i/>
        <sz val="8"/>
        <color theme="1"/>
        <rFont val="Tahoma"/>
        <family val="2"/>
      </rPr>
      <t xml:space="preserve">"Solicitar al equipo de Planeación la asesoría y/o capacitación respecto las buenas prácticas o recomendaciones para el reporte trimestral sobre la gestión de riesgos y la generación de soportes" </t>
    </r>
    <r>
      <rPr>
        <sz val="8"/>
        <color theme="1"/>
        <rFont val="Tahoma"/>
        <family val="2"/>
      </rPr>
      <t xml:space="preserve">y dar continuidad al reporte trimestral respecto a la gestión del riesgo requerido por el área de Planeación [de conformidad con la acción No. 1 del presente plan]. Por lo que, la acción se califica </t>
    </r>
    <r>
      <rPr>
        <b/>
        <sz val="8"/>
        <color theme="1"/>
        <rFont val="Tahoma"/>
        <family val="2"/>
      </rPr>
      <t>"En Proceso"</t>
    </r>
    <r>
      <rPr>
        <sz val="8"/>
        <color theme="1"/>
        <rFont val="Tahoma"/>
        <family val="2"/>
      </rPr>
      <t xml:space="preserve">. </t>
    </r>
  </si>
  <si>
    <r>
      <rPr>
        <b/>
        <sz val="8"/>
        <color theme="1"/>
        <rFont val="Tahoma"/>
        <family val="2"/>
      </rPr>
      <t xml:space="preserve">Reporte Jurídica: </t>
    </r>
    <r>
      <rPr>
        <sz val="8"/>
        <color theme="1"/>
        <rFont val="Tahoma"/>
        <family val="2"/>
      </rPr>
      <t xml:space="preserve">Para dar respuesta al plan de mejoramiento se solicitó espacio de reunión al equipo de Planeación, el cual fue realizado el 15 de enero de 2024.
</t>
    </r>
    <r>
      <rPr>
        <b/>
        <sz val="8"/>
        <color theme="1"/>
        <rFont val="Tahoma"/>
        <family val="2"/>
      </rPr>
      <t xml:space="preserve">Análisis OCI: </t>
    </r>
    <r>
      <rPr>
        <sz val="8"/>
        <color theme="1"/>
        <rFont val="Tahoma"/>
        <family val="2"/>
      </rPr>
      <t xml:space="preserve">Se procede a la verificación de los soportes entregados, observando que no se cuenta con documentación del acta de reunión adelantada; sin embargo, se remite la grabación de la reunión sostenida entre las áreas en la cual se trató la temática de indicadores. 
No obstante, el área de Planeación indicó vía correo electrónico sobre la solicitud de reporte de indicadores del 22 de abril de 2024 que se encuentra en el proceso de rediseño del sistema de indicadores mediante la comunicación </t>
    </r>
    <r>
      <rPr>
        <i/>
        <sz val="8"/>
        <color theme="1"/>
        <rFont val="Tahoma"/>
        <family val="2"/>
      </rPr>
      <t>"... una vez revisada la versión actual de nuestro Plan de Acción, la Gerencia, a través del equipo de Planeación implementará un rediseño de los indicadores del Plan de Acción, PAI, procurando una mayor eficiencia y efectividad de los mismos, en relación a los cambios que propone el PDD y a la estrategia del canal para 2024-2027"</t>
    </r>
    <r>
      <rPr>
        <sz val="8"/>
        <color theme="1"/>
        <rFont val="Tahoma"/>
        <family val="2"/>
      </rPr>
      <t xml:space="preserve">. Dado que se adelantarán ajustes a lo formulado en el inicio de la vigencia, se califica la acción </t>
    </r>
    <r>
      <rPr>
        <b/>
        <sz val="8"/>
        <color theme="1"/>
        <rFont val="Tahoma"/>
        <family val="2"/>
      </rPr>
      <t>"En Proceso"</t>
    </r>
    <r>
      <rPr>
        <sz val="8"/>
        <color theme="1"/>
        <rFont val="Tahoma"/>
        <family val="2"/>
      </rPr>
      <t xml:space="preserve"> de manera que se registren las modificaciones que sean indicadas por parte del equipo de Planeación. </t>
    </r>
  </si>
  <si>
    <r>
      <t xml:space="preserve">Reporte Sistemas: </t>
    </r>
    <r>
      <rPr>
        <sz val="8"/>
        <color theme="1"/>
        <rFont val="Tahoma"/>
        <family val="2"/>
      </rPr>
      <t xml:space="preserve">1. Durante el mes de enero de 2024, se realizó la revisión y actualización del plan de seguridad y privacidad de la información, donde se incluyan actividades de implementación de controles administrativos y técnicos del MSPI. 2. La implementación de los controles se evalúa a través de la aplicación del autodiagnóstico del MSPI y este está programado para iniciar en el mes de junio de 2024. 3. Esta actividad será realizada a partir del mes de junio de 2024, ya que es semestralmente la aplicación del autodiagnóstico del MSPI.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por lo anterior queda pendiente la ejecución de las actividades</t>
    </r>
    <r>
      <rPr>
        <i/>
        <sz val="8"/>
        <color theme="1"/>
        <rFont val="Tahoma"/>
        <family val="2"/>
      </rPr>
      <t xml:space="preserve"> "2. Implementar el 20% del plan de controles administrativos y técnicos al cierre del cumplimiento del plan de mejoramiento, (porcentaje de cumplimiento al finalizar el año del plan de mejoramiento). 3. Realizar seguimiento semestralmente del avance de implementación de los controles administrativos y técnicos a través de la herramienta del MSPI."</t>
    </r>
    <r>
      <rPr>
        <sz val="8"/>
        <color theme="1"/>
        <rFont val="Tahoma"/>
        <family val="2"/>
      </rPr>
      <t xml:space="preserve">, de conformidad con lo formulado en el presente plan. 
Teniendo en cuenta lo anterior, se califica la acción </t>
    </r>
    <r>
      <rPr>
        <b/>
        <sz val="8"/>
        <color theme="1"/>
        <rFont val="Tahoma"/>
        <family val="2"/>
      </rPr>
      <t>"En Proceso"</t>
    </r>
    <r>
      <rPr>
        <sz val="8"/>
        <color theme="1"/>
        <rFont val="Tahoma"/>
        <family val="2"/>
      </rPr>
      <t xml:space="preserve"> y se recomienda al área dar continuidad a la ejecución de las actividades programadas. Así como adelantar el reporte de los avances y soportes de lo formulado en las herramientas habilitadas para tal fin, dado, que se adelantó la entrega de información de manera incompleta. </t>
    </r>
  </si>
  <si>
    <r>
      <t xml:space="preserve">Reporte Sistemas: </t>
    </r>
    <r>
      <rPr>
        <sz val="8"/>
        <color theme="1"/>
        <rFont val="Tahoma"/>
        <family val="2"/>
      </rPr>
      <t xml:space="preserve">1. Durante el mes de enero de 2024, se realizó la revisión y actualización del plan de seguridad y privacidad de la información, donde se incluyan actividades de implementación de controles administrativos y técnicos del MSPI. 2. La implementación de los controles se evalúa a través de la aplicación del autodiagnóstico del MSPI y este está programado para iniciar en el mes de junio de 2024. 3. Esta actividad será realizada a partir del mes de junio de 2024, ya que es semestralmente la aplicación del autodiagnóstico del MSPI.
</t>
    </r>
    <r>
      <rPr>
        <b/>
        <sz val="8"/>
        <color theme="1"/>
        <rFont val="Tahoma"/>
        <family val="2"/>
      </rPr>
      <t>Análisis OCI:</t>
    </r>
    <r>
      <rPr>
        <sz val="8"/>
        <color theme="1"/>
        <rFont val="Tahoma"/>
        <family val="2"/>
      </rPr>
      <t xml:space="preserve"> Teniendo en cuenta el reporte de los avances sobre las acciones formuladas, así como de los soportes remitidos por el área, se observa la presentación y aprobación del AGRI-SI-PL-003 PLAN DE SEGURIDAD Y PRIVACIDAD DE LA INFORMACIÓN con fecha del 31 de enero de 2024 como avance de lo formulado; por lo anterior queda pendiente la ejecución de la actividad</t>
    </r>
    <r>
      <rPr>
        <i/>
        <sz val="8"/>
        <color theme="1"/>
        <rFont val="Tahoma"/>
        <family val="2"/>
      </rPr>
      <t xml:space="preserve"> "2. Implementar el 20% del plan de controles administrativos y técnicos al cierre del cumplimiento del plan de mejoramiento, (porcentaje de cumplimiento al finalizar el año del plan de mejoramiento)"</t>
    </r>
    <r>
      <rPr>
        <sz val="8"/>
        <color theme="1"/>
        <rFont val="Tahoma"/>
        <family val="2"/>
      </rPr>
      <t xml:space="preserve">, de conformidad con lo formulado en el presente plan. 
Teniendo en cuenta lo anterior, se califica la acción </t>
    </r>
    <r>
      <rPr>
        <b/>
        <sz val="8"/>
        <color theme="1"/>
        <rFont val="Tahoma"/>
        <family val="2"/>
      </rPr>
      <t>"En Proceso"</t>
    </r>
    <r>
      <rPr>
        <sz val="8"/>
        <color theme="1"/>
        <rFont val="Tahoma"/>
        <family val="2"/>
      </rPr>
      <t xml:space="preserve"> y se recomienda al área dar continuidad a la ejecución de las actividades programadas. Así como adelantar el reporte de los avances y soportes de lo formulado en las herramientas habilitadas para tal fin, dado, que se adelantó la entrega de información de manera incompleta. </t>
    </r>
  </si>
  <si>
    <r>
      <t xml:space="preserve">Análisis OCI: </t>
    </r>
    <r>
      <rPr>
        <sz val="8"/>
        <color theme="1"/>
        <rFont val="Tahoma"/>
        <family val="2"/>
      </rPr>
      <t>No se presentó avance ni soportes de ejecución de las acciones formuladas y dada la fecha de terminación, se mantiene la calificación en</t>
    </r>
    <r>
      <rPr>
        <b/>
        <sz val="8"/>
        <color theme="1"/>
        <rFont val="Tahoma"/>
        <family val="2"/>
      </rPr>
      <t xml:space="preserve"> "Incumplida"</t>
    </r>
    <r>
      <rPr>
        <sz val="8"/>
        <color theme="1"/>
        <rFont val="Tahoma"/>
        <family val="2"/>
      </rPr>
      <t xml:space="preserve">. En el marco de la auditoría que se viene adelantando al proceso de gestión documental se identificó la debilidad ya mencionada, por lo que se deberá requerir la modificación a las fechas de ejecución de manera que se construya el procedimiento formulado asignando los recursos necesarios para ello. Lo requerido se debe adelantar siguiendo los lineamientos de la Circular Interna 024 del 15 de septiembre de 2020. </t>
    </r>
  </si>
  <si>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así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así mismo, establecer las mejores practicas para la documentación de las actividades dentro del proceso, lo cual requiere solicitar la creación de la documentación en la intranet. Lo anterior se debe realizar con el acompañamiento de planeación.</t>
  </si>
  <si>
    <r>
      <t xml:space="preserve">Reporte Técnica: </t>
    </r>
    <r>
      <rPr>
        <sz val="8"/>
        <color theme="1"/>
        <rFont val="Tahoma"/>
        <family val="2"/>
      </rPr>
      <t xml:space="preserve">Se vinculo al equipo del área Técnica una contratista para acelerar la planeación y ejecución de un plan para determinar las actividades del proceso, responsables, puntos de control y las mejores practicas para el fortalecimiento del mismo, como resultado de esta vinculación se cuenta con soportes de avances en la planeación de la estrategia diseñada.
</t>
    </r>
    <r>
      <rPr>
        <b/>
        <sz val="8"/>
        <color theme="1"/>
        <rFont val="Tahoma"/>
        <family val="2"/>
      </rPr>
      <t xml:space="preserve">Análisis OCI: </t>
    </r>
    <r>
      <rPr>
        <sz val="8"/>
        <color theme="1"/>
        <rFont val="Tahoma"/>
        <family val="2"/>
      </rPr>
      <t xml:space="preserve">Se remiten las citaciones y pantallazos sobre las mesas de trabajo de revisión de los documentos del área; sin embargo, no se documentan los compromisos establecidos y decisiones tomadas. Lo anterior, teniendo en cuenta que en el Sistema de Gestión (intranet) se refleja la eliminación de instructivos y directorio (lo cual no se soporta durante los reportes). Así mismo, teniendo en cuenta el reporte que se adelantó por parte del área, así como de la revisión de las acciones formuladas, se observa que a la fecha no se ha ejecutado la revisión y actualización de los documentos indicados en las actividades a., b., c. y d. respectivamente.
Teniendo en cuenta lo anterior, así como el requerimiento de ampliación de las fechas de terminación de las actividades formuladas, se recomienda al área documentar lo correspondiente y remitir los soportes de la ejecución de la actualización de lo formulado en el Sistema de Gestión. Teniendo en cuenta lo mencionado, se califica la acción </t>
    </r>
    <r>
      <rPr>
        <b/>
        <sz val="8"/>
        <color theme="1"/>
        <rFont val="Tahoma"/>
        <family val="2"/>
      </rPr>
      <t>"En Proceso"</t>
    </r>
    <r>
      <rPr>
        <sz val="8"/>
        <color theme="1"/>
        <rFont val="Tahoma"/>
        <family val="2"/>
      </rPr>
      <t xml:space="preserve">. </t>
    </r>
  </si>
  <si>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área administrativa.
G. Revisar y actualizar el formato para levantamiento y control del inventario del laboratorio y realizar la actualización correspondiente por parte del personal asignado.
H Realizar cuatro (4) mesas de trabajo en el año dentro de las tomas físicas que realiza el área de Servicios Administrativos con el fin de cotejar la información del inventario y realizar los traslados a que haya lugar.</t>
  </si>
  <si>
    <r>
      <t xml:space="preserve">Reporte Técnica: </t>
    </r>
    <r>
      <rPr>
        <sz val="8"/>
        <color theme="1"/>
        <rFont val="Tahoma"/>
        <family val="2"/>
      </rPr>
      <t xml:space="preserve">c. Se realizó la contratación de  Álvaro Cuello (Contrato #016) y de Omar Forero (Contrato #174) conforme se había definido en el 4to cuatrimestre de 2023. G. Se realizó el levantamiento del inventarios del área Técnica y se organizó de acuerdo a su ubicación, a continuación enlace https://drive.google.com/drive/folders/1k5vCnelNxbCdAAOqCQNsILEoh0DFlnXS?usp=drive_link. 
</t>
    </r>
    <r>
      <rPr>
        <b/>
        <sz val="8"/>
        <color theme="1"/>
        <rFont val="Tahoma"/>
        <family val="2"/>
      </rPr>
      <t xml:space="preserve">Análisis OCI: </t>
    </r>
    <r>
      <rPr>
        <sz val="8"/>
        <color theme="1"/>
        <rFont val="Tahoma"/>
        <family val="2"/>
      </rPr>
      <t xml:space="preserve">Se adelanta la verificación de los soportes remitidos observando que a la fecha de seguimiento el enlace de inventarios del área se encuentra en blanco; los formularios de entrada y salida de equipos, traslado de equipos se encuentran funcionando y con respuestas ya asociadas. De igual manera, se adelantó la solicitud de ajuste de las fechas de terminación por parte del área, por lo que debe remitirse la información faltante con el fin de proceder a la terminación de las acciones formuladas en el plan como son las actividades F. (cuando aplique), H. las cuatro (4) en materia de cotejar la información del inventario [dado que no se han efectuado entre el área Técnica y Servicios Administrativos], debido a la remisión de soportes que no reflejan su cumplimiento, y, dar continuidad a la ejecución de la actividad E. (dependiendo de las necesidades del área) con el fin de ejecutar la totalidad de acciones programadas en el presente plan, dentro de los plazos determinados. Teniendo en cuenta lo mencionado, se califica la acción </t>
    </r>
    <r>
      <rPr>
        <b/>
        <sz val="8"/>
        <color theme="1"/>
        <rFont val="Tahoma"/>
        <family val="2"/>
      </rPr>
      <t>"En Proceso"</t>
    </r>
    <r>
      <rPr>
        <sz val="8"/>
        <color theme="1"/>
        <rFont val="Tahoma"/>
        <family val="2"/>
      </rPr>
      <t xml:space="preserve">. </t>
    </r>
  </si>
  <si>
    <r>
      <t xml:space="preserve">Reporte Técnica: </t>
    </r>
    <r>
      <rPr>
        <sz val="8"/>
        <color theme="1"/>
        <rFont val="Tahoma"/>
        <family val="2"/>
      </rPr>
      <t xml:space="preserve">Durante el último cuatrimestre de 2023 se realizó reunión el 14 de diciembre en conjunto con planeación donde se realizó la socialización y revisión caracterización, procesos y formatos del área técnica. Se realizaron mesas de trabajo con el equipo de Gestión documental en las siguientes fechas: 1.Socialización series y subseries Dirección Operativa del 26 enero 2024. 2.Socialización de series y subseries Área Técnica del 18 de marzo de 2024. 3. Capacitación y Socialización de lineamientos de gestión documental 19 de marzo de 2024. Asi mismo, el día 18 de abril 2024 se llevo a cabo mesa de trabajo presencial con el área de planeación con el fin de revisar el estado de avance de la actualización de la caracterización, procesos y formatos del área técnica y verificar el estado actual del listado maestro de documentos a cargo del área. </t>
    </r>
    <r>
      <rPr>
        <b/>
        <sz val="8"/>
        <color theme="1"/>
        <rFont val="Tahoma"/>
        <family val="2"/>
      </rPr>
      <t xml:space="preserve">
Análisis OCI: </t>
    </r>
    <r>
      <rPr>
        <sz val="8"/>
        <color theme="1"/>
        <rFont val="Tahoma"/>
        <family val="2"/>
      </rPr>
      <t xml:space="preserve">Se revisan los soportes remitidos por el área, dentro de los que se encuentran las actas de socialización por parte del área de gestión documental, así mismo, se entrega la citación de la revisión de la caracterización del proceso con el área de Planeación; sin embargo, sobre esta no se remite el acta o documentos correspondiente. Dado lo anterior, se observa que a la fecha queda pendiente la ejecución o la remisión de los soportes de cumplimiento de la actividad </t>
    </r>
    <r>
      <rPr>
        <i/>
        <sz val="8"/>
        <color theme="1"/>
        <rFont val="Tahoma"/>
        <family val="2"/>
      </rPr>
      <t>"E.  Realizar verificaciones  trimestrales respecto a la implementación de las directrices emitidas en materia de gestión documental en el archivo del área Técnica por parte del área de Gestión Documental"</t>
    </r>
    <r>
      <rPr>
        <sz val="8"/>
        <color theme="1"/>
        <rFont val="Tahoma"/>
        <family val="2"/>
      </rPr>
      <t xml:space="preserve">. 
Teniendo en cuenta lo anterior, se recomienda al área documentar los acuerdos y compromisos para la actualización de los documentos formulados (actas de reunión). De igual manera, adelantar lo pendiente, de conformidad con la fecha de terminación (ajustada por solicitud del área). Por lo tanto, se califica la acción </t>
    </r>
    <r>
      <rPr>
        <b/>
        <sz val="8"/>
        <color theme="1"/>
        <rFont val="Tahoma"/>
        <family val="2"/>
      </rPr>
      <t>"En Proceso"</t>
    </r>
    <r>
      <rPr>
        <sz val="8"/>
        <color theme="1"/>
        <rFont val="Tahoma"/>
        <family val="2"/>
      </rPr>
      <t xml:space="preserve">. </t>
    </r>
  </si>
  <si>
    <t xml:space="preserve">Néstor Avella </t>
  </si>
  <si>
    <t xml:space="preserve">A la fecha no es oportuna la realización de la mesa propuesta, por lo que se procede al cierre de la acción por parte de la OCI </t>
  </si>
  <si>
    <t>A la fecha no es oportuna la realización del reporte de reciprocas con las entidades relacionadas, por lo que se procede al cierre de la acción por parte de la OCI</t>
  </si>
  <si>
    <r>
      <t xml:space="preserve">Reporte S. General: </t>
    </r>
    <r>
      <rPr>
        <sz val="8"/>
        <color theme="1"/>
        <rFont val="Tahoma"/>
        <family val="2"/>
      </rPr>
      <t xml:space="preserve">Durante el cuatrimestre, en el marco de la revisión y diligenciamiento formulario de identificación de responsables y avances en materia de gestión de riesgos LA/FT, se acordó con el área de Planeación, en "primera el equipo de Planeación asumirá el rol teniendo en cuenta la madurez del sistema y el rol para establecer unos lineamientos claros y articulados internamente para la gestión de las temáticas de SARLAFT y LA/FT según corresponda.
</t>
    </r>
    <r>
      <rPr>
        <b/>
        <sz val="8"/>
        <color theme="1"/>
        <rFont val="Tahoma"/>
        <family val="2"/>
      </rPr>
      <t xml:space="preserve">Reporte planeación: </t>
    </r>
    <r>
      <rPr>
        <sz val="8"/>
        <color theme="1"/>
        <rFont val="Tahoma"/>
        <family val="2"/>
      </rPr>
      <t xml:space="preserve">Respecto a la acción A, la misma ya fue gestionada en los tiempos correspondientes con la actualización realizada en el mes de agosto del año 2023. Frente a las acción B, se llevó a cabo una mesa de trabajo con la finalidad de analizar el estado de avance de los temas asociados con riesgos de LA/FT de manera conjunta con la secretaría general y la subdirección financiera, esto para definir temas iniciales en la materia
</t>
    </r>
    <r>
      <rPr>
        <b/>
        <sz val="8"/>
        <color theme="1"/>
        <rFont val="Tahoma"/>
        <family val="2"/>
      </rPr>
      <t xml:space="preserve">Análisis OCI: </t>
    </r>
    <r>
      <rPr>
        <sz val="8"/>
        <color theme="1"/>
        <rFont val="Tahoma"/>
        <family val="2"/>
      </rPr>
      <t xml:space="preserve">Se evidencia en el Acta remitida por el área de Planeación que se indica lo siguiente: </t>
    </r>
    <r>
      <rPr>
        <i/>
        <sz val="8"/>
        <color theme="1"/>
        <rFont val="Tahoma"/>
        <family val="2"/>
      </rPr>
      <t xml:space="preserve">La asesora de Planeación, Laura Montoya, manifiesta que en primera instancia desde este equipo de trabajo se puede asumir el rol de teniendo en cuenta la madurez del sistema y el rol para establecer unos lineamientos claros y articulados internamente para la gestión de las temáticas de SARLAFT y LA/FT según corresponda.
</t>
    </r>
    <r>
      <rPr>
        <sz val="8"/>
        <color theme="1"/>
        <rFont val="Tahoma"/>
        <family val="2"/>
      </rPr>
      <t xml:space="preserve">
Por lo que en el marco de la auditoría al proceso de Anticorrupción y Lavado de Activos se verificará el cumplimiento de las obligaciones del oficial de cumplimiento para Capital. Por lo anterior, se califica la acción como </t>
    </r>
    <r>
      <rPr>
        <b/>
        <sz val="8"/>
        <color theme="1"/>
        <rFont val="Tahoma"/>
        <family val="2"/>
      </rPr>
      <t>"Terminada Extemporánea"</t>
    </r>
    <r>
      <rPr>
        <sz val="8"/>
        <color theme="1"/>
        <rFont val="Tahoma"/>
        <family val="2"/>
      </rPr>
      <t xml:space="preserve"> y se procede al cierre de esta. </t>
    </r>
  </si>
  <si>
    <r>
      <rPr>
        <b/>
        <sz val="8"/>
        <color theme="1"/>
        <rFont val="Tahoma"/>
        <family val="2"/>
      </rPr>
      <t xml:space="preserve">Reporte Jurídica: </t>
    </r>
    <r>
      <rPr>
        <sz val="8"/>
        <color theme="1"/>
        <rFont val="Tahoma"/>
        <family val="2"/>
      </rPr>
      <t xml:space="preserve">Se realizó en el mes de septiembre de 2023 capacitación en materia de riesgos contractuales con el acompañamiento de la empresa INNOVA
</t>
    </r>
    <r>
      <rPr>
        <b/>
        <sz val="8"/>
        <color theme="1"/>
        <rFont val="Tahoma"/>
        <family val="2"/>
      </rPr>
      <t xml:space="preserve">Análisis OCI: </t>
    </r>
    <r>
      <rPr>
        <sz val="8"/>
        <color theme="1"/>
        <rFont val="Tahoma"/>
        <family val="2"/>
      </rPr>
      <t xml:space="preserve"> Con el reporte presentado y los soportes remitidos se da cuenta del cumplimiento de la primera actividad formulada. De esta manera se avisa que se dio cumplimiento a la acción de mejora. Por lo anterior se califica como </t>
    </r>
    <r>
      <rPr>
        <b/>
        <sz val="8"/>
        <color theme="1"/>
        <rFont val="Tahoma"/>
        <family val="2"/>
      </rPr>
      <t xml:space="preserve">terminada extemporánea y </t>
    </r>
    <r>
      <rPr>
        <sz val="8"/>
        <color theme="1"/>
        <rFont val="Tahoma"/>
        <family val="2"/>
      </rPr>
      <t xml:space="preserve">se procede a dejar con estado de </t>
    </r>
    <r>
      <rPr>
        <b/>
        <sz val="8"/>
        <color theme="1"/>
        <rFont val="Tahoma"/>
        <family val="2"/>
      </rPr>
      <t>cerrada</t>
    </r>
  </si>
  <si>
    <r>
      <t xml:space="preserve">Reporte S. Ciudadano: </t>
    </r>
    <r>
      <rPr>
        <sz val="8"/>
        <color theme="1"/>
        <rFont val="Tahoma"/>
        <family val="2"/>
      </rPr>
      <t xml:space="preserve">1. Se realizó mesa de trabajo con el área de Gestión Documental para definir la conformación de expedientes. 2. Se organizó la documentación de acuerdo a lo establecido en la mesa de trabajo. 3. Se solicitó revisión de la conformación de los expedientes de los archivos de gestión al área de Gestión Documental. 4. Se recibió comunicación por parte de Gestión Documental solicitando ajustes.
</t>
    </r>
    <r>
      <rPr>
        <b/>
        <sz val="8"/>
        <color theme="1"/>
        <rFont val="Tahoma"/>
        <family val="2"/>
      </rPr>
      <t xml:space="preserve">Análisis OCI: </t>
    </r>
    <r>
      <rPr>
        <sz val="8"/>
        <color theme="1"/>
        <rFont val="Tahoma"/>
        <family val="2"/>
      </rPr>
      <t xml:space="preserve">Se observa el correo de solicitud de revisión de los expedientes y el FUID del área, así como la respuesta con ajustes requeridos durante abril de 2024. De igual manera, se observa la grabación de la mesa de trabajo del 11 de marzo de 2024 en la que se verificaron los parámetros de la guía de uso y almacenamiento de documentos de Capital. Por lo anterior, así como la fecha de terminación queda pendiente la revisión del segundo semestre de la vigencia 2024, según lo formulado en la actividad </t>
    </r>
    <r>
      <rPr>
        <i/>
        <sz val="8"/>
        <color theme="1"/>
        <rFont val="Tahoma"/>
        <family val="2"/>
      </rPr>
      <t>"3. Solicitar revisión semestral de la conformación de los expedientes de los archivos de gestión de conformidad con las TRD vigentes y el diligenciamiento formato único de inventario documental FUID por parte del área de Gestión Documental"</t>
    </r>
    <r>
      <rPr>
        <sz val="8"/>
        <color theme="1"/>
        <rFont val="Tahoma"/>
        <family val="2"/>
      </rPr>
      <t xml:space="preserve">. Dado lo evaluado, así como lo indicado previamente, se califica la acción </t>
    </r>
    <r>
      <rPr>
        <b/>
        <sz val="8"/>
        <color theme="1"/>
        <rFont val="Tahoma"/>
        <family val="2"/>
      </rPr>
      <t>"En Proceso"</t>
    </r>
    <r>
      <rPr>
        <sz val="8"/>
        <color theme="1"/>
        <rFont val="Tahoma"/>
        <family val="2"/>
      </rPr>
      <t xml:space="preserve">. </t>
    </r>
  </si>
  <si>
    <r>
      <t xml:space="preserve">Reportes Sistemas: </t>
    </r>
    <r>
      <rPr>
        <sz val="8"/>
        <color theme="1"/>
        <rFont val="Tahoma"/>
        <family val="2"/>
      </rPr>
      <t xml:space="preserve">1. Se realizó la actualización de la hoja de ruta PETI 2024, sin embargo, se debe actualizar nuevamente acorde al nuevo plan de desarrollo y plataforma estratégica de la nueva administración. 2. El documento PETI, fue socializado y aprobado por el CIGD en el mes de enero de 2024. 3. En el plan de trabajo del área de sistemas del 2024, se encuentra programada la actividad para ser iniciada en el mes de agosto de 2024.
</t>
    </r>
    <r>
      <rPr>
        <b/>
        <sz val="8"/>
        <color theme="1"/>
        <rFont val="Tahoma"/>
        <family val="2"/>
      </rPr>
      <t xml:space="preserve">Análisis OCI: </t>
    </r>
    <r>
      <rPr>
        <sz val="8"/>
        <color theme="1"/>
        <rFont val="Tahoma"/>
        <family val="2"/>
      </rPr>
      <t xml:space="preserve">Se procede a la verificación de los soportes entregados por el área, dentro de los cuales se observa el acta de reunión del 08 de noviembre de 2023, 22 de enero de 2024, así como la cadena de correos remitidos durante enero y abril de 2024. Por último, se observa la consolidación y publicación del PETI el 31 de enero de 2024 y la hoja de ruta el 11 de abril de 2024 en la intranet del Canal. Teniendo en cuenta que se adelantaron las mesas formuladas, así como la actualización del documento relacionado; de igual manera, de conformidad con lo formulado y la fecha de terminación, se califica la acción </t>
    </r>
    <r>
      <rPr>
        <b/>
        <sz val="8"/>
        <color theme="1"/>
        <rFont val="Tahoma"/>
        <family val="2"/>
      </rPr>
      <t>"En Proceso"</t>
    </r>
    <r>
      <rPr>
        <sz val="8"/>
        <color theme="1"/>
        <rFont val="Tahoma"/>
        <family val="2"/>
      </rPr>
      <t xml:space="preserve">. 
Dado lo anterior, así como el reporte, queda pendiente la ejecución de la actividad </t>
    </r>
    <r>
      <rPr>
        <i/>
        <sz val="8"/>
        <color theme="1"/>
        <rFont val="Tahoma"/>
        <family val="2"/>
      </rPr>
      <t>"3. Presentar ante el  CIGD la necesidad de definir el rol y responsable de ejercer la segunda línea de defensa para llevar a cabo el seguimiento del PETI"</t>
    </r>
    <r>
      <rPr>
        <sz val="8"/>
        <color theme="1"/>
        <rFont val="Tahoma"/>
        <family val="2"/>
      </rPr>
      <t xml:space="preserve"> con el fin de ejecutar en su totalidad lo formulado. Adicionalmente, se recomienda al área adelantar el reporte de los avances y soportes de lo formulado en las herramientas habilitadas para tal fin, dado, que se adelantó la entrega de información de manera incompleta mediante correo electrónico. </t>
    </r>
  </si>
  <si>
    <r>
      <t xml:space="preserve">Reporte Jurídica: </t>
    </r>
    <r>
      <rPr>
        <sz val="8"/>
        <color theme="1"/>
        <rFont val="Tahoma"/>
        <family val="2"/>
      </rPr>
      <t xml:space="preserve">Durante el cuatrimestre, en el marco de la revisión y diligenciamiento formulario de identificación de responsables y avances en materia de gestión de riesgos LA/FT, se acordó con el área de Planeación, en "primera el equipo de Planeación asumirá el rol teniendo en cuenta la madurez del sistema y el rol para establecer unos lineamientos claros y articulados internamente para la gestión de las temáticas de SARLAFT y LA/FT según corresponda"
</t>
    </r>
    <r>
      <rPr>
        <b/>
        <sz val="8"/>
        <color theme="1"/>
        <rFont val="Tahoma"/>
        <family val="2"/>
      </rPr>
      <t xml:space="preserve">Análisis OCI: </t>
    </r>
    <r>
      <rPr>
        <sz val="8"/>
        <color theme="1"/>
        <rFont val="Tahoma"/>
        <family val="2"/>
      </rPr>
      <t xml:space="preserve">De acuerdo a lo reportado y al contenido de la acta de reunión del día 18 de abril. esta actividad quedara a cargo del area de planeación. Respecto a la segunda actividad programada, no se cuenta con reporte o soportes que permitan evidenciar avance en la ejecución. De acuerdo a lo informado, la acción quedara reasignada a dicha area y saldrá de la responsabilidad del area jurídica. Por lo anterior, se califica para el presente seguimiento la actividad como </t>
    </r>
    <r>
      <rPr>
        <b/>
        <sz val="8"/>
        <color theme="1"/>
        <rFont val="Tahoma"/>
        <family val="2"/>
      </rPr>
      <t>"En proceso"</t>
    </r>
    <r>
      <rPr>
        <sz val="8"/>
        <color theme="1"/>
        <rFont val="Tahoma"/>
        <family val="2"/>
      </rPr>
      <t xml:space="preserve"> para el área responsable.</t>
    </r>
  </si>
  <si>
    <r>
      <t xml:space="preserve">Análisis OCI: </t>
    </r>
    <r>
      <rPr>
        <sz val="8"/>
        <color theme="1"/>
        <rFont val="Tahoma"/>
        <family val="2"/>
      </rPr>
      <t xml:space="preserve">Se viene adelantando la revisión del contenido alojado en el botón de transparencia, numeral 1.13, para lo cual  se adelantó la solicitud de información a la Secretaría General y área Jurídica para revisión de la constitución de Comités al interior del Canal. Teniendo en cuenta lo indicado, así como de la fecha de terminación formulada, se califica la acción </t>
    </r>
    <r>
      <rPr>
        <b/>
        <sz val="8"/>
        <color theme="1"/>
        <rFont val="Tahoma"/>
        <family val="2"/>
      </rPr>
      <t>"En Proceso"</t>
    </r>
    <r>
      <rPr>
        <sz val="8"/>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</si>
</sst>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28"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i/>
      <sz val="8"/>
      <color theme="1"/>
      <name val="Tahoma"/>
      <family val="2"/>
    </font>
    <font>
      <i/>
      <sz val="8"/>
      <name val="Tahoma"/>
      <family val="2"/>
    </font>
    <font>
      <b/>
      <sz val="8"/>
      <color theme="0"/>
      <name val="Tahoma"/>
      <family val="2"/>
    </font>
    <font>
      <b/>
      <sz val="8"/>
      <name val="Tahoma"/>
      <family val="2"/>
    </font>
    <font>
      <b/>
      <sz val="9"/>
      <color theme="0"/>
      <name val="Tahoma"/>
      <family val="2"/>
    </font>
    <font>
      <b/>
      <sz val="16"/>
      <color theme="1"/>
      <name val="Tahoma"/>
      <family val="2"/>
    </font>
    <font>
      <sz val="7"/>
      <color theme="1"/>
      <name val="Tahoma"/>
      <family val="2"/>
    </font>
    <font>
      <u/>
      <sz val="8"/>
      <name val="Tahoma"/>
      <family val="2"/>
    </font>
    <font>
      <b/>
      <i/>
      <sz val="8"/>
      <color theme="1"/>
      <name val="Tahoma"/>
      <family val="2"/>
    </font>
    <font>
      <sz val="8"/>
      <color rgb="FF000000"/>
      <name val="Tahoma"/>
      <family val="2"/>
    </font>
    <font>
      <sz val="8"/>
      <color rgb="FF1F1F1F"/>
      <name val="Tahoma"/>
      <family val="2"/>
    </font>
    <font>
      <b/>
      <sz val="8"/>
      <color rgb="FFFF0000"/>
      <name val="Tahoma"/>
      <family val="2"/>
    </font>
    <font>
      <sz val="8"/>
      <color rgb="FFFF0000"/>
      <name val="Tahoma"/>
      <family val="2"/>
    </font>
    <font>
      <b/>
      <sz val="8"/>
      <color rgb="FF000000"/>
      <name val="Tahoma"/>
      <family val="2"/>
    </font>
    <font>
      <b/>
      <sz val="8"/>
      <color rgb="FF1F1F1F"/>
      <name val="Tahoma"/>
      <family val="2"/>
    </font>
    <font>
      <u/>
      <sz val="8"/>
      <color theme="1"/>
      <name val="Tahoma"/>
      <family val="2"/>
    </font>
  </fonts>
  <fills count="25">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8" tint="-0.499984740745262"/>
        <bgColor indexed="64"/>
      </patternFill>
    </fill>
    <fill>
      <patternFill patternType="solid">
        <fgColor theme="0"/>
        <bgColor indexed="64"/>
      </patternFill>
    </fill>
    <fill>
      <patternFill patternType="solid">
        <fgColor theme="8" tint="-0.249977111117893"/>
        <bgColor indexed="64"/>
      </patternFill>
    </fill>
    <fill>
      <patternFill patternType="solid">
        <fgColor rgb="FFE8F5F8"/>
        <bgColor indexed="64"/>
      </patternFill>
    </fill>
    <fill>
      <patternFill patternType="solid">
        <fgColor rgb="FFC0000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00"/>
      </patternFill>
    </fill>
    <fill>
      <patternFill patternType="solid">
        <fgColor theme="0"/>
        <bgColor rgb="FFFFFFFF"/>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69">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thin">
        <color rgb="FF000000"/>
      </left>
      <right style="thin">
        <color rgb="FF000000"/>
      </right>
      <top style="thin">
        <color rgb="FF000000"/>
      </top>
      <bottom/>
      <diagonal/>
    </border>
    <border>
      <left style="medium">
        <color indexed="64"/>
      </left>
      <right style="thin">
        <color theme="0"/>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92">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1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8" xfId="0" applyFont="1" applyBorder="1" applyAlignment="1">
      <alignment horizontal="center" vertical="center" wrapText="1"/>
    </xf>
    <xf numFmtId="9" fontId="9" fillId="0" borderId="3" xfId="1" applyFont="1" applyFill="1" applyBorder="1" applyAlignment="1" applyProtection="1">
      <alignment horizontal="center" vertical="center" wrapText="1"/>
    </xf>
    <xf numFmtId="0" fontId="8" fillId="0" borderId="8" xfId="0" applyFont="1" applyBorder="1" applyAlignment="1">
      <alignment horizontal="center" vertical="center" wrapText="1"/>
    </xf>
    <xf numFmtId="15" fontId="9" fillId="0" borderId="3" xfId="0" applyNumberFormat="1" applyFont="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hidden="1"/>
    </xf>
    <xf numFmtId="0" fontId="9" fillId="0" borderId="36" xfId="0" applyFont="1" applyBorder="1" applyAlignment="1" applyProtection="1">
      <alignment horizontal="center" vertical="center" wrapText="1"/>
      <protection locked="0" hidden="1"/>
    </xf>
    <xf numFmtId="0" fontId="9" fillId="0" borderId="17" xfId="0" applyFont="1" applyBorder="1" applyAlignment="1" applyProtection="1">
      <alignment horizontal="center" vertical="center" wrapText="1"/>
      <protection hidden="1"/>
    </xf>
    <xf numFmtId="0" fontId="9" fillId="0" borderId="3" xfId="0" applyFont="1" applyBorder="1" applyAlignment="1" applyProtection="1">
      <alignment horizontal="justify" vertical="center" wrapText="1"/>
      <protection locked="0" hidden="1"/>
    </xf>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15" fontId="8" fillId="0" borderId="17" xfId="0" applyNumberFormat="1" applyFont="1" applyBorder="1" applyAlignment="1">
      <alignment horizontal="center" vertical="center"/>
    </xf>
    <xf numFmtId="0" fontId="9" fillId="0" borderId="8" xfId="0" applyFont="1" applyBorder="1" applyAlignment="1" applyProtection="1">
      <alignment horizontal="center" vertical="center" wrapText="1"/>
      <protection hidden="1"/>
    </xf>
    <xf numFmtId="0" fontId="9" fillId="0" borderId="36" xfId="0" applyFont="1" applyBorder="1" applyAlignment="1" applyProtection="1">
      <alignment horizontal="center" vertical="center" wrapText="1"/>
      <protection hidden="1"/>
    </xf>
    <xf numFmtId="0" fontId="9" fillId="0" borderId="9" xfId="0" applyFont="1" applyBorder="1" applyAlignment="1">
      <alignment horizontal="center" vertical="center" wrapText="1"/>
    </xf>
    <xf numFmtId="0" fontId="9" fillId="0" borderId="38" xfId="0" applyFont="1" applyBorder="1" applyAlignment="1" applyProtection="1">
      <alignment horizontal="center" vertical="center" wrapText="1"/>
      <protection locked="0" hidden="1"/>
    </xf>
    <xf numFmtId="0" fontId="9" fillId="0" borderId="9" xfId="0" applyFont="1" applyBorder="1" applyAlignment="1" applyProtection="1">
      <alignment horizontal="center" vertical="center" wrapText="1"/>
      <protection locked="0" hidden="1"/>
    </xf>
    <xf numFmtId="0" fontId="9" fillId="0" borderId="3" xfId="0" applyFont="1" applyBorder="1" applyAlignment="1">
      <alignment horizontal="left" vertical="center" wrapText="1"/>
    </xf>
    <xf numFmtId="0" fontId="9" fillId="0" borderId="17" xfId="0" applyFont="1" applyBorder="1" applyAlignment="1" applyProtection="1">
      <alignment horizontal="justify" vertical="top" wrapText="1"/>
      <protection locked="0" hidden="1"/>
    </xf>
    <xf numFmtId="0" fontId="10" fillId="0" borderId="3" xfId="0" applyFont="1" applyBorder="1" applyAlignment="1">
      <alignment horizontal="justify" vertical="center" wrapText="1"/>
    </xf>
    <xf numFmtId="0" fontId="9" fillId="11" borderId="34" xfId="0" applyFont="1" applyFill="1" applyBorder="1" applyAlignment="1">
      <alignment horizontal="center" vertical="center" wrapText="1"/>
    </xf>
    <xf numFmtId="164" fontId="5" fillId="0" borderId="0" xfId="1" applyNumberFormat="1" applyFont="1"/>
    <xf numFmtId="164" fontId="8" fillId="0" borderId="8" xfId="1" applyNumberFormat="1" applyFont="1" applyFill="1" applyBorder="1" applyAlignment="1" applyProtection="1">
      <alignment horizontal="center" vertical="center" wrapText="1"/>
    </xf>
    <xf numFmtId="0" fontId="9" fillId="0" borderId="34" xfId="0" applyFont="1" applyBorder="1" applyAlignment="1">
      <alignment horizontal="left"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14" fillId="14" borderId="8" xfId="0" applyFont="1" applyFill="1" applyBorder="1" applyAlignment="1">
      <alignment horizontal="center" vertical="center" wrapText="1"/>
    </xf>
    <xf numFmtId="0" fontId="10" fillId="8" borderId="3" xfId="0" applyFont="1" applyFill="1" applyBorder="1" applyAlignment="1">
      <alignment horizontal="justify" vertical="center" wrapText="1"/>
    </xf>
    <xf numFmtId="0" fontId="8" fillId="8" borderId="8" xfId="0" applyFont="1" applyFill="1" applyBorder="1" applyAlignment="1">
      <alignment horizontal="center" vertical="center" wrapText="1"/>
    </xf>
    <xf numFmtId="15" fontId="9" fillId="0" borderId="33" xfId="0" applyNumberFormat="1" applyFont="1" applyBorder="1" applyAlignment="1">
      <alignment horizontal="center" vertical="center" wrapText="1"/>
    </xf>
    <xf numFmtId="0" fontId="5" fillId="0" borderId="0" xfId="0" applyFont="1" applyAlignment="1">
      <alignment horizontal="left" vertical="center" wrapText="1"/>
    </xf>
    <xf numFmtId="164" fontId="5" fillId="0" borderId="0" xfId="1" applyNumberFormat="1" applyFont="1" applyAlignment="1">
      <alignment horizontal="center" vertical="center"/>
    </xf>
    <xf numFmtId="0" fontId="8" fillId="18" borderId="3" xfId="0" applyFont="1" applyFill="1" applyBorder="1" applyAlignment="1">
      <alignment vertical="center" wrapText="1"/>
    </xf>
    <xf numFmtId="0" fontId="8" fillId="0" borderId="17" xfId="0" applyFont="1" applyBorder="1" applyAlignment="1">
      <alignment horizontal="center" vertical="center"/>
    </xf>
    <xf numFmtId="164" fontId="8" fillId="0" borderId="17" xfId="1" applyNumberFormat="1" applyFont="1" applyBorder="1" applyAlignment="1">
      <alignment horizontal="center" vertical="center" wrapText="1"/>
    </xf>
    <xf numFmtId="0" fontId="8" fillId="0" borderId="17" xfId="0" applyFont="1" applyBorder="1" applyAlignment="1">
      <alignment horizontal="center" vertical="center" wrapText="1"/>
    </xf>
    <xf numFmtId="0" fontId="10" fillId="3" borderId="12" xfId="0"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5" xfId="0" applyFont="1" applyFill="1" applyBorder="1" applyAlignment="1" applyProtection="1">
      <alignment horizontal="center" vertical="center" wrapText="1"/>
      <protection locked="0"/>
    </xf>
    <xf numFmtId="0" fontId="18" fillId="6" borderId="16"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44"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8" fillId="13" borderId="44"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0" borderId="0" xfId="0" applyFont="1"/>
    <xf numFmtId="0" fontId="8" fillId="0" borderId="17" xfId="0" applyFont="1" applyBorder="1" applyAlignment="1">
      <alignment horizontal="justify" vertical="center" wrapText="1"/>
    </xf>
    <xf numFmtId="0" fontId="10" fillId="0" borderId="17" xfId="0" applyFont="1" applyBorder="1" applyAlignment="1">
      <alignment horizontal="justify" vertical="center" wrapText="1"/>
    </xf>
    <xf numFmtId="0" fontId="9" fillId="0" borderId="17" xfId="0" applyFont="1" applyBorder="1" applyAlignment="1" applyProtection="1">
      <alignment horizontal="justify" vertical="center" wrapText="1"/>
      <protection locked="0" hidden="1"/>
    </xf>
    <xf numFmtId="0" fontId="9" fillId="0" borderId="17" xfId="0" applyFont="1" applyBorder="1" applyAlignment="1" applyProtection="1">
      <alignment horizontal="center" vertical="center" wrapText="1"/>
      <protection locked="0" hidden="1"/>
    </xf>
    <xf numFmtId="0" fontId="9" fillId="0" borderId="33" xfId="0" applyFont="1" applyBorder="1" applyAlignment="1">
      <alignment horizontal="left" vertical="center" wrapText="1"/>
    </xf>
    <xf numFmtId="15" fontId="9" fillId="0" borderId="34"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35" xfId="0" applyFont="1" applyBorder="1" applyAlignment="1">
      <alignment horizontal="center" vertical="center" wrapText="1"/>
    </xf>
    <xf numFmtId="0" fontId="9" fillId="9" borderId="3"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9" borderId="33"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 xfId="0" applyFont="1" applyBorder="1" applyAlignment="1" applyProtection="1">
      <alignment horizontal="justify" vertical="center"/>
      <protection locked="0" hidden="1"/>
    </xf>
    <xf numFmtId="0" fontId="9" fillId="0" borderId="3" xfId="0" applyFont="1" applyBorder="1" applyAlignment="1" applyProtection="1">
      <alignment horizontal="left" vertical="center" wrapText="1"/>
      <protection locked="0" hidden="1"/>
    </xf>
    <xf numFmtId="0" fontId="9" fillId="11" borderId="33" xfId="0" applyFont="1" applyFill="1" applyBorder="1" applyAlignment="1">
      <alignment horizontal="center" vertical="center" wrapText="1"/>
    </xf>
    <xf numFmtId="9" fontId="18" fillId="7" borderId="15" xfId="1" applyFont="1" applyFill="1" applyBorder="1" applyAlignment="1" applyProtection="1">
      <alignment horizontal="center" vertical="center" wrapText="1"/>
    </xf>
    <xf numFmtId="9" fontId="9" fillId="0" borderId="3" xfId="1" applyFont="1" applyBorder="1" applyAlignment="1" applyProtection="1">
      <alignment horizontal="center" vertical="center" wrapText="1"/>
      <protection locked="0" hidden="1"/>
    </xf>
    <xf numFmtId="9" fontId="9" fillId="9" borderId="33" xfId="1" applyFont="1" applyFill="1" applyBorder="1" applyAlignment="1">
      <alignment horizontal="center" vertical="center" wrapText="1"/>
    </xf>
    <xf numFmtId="9" fontId="9" fillId="0" borderId="17" xfId="1" applyFont="1" applyFill="1" applyBorder="1" applyAlignment="1" applyProtection="1">
      <alignment horizontal="center" vertical="center" wrapText="1"/>
      <protection locked="0" hidden="1"/>
    </xf>
    <xf numFmtId="9" fontId="9" fillId="0" borderId="17" xfId="1" applyFont="1" applyBorder="1" applyAlignment="1" applyProtection="1">
      <alignment horizontal="center" vertical="center" wrapText="1"/>
      <protection locked="0" hidden="1"/>
    </xf>
    <xf numFmtId="9" fontId="9" fillId="0" borderId="33" xfId="1" applyFont="1" applyBorder="1" applyAlignment="1">
      <alignment horizontal="center" vertical="center" wrapText="1"/>
    </xf>
    <xf numFmtId="9" fontId="9" fillId="0" borderId="34" xfId="1" applyFont="1" applyBorder="1" applyAlignment="1">
      <alignment horizontal="center" vertical="center" wrapText="1"/>
    </xf>
    <xf numFmtId="164" fontId="8" fillId="0" borderId="36" xfId="1" applyNumberFormat="1" applyFont="1" applyFill="1" applyBorder="1" applyAlignment="1" applyProtection="1">
      <alignment horizontal="center" vertical="center" wrapText="1"/>
    </xf>
    <xf numFmtId="0" fontId="8" fillId="0" borderId="36" xfId="0" applyFont="1" applyBorder="1" applyAlignment="1">
      <alignment horizontal="center" vertical="center" wrapText="1"/>
    </xf>
    <xf numFmtId="0" fontId="8" fillId="0" borderId="3" xfId="0" applyFont="1" applyBorder="1" applyAlignment="1">
      <alignment horizontal="center" vertical="center" wrapText="1"/>
    </xf>
    <xf numFmtId="15" fontId="9" fillId="0" borderId="54" xfId="0" applyNumberFormat="1" applyFont="1" applyBorder="1" applyAlignment="1">
      <alignment horizontal="center" vertical="center" wrapText="1"/>
    </xf>
    <xf numFmtId="0" fontId="9" fillId="0" borderId="54" xfId="0" applyFont="1" applyBorder="1" applyAlignment="1">
      <alignment horizontal="center" vertical="center" wrapText="1"/>
    </xf>
    <xf numFmtId="0" fontId="9" fillId="0" borderId="54" xfId="0" applyFont="1" applyBorder="1" applyAlignment="1">
      <alignment horizontal="left" vertical="center" wrapText="1"/>
    </xf>
    <xf numFmtId="0" fontId="9" fillId="11" borderId="54" xfId="0" applyFont="1" applyFill="1" applyBorder="1" applyAlignment="1">
      <alignment horizontal="center" vertical="center" wrapText="1"/>
    </xf>
    <xf numFmtId="9" fontId="9" fillId="0" borderId="54" xfId="1" applyFont="1" applyBorder="1" applyAlignment="1">
      <alignment horizontal="center" vertical="center" wrapText="1"/>
    </xf>
    <xf numFmtId="0" fontId="8" fillId="0" borderId="3" xfId="0" applyFont="1" applyBorder="1" applyAlignment="1">
      <alignment horizontal="center" vertical="center"/>
    </xf>
    <xf numFmtId="0" fontId="8" fillId="18" borderId="55" xfId="0" applyFont="1" applyFill="1" applyBorder="1" applyAlignment="1">
      <alignment vertical="center" wrapText="1"/>
    </xf>
    <xf numFmtId="0" fontId="8" fillId="0" borderId="55" xfId="0" applyFont="1" applyBorder="1" applyAlignment="1">
      <alignment horizontal="center" vertical="center"/>
    </xf>
    <xf numFmtId="15"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164" fontId="8" fillId="0" borderId="3" xfId="0" applyNumberFormat="1" applyFont="1" applyBorder="1" applyAlignment="1">
      <alignment horizontal="center" vertical="center" wrapText="1"/>
    </xf>
    <xf numFmtId="164" fontId="8" fillId="8" borderId="3" xfId="1" applyNumberFormat="1" applyFont="1" applyFill="1" applyBorder="1" applyAlignment="1" applyProtection="1">
      <alignment horizontal="center" vertical="center" wrapText="1"/>
    </xf>
    <xf numFmtId="0" fontId="8" fillId="8" borderId="3" xfId="0" applyFont="1" applyFill="1" applyBorder="1" applyAlignment="1">
      <alignment horizontal="center" vertical="center" wrapText="1"/>
    </xf>
    <xf numFmtId="15" fontId="8" fillId="0" borderId="3" xfId="0" applyNumberFormat="1" applyFont="1" applyBorder="1" applyAlignment="1">
      <alignment horizontal="center" vertical="center"/>
    </xf>
    <xf numFmtId="0" fontId="8" fillId="0" borderId="3" xfId="0" applyFont="1" applyBorder="1" applyAlignment="1">
      <alignment vertical="center" wrapText="1"/>
    </xf>
    <xf numFmtId="0" fontId="21" fillId="0" borderId="3" xfId="0" applyFont="1" applyBorder="1" applyAlignment="1">
      <alignment horizontal="center" vertical="center" wrapText="1"/>
    </xf>
    <xf numFmtId="15" fontId="8" fillId="0" borderId="33"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8" fillId="0" borderId="33" xfId="0" applyFont="1" applyBorder="1" applyAlignment="1">
      <alignment horizontal="left" vertical="center" wrapText="1"/>
    </xf>
    <xf numFmtId="0" fontId="8" fillId="9" borderId="33" xfId="0" applyFont="1" applyFill="1" applyBorder="1" applyAlignment="1">
      <alignment horizontal="left" vertical="center" wrapText="1"/>
    </xf>
    <xf numFmtId="0" fontId="8" fillId="9" borderId="33" xfId="0" applyFont="1" applyFill="1" applyBorder="1" applyAlignment="1">
      <alignment horizontal="center" vertical="center" wrapText="1"/>
    </xf>
    <xf numFmtId="164" fontId="8" fillId="0" borderId="33" xfId="0" applyNumberFormat="1" applyFont="1" applyBorder="1" applyAlignment="1">
      <alignment horizontal="center" vertical="center" wrapText="1"/>
    </xf>
    <xf numFmtId="15" fontId="8" fillId="0" borderId="56"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45" xfId="0" applyFont="1" applyBorder="1" applyAlignment="1">
      <alignment horizontal="left" vertical="center" wrapText="1"/>
    </xf>
    <xf numFmtId="0" fontId="8" fillId="0" borderId="56" xfId="0" applyFont="1" applyBorder="1" applyAlignment="1">
      <alignment horizontal="left" vertical="center" wrapText="1"/>
    </xf>
    <xf numFmtId="0" fontId="8" fillId="9" borderId="34" xfId="0" applyFont="1" applyFill="1" applyBorder="1" applyAlignment="1">
      <alignment horizontal="left" vertical="center" wrapText="1"/>
    </xf>
    <xf numFmtId="0" fontId="8" fillId="9" borderId="34"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34" xfId="0" applyFont="1" applyBorder="1" applyAlignment="1">
      <alignment horizontal="center" vertical="center" wrapText="1"/>
    </xf>
    <xf numFmtId="0" fontId="21" fillId="0" borderId="34" xfId="0" applyFont="1" applyBorder="1" applyAlignment="1">
      <alignment horizontal="center" vertical="center" wrapText="1"/>
    </xf>
    <xf numFmtId="164" fontId="8" fillId="9" borderId="33" xfId="0" applyNumberFormat="1" applyFont="1" applyFill="1" applyBorder="1" applyAlignment="1">
      <alignment horizontal="center" vertical="center" wrapText="1"/>
    </xf>
    <xf numFmtId="15" fontId="8" fillId="9" borderId="33" xfId="0" applyNumberFormat="1" applyFont="1" applyFill="1" applyBorder="1" applyAlignment="1">
      <alignment horizontal="center" vertical="center" wrapText="1"/>
    </xf>
    <xf numFmtId="0" fontId="8" fillId="0" borderId="34" xfId="0" applyFont="1" applyBorder="1" applyAlignment="1">
      <alignment horizontal="left" vertical="center" wrapText="1"/>
    </xf>
    <xf numFmtId="15" fontId="8" fillId="0" borderId="45" xfId="0" applyNumberFormat="1" applyFont="1" applyBorder="1" applyAlignment="1">
      <alignment horizontal="center" vertical="center" wrapText="1"/>
    </xf>
    <xf numFmtId="0" fontId="8" fillId="0" borderId="45" xfId="0" applyFont="1" applyBorder="1" applyAlignment="1">
      <alignment horizontal="center" vertical="center" wrapText="1"/>
    </xf>
    <xf numFmtId="0" fontId="8" fillId="9" borderId="32" xfId="0" applyFont="1" applyFill="1" applyBorder="1" applyAlignment="1">
      <alignment horizontal="left" vertical="center" wrapText="1"/>
    </xf>
    <xf numFmtId="0" fontId="8" fillId="9" borderId="45" xfId="0" applyFont="1" applyFill="1" applyBorder="1" applyAlignment="1">
      <alignment horizontal="left" vertical="center" wrapText="1"/>
    </xf>
    <xf numFmtId="0" fontId="9" fillId="0" borderId="3" xfId="0" applyFont="1" applyBorder="1" applyAlignment="1">
      <alignment horizontal="center" vertical="center"/>
    </xf>
    <xf numFmtId="164" fontId="9" fillId="0" borderId="3" xfId="0" applyNumberFormat="1" applyFont="1" applyBorder="1" applyAlignment="1">
      <alignment horizontal="center" vertical="center"/>
    </xf>
    <xf numFmtId="15"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8" fillId="8" borderId="3" xfId="0" applyFont="1" applyFill="1" applyBorder="1"/>
    <xf numFmtId="164" fontId="8" fillId="8" borderId="3" xfId="1" applyNumberFormat="1" applyFont="1" applyFill="1" applyBorder="1"/>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19" borderId="34" xfId="0" applyFont="1" applyFill="1" applyBorder="1" applyAlignment="1">
      <alignment horizontal="left" vertical="center" wrapText="1"/>
    </xf>
    <xf numFmtId="14" fontId="8" fillId="0" borderId="33" xfId="0" applyNumberFormat="1" applyFont="1" applyBorder="1" applyAlignment="1">
      <alignment horizontal="center" vertical="center" wrapText="1"/>
    </xf>
    <xf numFmtId="0" fontId="8" fillId="9" borderId="32" xfId="0" applyFont="1" applyFill="1" applyBorder="1" applyAlignment="1">
      <alignment horizontal="center" vertical="center" wrapText="1"/>
    </xf>
    <xf numFmtId="0" fontId="8" fillId="19" borderId="34" xfId="0" applyFont="1" applyFill="1" applyBorder="1" applyAlignment="1">
      <alignment vertical="center" wrapText="1"/>
    </xf>
    <xf numFmtId="14" fontId="8" fillId="9" borderId="34" xfId="0" applyNumberFormat="1" applyFont="1" applyFill="1" applyBorder="1" applyAlignment="1">
      <alignment horizontal="center" vertical="center" wrapText="1"/>
    </xf>
    <xf numFmtId="0" fontId="8" fillId="9" borderId="34" xfId="0" applyFont="1" applyFill="1" applyBorder="1" applyAlignment="1">
      <alignment vertical="center" wrapText="1"/>
    </xf>
    <xf numFmtId="14" fontId="8" fillId="0" borderId="34" xfId="0" applyNumberFormat="1" applyFont="1" applyBorder="1" applyAlignment="1">
      <alignment horizontal="center" vertical="center" wrapText="1"/>
    </xf>
    <xf numFmtId="164" fontId="8" fillId="9" borderId="34" xfId="0" applyNumberFormat="1" applyFont="1" applyFill="1" applyBorder="1" applyAlignment="1">
      <alignment horizontal="center" vertical="center" wrapText="1"/>
    </xf>
    <xf numFmtId="165" fontId="8" fillId="9" borderId="34" xfId="0" applyNumberFormat="1" applyFont="1" applyFill="1" applyBorder="1" applyAlignment="1">
      <alignment horizontal="center" vertical="center" wrapText="1"/>
    </xf>
    <xf numFmtId="0" fontId="8" fillId="20" borderId="34" xfId="0" applyFont="1" applyFill="1" applyBorder="1" applyAlignment="1">
      <alignment horizontal="center" vertical="center" wrapText="1"/>
    </xf>
    <xf numFmtId="0" fontId="8" fillId="20" borderId="34" xfId="0" applyFont="1" applyFill="1" applyBorder="1" applyAlignment="1">
      <alignment horizontal="left" vertical="center" wrapText="1"/>
    </xf>
    <xf numFmtId="9" fontId="8" fillId="9" borderId="34" xfId="0" applyNumberFormat="1" applyFont="1" applyFill="1" applyBorder="1" applyAlignment="1">
      <alignment horizontal="center" vertical="center" wrapText="1"/>
    </xf>
    <xf numFmtId="0" fontId="9" fillId="21" borderId="3" xfId="0" applyFont="1" applyFill="1" applyBorder="1" applyAlignment="1">
      <alignment horizontal="left" vertical="center" wrapText="1"/>
    </xf>
    <xf numFmtId="0" fontId="9" fillId="11" borderId="3" xfId="0" applyFont="1" applyFill="1" applyBorder="1" applyAlignment="1">
      <alignment horizontal="center" vertical="center" wrapText="1"/>
    </xf>
    <xf numFmtId="15" fontId="9" fillId="20" borderId="3" xfId="0" applyNumberFormat="1" applyFont="1" applyFill="1" applyBorder="1" applyAlignment="1">
      <alignment horizontal="center" vertical="center" wrapText="1"/>
    </xf>
    <xf numFmtId="0" fontId="9" fillId="19" borderId="3" xfId="0" applyFont="1" applyFill="1" applyBorder="1" applyAlignment="1">
      <alignment horizontal="left" vertical="center" wrapText="1"/>
    </xf>
    <xf numFmtId="0" fontId="18" fillId="24" borderId="14" xfId="0" applyFont="1" applyFill="1" applyBorder="1" applyAlignment="1">
      <alignment horizontal="center" vertical="center" wrapText="1"/>
    </xf>
    <xf numFmtId="0" fontId="18" fillId="24" borderId="15" xfId="0" applyFont="1" applyFill="1" applyBorder="1" applyAlignment="1">
      <alignment horizontal="center" vertical="center" wrapText="1"/>
    </xf>
    <xf numFmtId="0" fontId="18" fillId="24" borderId="29" xfId="0" applyFont="1" applyFill="1" applyBorder="1" applyAlignment="1">
      <alignment horizontal="center" vertical="center" wrapText="1"/>
    </xf>
    <xf numFmtId="15" fontId="8" fillId="0" borderId="34" xfId="0" applyNumberFormat="1" applyFont="1" applyBorder="1" applyAlignment="1">
      <alignment horizontal="center" vertical="center" wrapText="1"/>
    </xf>
    <xf numFmtId="164" fontId="8" fillId="0" borderId="34"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9" fillId="0" borderId="0" xfId="0" applyFont="1" applyAlignment="1">
      <alignment horizontal="center" vertical="center"/>
    </xf>
    <xf numFmtId="164" fontId="9" fillId="0" borderId="33" xfId="0" applyNumberFormat="1" applyFont="1" applyBorder="1" applyAlignment="1">
      <alignment horizontal="center" vertical="center" wrapText="1"/>
    </xf>
    <xf numFmtId="0" fontId="9" fillId="0" borderId="56" xfId="0" applyFont="1" applyBorder="1" applyAlignment="1">
      <alignment horizontal="left" vertical="center" wrapText="1"/>
    </xf>
    <xf numFmtId="0" fontId="10" fillId="8" borderId="9" xfId="0" applyFont="1" applyFill="1" applyBorder="1" applyAlignment="1">
      <alignment horizontal="justify" vertical="center" wrapText="1"/>
    </xf>
    <xf numFmtId="0" fontId="9" fillId="0" borderId="56" xfId="0" applyFont="1" applyBorder="1" applyAlignment="1">
      <alignment horizontal="center" vertical="center" wrapText="1"/>
    </xf>
    <xf numFmtId="15" fontId="9" fillId="0" borderId="56" xfId="0" applyNumberFormat="1" applyFont="1" applyBorder="1" applyAlignment="1">
      <alignment horizontal="center" vertical="center" wrapText="1"/>
    </xf>
    <xf numFmtId="164" fontId="9" fillId="0" borderId="56" xfId="0" applyNumberFormat="1" applyFont="1" applyBorder="1" applyAlignment="1">
      <alignment horizontal="center" vertical="center" wrapText="1"/>
    </xf>
    <xf numFmtId="15" fontId="8" fillId="0" borderId="17" xfId="0" applyNumberFormat="1" applyFont="1" applyBorder="1" applyAlignment="1">
      <alignment horizontal="center" vertical="center" wrapText="1"/>
    </xf>
    <xf numFmtId="0" fontId="8" fillId="0" borderId="17" xfId="0" applyFont="1" applyBorder="1" applyAlignment="1">
      <alignment vertical="center" wrapText="1"/>
    </xf>
    <xf numFmtId="10" fontId="8" fillId="0" borderId="17"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8" fillId="0" borderId="67" xfId="0" applyFont="1" applyBorder="1" applyAlignment="1">
      <alignment horizontal="center" vertical="center" wrapText="1"/>
    </xf>
    <xf numFmtId="15" fontId="8" fillId="0" borderId="67" xfId="0" applyNumberFormat="1" applyFont="1" applyBorder="1" applyAlignment="1">
      <alignment horizontal="center" vertical="center" wrapText="1"/>
    </xf>
    <xf numFmtId="0" fontId="8" fillId="0" borderId="67" xfId="0" applyFont="1" applyBorder="1" applyAlignment="1">
      <alignment vertical="center" wrapText="1"/>
    </xf>
    <xf numFmtId="10" fontId="8" fillId="0" borderId="67" xfId="0" applyNumberFormat="1" applyFont="1" applyBorder="1" applyAlignment="1">
      <alignment horizontal="center" vertical="center" wrapText="1"/>
    </xf>
    <xf numFmtId="14" fontId="8" fillId="0" borderId="67" xfId="0" applyNumberFormat="1" applyFont="1" applyBorder="1" applyAlignment="1">
      <alignment horizontal="center" vertical="center" wrapText="1"/>
    </xf>
    <xf numFmtId="9" fontId="8" fillId="0" borderId="17" xfId="0" applyNumberFormat="1" applyFont="1" applyBorder="1" applyAlignment="1">
      <alignment horizontal="center" vertical="center" wrapText="1"/>
    </xf>
    <xf numFmtId="0" fontId="8" fillId="0" borderId="55" xfId="0" applyFont="1" applyBorder="1" applyAlignment="1">
      <alignment horizontal="center" vertical="center" wrapText="1"/>
    </xf>
    <xf numFmtId="15" fontId="8" fillId="0" borderId="55" xfId="0" applyNumberFormat="1" applyFont="1" applyBorder="1" applyAlignment="1">
      <alignment horizontal="center" vertical="center" wrapText="1"/>
    </xf>
    <xf numFmtId="0" fontId="8" fillId="0" borderId="55" xfId="0" applyFont="1" applyBorder="1" applyAlignment="1">
      <alignment vertical="center" wrapText="1"/>
    </xf>
    <xf numFmtId="0" fontId="8" fillId="9" borderId="56" xfId="0" applyFont="1" applyFill="1" applyBorder="1" applyAlignment="1">
      <alignment horizontal="center" vertical="center" wrapText="1"/>
    </xf>
    <xf numFmtId="0" fontId="8" fillId="20" borderId="45"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9" fillId="21" borderId="17" xfId="0" applyFont="1" applyFill="1" applyBorder="1" applyAlignment="1">
      <alignment horizontal="left" vertical="center" wrapText="1"/>
    </xf>
    <xf numFmtId="15" fontId="9" fillId="19" borderId="33" xfId="0" applyNumberFormat="1" applyFont="1" applyFill="1" applyBorder="1" applyAlignment="1">
      <alignment horizontal="center" vertical="center" wrapText="1"/>
    </xf>
    <xf numFmtId="15" fontId="9" fillId="0" borderId="35" xfId="0" applyNumberFormat="1" applyFont="1" applyBorder="1" applyAlignment="1">
      <alignment horizontal="center" vertical="center" wrapText="1"/>
    </xf>
    <xf numFmtId="0" fontId="8" fillId="0" borderId="0" xfId="0" applyFont="1" applyAlignment="1">
      <alignment horizontal="center" vertical="center"/>
    </xf>
    <xf numFmtId="0" fontId="8" fillId="8" borderId="14" xfId="0" applyFont="1" applyFill="1" applyBorder="1" applyAlignment="1">
      <alignment horizontal="center" vertical="center" wrapText="1"/>
    </xf>
    <xf numFmtId="0" fontId="8" fillId="0" borderId="17" xfId="0" applyFont="1" applyBorder="1" applyAlignment="1" applyProtection="1">
      <alignment horizontal="center" vertical="center" wrapText="1"/>
      <protection hidden="1"/>
    </xf>
    <xf numFmtId="0" fontId="8" fillId="0" borderId="0" xfId="0" applyFont="1" applyAlignment="1">
      <alignment horizontal="left" vertical="center" wrapText="1"/>
    </xf>
    <xf numFmtId="0" fontId="8" fillId="0" borderId="0" xfId="0" applyFont="1" applyAlignment="1">
      <alignment vertical="center" wrapText="1"/>
    </xf>
    <xf numFmtId="0" fontId="9" fillId="11" borderId="68" xfId="0" applyFont="1" applyFill="1" applyBorder="1" applyAlignment="1">
      <alignment horizontal="center" vertical="center" wrapText="1"/>
    </xf>
    <xf numFmtId="15" fontId="8" fillId="0" borderId="38" xfId="0" applyNumberFormat="1" applyFont="1" applyBorder="1" applyAlignment="1">
      <alignment horizontal="center" vertical="center"/>
    </xf>
    <xf numFmtId="0" fontId="9" fillId="11" borderId="45"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11" borderId="56" xfId="0" applyFont="1" applyFill="1" applyBorder="1" applyAlignment="1">
      <alignment horizontal="center" vertical="center" wrapText="1"/>
    </xf>
    <xf numFmtId="9" fontId="9" fillId="0" borderId="45" xfId="1" applyFont="1" applyBorder="1" applyAlignment="1">
      <alignment horizontal="center" vertical="center" wrapText="1"/>
    </xf>
    <xf numFmtId="0" fontId="9" fillId="0" borderId="55" xfId="0" applyFont="1" applyBorder="1" applyAlignment="1" applyProtection="1">
      <alignment horizontal="center" vertical="center" wrapText="1"/>
      <protection locked="0" hidden="1"/>
    </xf>
    <xf numFmtId="0" fontId="8" fillId="18" borderId="3" xfId="0" applyFont="1" applyFill="1" applyBorder="1" applyAlignment="1">
      <alignment horizontal="center" vertical="center" wrapText="1"/>
    </xf>
    <xf numFmtId="0" fontId="8" fillId="0" borderId="3" xfId="0" applyFont="1" applyBorder="1" applyAlignment="1">
      <alignment horizontal="justify" vertical="top" wrapText="1"/>
    </xf>
    <xf numFmtId="0" fontId="21" fillId="0" borderId="3" xfId="0" applyFont="1" applyBorder="1" applyAlignment="1">
      <alignment vertical="top" wrapText="1"/>
    </xf>
    <xf numFmtId="0" fontId="10" fillId="0" borderId="3" xfId="0" applyFont="1" applyBorder="1" applyAlignment="1">
      <alignment vertical="center" wrapText="1"/>
    </xf>
    <xf numFmtId="0" fontId="21" fillId="0" borderId="3" xfId="0" applyFont="1" applyBorder="1" applyAlignment="1">
      <alignment horizontal="justify" vertical="center" wrapText="1"/>
    </xf>
    <xf numFmtId="0" fontId="22" fillId="0" borderId="0" xfId="0" applyFont="1" applyAlignment="1">
      <alignment horizontal="justify" vertical="center" wrapText="1"/>
    </xf>
    <xf numFmtId="0" fontId="14" fillId="15" borderId="47" xfId="0" applyFont="1" applyFill="1" applyBorder="1" applyAlignment="1">
      <alignment horizontal="center" vertical="center"/>
    </xf>
    <xf numFmtId="0" fontId="16" fillId="15" borderId="48" xfId="0" applyFont="1" applyFill="1" applyBorder="1" applyAlignment="1">
      <alignment horizontal="center" vertical="center"/>
    </xf>
    <xf numFmtId="0" fontId="16" fillId="15" borderId="49" xfId="0" applyFont="1" applyFill="1" applyBorder="1" applyAlignment="1">
      <alignment horizontal="center" vertical="center"/>
    </xf>
    <xf numFmtId="0" fontId="10" fillId="23" borderId="46" xfId="0" applyFont="1" applyFill="1" applyBorder="1" applyAlignment="1">
      <alignment horizontal="center" vertical="center" wrapText="1"/>
    </xf>
    <xf numFmtId="0" fontId="10" fillId="23" borderId="21" xfId="0" applyFont="1" applyFill="1" applyBorder="1" applyAlignment="1">
      <alignment horizontal="center" vertical="center" wrapText="1"/>
    </xf>
    <xf numFmtId="0" fontId="10" fillId="23" borderId="22" xfId="0" applyFont="1" applyFill="1" applyBorder="1" applyAlignment="1">
      <alignment horizontal="center" vertical="center" wrapText="1"/>
    </xf>
    <xf numFmtId="0" fontId="10" fillId="23" borderId="12"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10" fillId="16" borderId="24"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16" borderId="53" xfId="0" applyFont="1" applyFill="1" applyBorder="1" applyAlignment="1">
      <alignment horizontal="center" vertical="center" wrapText="1"/>
    </xf>
    <xf numFmtId="0" fontId="10" fillId="17" borderId="21"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22"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13" xfId="0" applyFont="1" applyFill="1" applyBorder="1" applyAlignment="1">
      <alignment horizontal="center" vertical="center" wrapText="1"/>
    </xf>
    <xf numFmtId="0" fontId="16" fillId="22" borderId="47" xfId="0" applyFont="1" applyFill="1" applyBorder="1" applyAlignment="1">
      <alignment horizontal="center" vertical="center" wrapText="1"/>
    </xf>
    <xf numFmtId="0" fontId="16" fillId="22" borderId="48" xfId="0" applyFont="1" applyFill="1" applyBorder="1" applyAlignment="1">
      <alignment horizontal="center" vertical="center" wrapText="1"/>
    </xf>
    <xf numFmtId="0" fontId="10" fillId="0" borderId="59" xfId="0" applyFont="1" applyBorder="1" applyAlignment="1">
      <alignment horizontal="left" vertical="center"/>
    </xf>
    <xf numFmtId="0" fontId="10" fillId="0" borderId="60" xfId="0" applyFont="1" applyBorder="1" applyAlignment="1">
      <alignment horizontal="left" vertical="center"/>
    </xf>
    <xf numFmtId="0" fontId="10" fillId="0" borderId="61" xfId="0" applyFont="1" applyBorder="1" applyAlignment="1">
      <alignment horizontal="left"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10" fillId="0" borderId="62" xfId="0" applyFont="1" applyBorder="1" applyAlignment="1">
      <alignment horizontal="left" vertical="center"/>
    </xf>
    <xf numFmtId="0" fontId="10" fillId="0" borderId="63" xfId="0" applyFont="1" applyBorder="1" applyAlignment="1">
      <alignment horizontal="left" vertical="center"/>
    </xf>
    <xf numFmtId="0" fontId="10" fillId="0" borderId="9" xfId="0" applyFont="1" applyBorder="1" applyAlignment="1">
      <alignment horizontal="left" vertical="center"/>
    </xf>
    <xf numFmtId="0" fontId="10" fillId="0" borderId="64" xfId="0" applyFont="1" applyBorder="1" applyAlignment="1">
      <alignment horizontal="left" vertical="center"/>
    </xf>
    <xf numFmtId="0" fontId="10" fillId="0" borderId="65" xfId="0" applyFont="1" applyBorder="1" applyAlignment="1">
      <alignment horizontal="left" vertical="center"/>
    </xf>
    <xf numFmtId="0" fontId="10" fillId="0" borderId="66" xfId="0" applyFont="1" applyBorder="1" applyAlignment="1">
      <alignment horizontal="left" vertical="center"/>
    </xf>
    <xf numFmtId="0" fontId="14" fillId="12" borderId="46"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14" fillId="12" borderId="22"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5" fillId="0" borderId="4"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0" xfId="0" applyFont="1" applyAlignment="1">
      <alignment horizontal="center" vertical="center" wrapText="1"/>
    </xf>
    <xf numFmtId="0" fontId="17" fillId="0" borderId="4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2" xfId="0" applyFont="1" applyBorder="1" applyAlignment="1">
      <alignment horizontal="center" vertical="center" wrapText="1"/>
    </xf>
    <xf numFmtId="9" fontId="10" fillId="3" borderId="24" xfId="1" applyFont="1" applyFill="1" applyBorder="1" applyAlignment="1" applyProtection="1">
      <alignment horizontal="center" vertical="center" wrapText="1"/>
    </xf>
    <xf numFmtId="9" fontId="10" fillId="3" borderId="22" xfId="1" applyFont="1" applyFill="1" applyBorder="1" applyAlignment="1" applyProtection="1">
      <alignment horizontal="center" vertical="center" wrapTex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19"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4" fillId="12" borderId="41" xfId="0" applyFont="1" applyFill="1" applyBorder="1" applyAlignment="1">
      <alignment horizontal="center" vertical="center" wrapText="1"/>
    </xf>
    <xf numFmtId="0" fontId="14" fillId="12" borderId="43" xfId="0"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25">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colors>
    <mruColors>
      <color rgb="FFFF3300"/>
      <color rgb="FFF9EEED"/>
      <color rgb="FFF1F5E7"/>
      <color rgb="FFFFFFF3"/>
      <color rgb="FFFEF4EC"/>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198543</xdr:colOff>
      <xdr:row>0</xdr:row>
      <xdr:rowOff>22860</xdr:rowOff>
    </xdr:from>
    <xdr:to>
      <xdr:col>1</xdr:col>
      <xdr:colOff>929640</xdr:colOff>
      <xdr:row>3</xdr:row>
      <xdr:rowOff>242981</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543" y="22860"/>
          <a:ext cx="1668357" cy="1020221"/>
        </a:xfrm>
        <a:prstGeom prst="rect">
          <a:avLst/>
        </a:prstGeom>
      </xdr:spPr>
    </xdr:pic>
    <xdr:clientData/>
  </xdr:twoCellAnchor>
  <xdr:twoCellAnchor editAs="oneCell">
    <xdr:from>
      <xdr:col>37</xdr:col>
      <xdr:colOff>160020</xdr:colOff>
      <xdr:row>0</xdr:row>
      <xdr:rowOff>128331</xdr:rowOff>
    </xdr:from>
    <xdr:to>
      <xdr:col>37</xdr:col>
      <xdr:colOff>1066800</xdr:colOff>
      <xdr:row>3</xdr:row>
      <xdr:rowOff>107342</xdr:rowOff>
    </xdr:to>
    <xdr:pic>
      <xdr:nvPicPr>
        <xdr:cNvPr id="5" name="3 Imagen" descr="C:\Users\john.garcia\Desktop\2020-01-08.png">
          <a:extLst>
            <a:ext uri="{FF2B5EF4-FFF2-40B4-BE49-F238E27FC236}">
              <a16:creationId xmlns:a16="http://schemas.microsoft.com/office/drawing/2014/main" id="{2056F623-A2BE-44DA-99DF-059B6A29C3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383160" y="128331"/>
          <a:ext cx="90678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wnloads/20220623_CCSE-FT-001.%20FORMULACI&#211;N%20PLAN%20DE%20MEJORAMIENTO_AUDTHUMANO%20(2)%20(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s>
    <sheetDataSet>
      <sheetData sheetId="0"/>
      <sheetData sheetId="1">
        <row r="3">
          <cell r="B3" t="str">
            <v>Cant.</v>
          </cell>
          <cell r="C3" t="str">
            <v>%</v>
          </cell>
        </row>
        <row r="4">
          <cell r="A4" t="str">
            <v>Sin Iniciar</v>
          </cell>
          <cell r="B4">
            <v>31</v>
          </cell>
          <cell r="C4">
            <v>0.26956521739130435</v>
          </cell>
        </row>
        <row r="5">
          <cell r="A5" t="str">
            <v>En Proceso</v>
          </cell>
          <cell r="B5">
            <v>42</v>
          </cell>
          <cell r="C5">
            <v>0.36521739130434783</v>
          </cell>
        </row>
        <row r="6">
          <cell r="A6" t="str">
            <v>Terminada</v>
          </cell>
          <cell r="B6">
            <v>19</v>
          </cell>
          <cell r="C6">
            <v>0.16521739130434782</v>
          </cell>
        </row>
        <row r="7">
          <cell r="A7" t="str">
            <v>Terminada Extemporánea</v>
          </cell>
          <cell r="B7">
            <v>23</v>
          </cell>
          <cell r="C7">
            <v>0.2</v>
          </cell>
        </row>
        <row r="13">
          <cell r="C13" t="str">
            <v>Sin Iniciar</v>
          </cell>
          <cell r="D13" t="str">
            <v>En Proceso</v>
          </cell>
          <cell r="E13" t="str">
            <v>Terminada</v>
          </cell>
          <cell r="F13" t="str">
            <v>Terminada Extemporánea</v>
          </cell>
          <cell r="G13" t="str">
            <v>Incumplida</v>
          </cell>
        </row>
        <row r="14">
          <cell r="A14" t="str">
            <v>Gestión Documental</v>
          </cell>
          <cell r="C14">
            <v>7</v>
          </cell>
          <cell r="D14">
            <v>6</v>
          </cell>
          <cell r="E14">
            <v>2</v>
          </cell>
          <cell r="F14">
            <v>7</v>
          </cell>
          <cell r="G14">
            <v>7</v>
          </cell>
        </row>
        <row r="15">
          <cell r="A15" t="str">
            <v>S. General</v>
          </cell>
          <cell r="D15">
            <v>2</v>
          </cell>
          <cell r="E15">
            <v>1</v>
          </cell>
          <cell r="F15">
            <v>1</v>
          </cell>
          <cell r="G15">
            <v>1</v>
          </cell>
        </row>
        <row r="16">
          <cell r="A16" t="str">
            <v>Planeación</v>
          </cell>
          <cell r="C16">
            <v>14</v>
          </cell>
          <cell r="D16">
            <v>7</v>
          </cell>
          <cell r="E16">
            <v>2</v>
          </cell>
          <cell r="G16">
            <v>1</v>
          </cell>
        </row>
        <row r="17">
          <cell r="A17" t="str">
            <v>Sistemas</v>
          </cell>
          <cell r="C17">
            <v>4</v>
          </cell>
          <cell r="D17">
            <v>5</v>
          </cell>
          <cell r="E17">
            <v>1</v>
          </cell>
          <cell r="G17">
            <v>3</v>
          </cell>
        </row>
        <row r="18">
          <cell r="A18" t="str">
            <v>Oficina Jurídica</v>
          </cell>
          <cell r="C18">
            <v>1</v>
          </cell>
          <cell r="D18">
            <v>10</v>
          </cell>
          <cell r="E18">
            <v>6</v>
          </cell>
          <cell r="F18">
            <v>2</v>
          </cell>
          <cell r="G18">
            <v>1</v>
          </cell>
        </row>
        <row r="20">
          <cell r="A20" t="str">
            <v>Técnica</v>
          </cell>
          <cell r="D20">
            <v>4</v>
          </cell>
          <cell r="E20">
            <v>2</v>
          </cell>
          <cell r="F20">
            <v>1</v>
          </cell>
        </row>
        <row r="21">
          <cell r="A21" t="str">
            <v>S. Financiera</v>
          </cell>
          <cell r="C21">
            <v>1</v>
          </cell>
          <cell r="F21">
            <v>10</v>
          </cell>
          <cell r="G21">
            <v>6</v>
          </cell>
        </row>
        <row r="30">
          <cell r="A30" t="str">
            <v>Ventas y Mercadeo</v>
          </cell>
          <cell r="D30">
            <v>2</v>
          </cell>
          <cell r="E30">
            <v>1</v>
          </cell>
          <cell r="F30">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a4aW-1UihkQ_G6bhzBAmaeqGfaRqKaGM?usp=drive_link1.%20Grabaci&#243;n%20reuni&#243;n%20mesa%20de%20trabajo2.%20Enlace%20archivo%20de%20gesti&#243;n3.%20Correo%20electr&#243;nico%20de%20solicitud.4.%20Correo%20electr&#243;nico%20de%20respuesta." TargetMode="External"/><Relationship Id="rId7" Type="http://schemas.openxmlformats.org/officeDocument/2006/relationships/drawing" Target="../drawings/drawing1.xml"/><Relationship Id="rId2" Type="http://schemas.openxmlformats.org/officeDocument/2006/relationships/hyperlink" Target="https://drive.google.com/drive/folders/1JWgMJuxFVx-EsiYjdz6JzzUtGD2fLC5W?usp=drive_link1.%20Correo%20electr&#243;nico%20y%20matriz%20de%20riesgos" TargetMode="External"/><Relationship Id="rId1" Type="http://schemas.openxmlformats.org/officeDocument/2006/relationships/hyperlink" Target="https://drive.google.com/drive/folders/1jib9S7_j6by1K7fN67CNcw88cIP3H21q?usp=drive_link1.%20Correo%20electr&#243;nico%20y%20propuesta"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Ig4MItvL0i6bElKhS8zGIko4UrYqUOI0/view" TargetMode="External"/><Relationship Id="rId4" Type="http://schemas.openxmlformats.org/officeDocument/2006/relationships/hyperlink" Target="https://drive.google.com/file/d/1Ig4MItvL0i6bElKhS8zGIko4UrYqUOI0/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41"/>
  <sheetViews>
    <sheetView tabSelected="1" zoomScaleNormal="100" workbookViewId="0">
      <selection sqref="A1:B4"/>
    </sheetView>
  </sheetViews>
  <sheetFormatPr baseColWidth="10" defaultColWidth="11.44140625" defaultRowHeight="13.2" x14ac:dyDescent="0.25"/>
  <cols>
    <col min="1" max="1" width="13.6640625" style="2" customWidth="1"/>
    <col min="2" max="2" width="17" style="29" customWidth="1"/>
    <col min="3" max="3" width="21.5546875" style="29" customWidth="1"/>
    <col min="4" max="4" width="13.44140625" style="29" customWidth="1"/>
    <col min="5" max="5" width="20.6640625" style="29" customWidth="1"/>
    <col min="6" max="6" width="67.44140625" style="30" customWidth="1"/>
    <col min="7" max="7" width="20.6640625" style="29" customWidth="1"/>
    <col min="8" max="8" width="39.5546875" style="29" customWidth="1"/>
    <col min="9" max="9" width="71.109375" style="2" customWidth="1"/>
    <col min="10" max="11" width="15.5546875" style="6" customWidth="1"/>
    <col min="12" max="12" width="21.44140625" style="6" customWidth="1"/>
    <col min="13" max="13" width="16.6640625" style="5" customWidth="1"/>
    <col min="14" max="16" width="16.6640625" style="6" customWidth="1"/>
    <col min="17" max="17" width="17.88671875" style="6" customWidth="1"/>
    <col min="18" max="18" width="25.6640625" style="6" customWidth="1"/>
    <col min="19" max="19" width="16.6640625" style="6" customWidth="1"/>
    <col min="20" max="20" width="15.5546875" style="2" customWidth="1"/>
    <col min="21" max="21" width="81" style="2" customWidth="1"/>
    <col min="22" max="22" width="17.5546875" style="43" customWidth="1"/>
    <col min="23" max="25" width="17.5546875" style="2" customWidth="1"/>
    <col min="26" max="26" width="18" style="2" customWidth="1"/>
    <col min="27" max="27" width="50.6640625" style="52" customWidth="1"/>
    <col min="28" max="28" width="18" style="6" customWidth="1"/>
    <col min="29" max="29" width="18" style="53" customWidth="1"/>
    <col min="30" max="31" width="17.5546875" style="6" hidden="1" customWidth="1"/>
    <col min="32" max="32" width="18" style="6" customWidth="1"/>
    <col min="33" max="33" width="90.6640625" style="3" customWidth="1"/>
    <col min="34" max="34" width="17.5546875" style="6" customWidth="1"/>
    <col min="35" max="35" width="17.5546875" style="196" customWidth="1"/>
    <col min="36" max="38" width="17.5546875" style="6" customWidth="1"/>
    <col min="39" max="16384" width="11.44140625" style="2"/>
  </cols>
  <sheetData>
    <row r="1" spans="1:38" ht="21" customHeight="1" x14ac:dyDescent="0.25">
      <c r="A1" s="260"/>
      <c r="B1" s="261"/>
      <c r="C1" s="272" t="s">
        <v>0</v>
      </c>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4"/>
      <c r="AI1" s="234" t="s">
        <v>1</v>
      </c>
      <c r="AJ1" s="235"/>
      <c r="AK1" s="236"/>
      <c r="AL1" s="237"/>
    </row>
    <row r="2" spans="1:38" ht="21" customHeight="1" x14ac:dyDescent="0.25">
      <c r="A2" s="262"/>
      <c r="B2" s="263"/>
      <c r="C2" s="275"/>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7"/>
      <c r="AI2" s="240" t="s">
        <v>2</v>
      </c>
      <c r="AJ2" s="241"/>
      <c r="AK2" s="242"/>
      <c r="AL2" s="238"/>
    </row>
    <row r="3" spans="1:38" ht="21" customHeight="1" x14ac:dyDescent="0.25">
      <c r="A3" s="262"/>
      <c r="B3" s="263"/>
      <c r="C3" s="275"/>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7"/>
      <c r="AI3" s="240" t="s">
        <v>3</v>
      </c>
      <c r="AJ3" s="241"/>
      <c r="AK3" s="242"/>
      <c r="AL3" s="238"/>
    </row>
    <row r="4" spans="1:38" ht="21" customHeight="1" thickBot="1" x14ac:dyDescent="0.3">
      <c r="A4" s="264"/>
      <c r="B4" s="265"/>
      <c r="C4" s="278"/>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80"/>
      <c r="AI4" s="243" t="s">
        <v>4</v>
      </c>
      <c r="AJ4" s="244"/>
      <c r="AK4" s="245"/>
      <c r="AL4" s="239"/>
    </row>
    <row r="5" spans="1:38" ht="13.8" thickBot="1" x14ac:dyDescent="0.3"/>
    <row r="6" spans="1:38" s="31" customFormat="1" ht="18" customHeight="1" thickBot="1" x14ac:dyDescent="0.25">
      <c r="A6" s="266" t="s">
        <v>5</v>
      </c>
      <c r="B6" s="267"/>
      <c r="C6" s="267"/>
      <c r="D6" s="267"/>
      <c r="E6" s="267"/>
      <c r="F6" s="267"/>
      <c r="G6" s="268"/>
      <c r="H6" s="269" t="s">
        <v>6</v>
      </c>
      <c r="I6" s="270"/>
      <c r="J6" s="270"/>
      <c r="K6" s="270"/>
      <c r="L6" s="270"/>
      <c r="M6" s="270"/>
      <c r="N6" s="270"/>
      <c r="O6" s="270"/>
      <c r="P6" s="270"/>
      <c r="Q6" s="270"/>
      <c r="R6" s="269"/>
      <c r="S6" s="271"/>
      <c r="T6" s="287" t="s">
        <v>7</v>
      </c>
      <c r="U6" s="288"/>
      <c r="V6" s="288"/>
      <c r="W6" s="288"/>
      <c r="X6" s="288"/>
      <c r="Y6" s="289"/>
      <c r="Z6" s="232" t="s">
        <v>8</v>
      </c>
      <c r="AA6" s="233"/>
      <c r="AB6" s="233"/>
      <c r="AC6" s="233"/>
      <c r="AD6" s="233"/>
      <c r="AE6" s="233"/>
      <c r="AF6" s="233"/>
      <c r="AG6" s="233"/>
      <c r="AH6" s="233"/>
      <c r="AI6" s="214" t="s">
        <v>9</v>
      </c>
      <c r="AJ6" s="215"/>
      <c r="AK6" s="215"/>
      <c r="AL6" s="216"/>
    </row>
    <row r="7" spans="1:38" s="15" customFormat="1" ht="10.199999999999999" customHeight="1" x14ac:dyDescent="0.2">
      <c r="A7" s="248" t="s">
        <v>10</v>
      </c>
      <c r="B7" s="252" t="s">
        <v>11</v>
      </c>
      <c r="C7" s="252" t="s">
        <v>12</v>
      </c>
      <c r="D7" s="252" t="s">
        <v>13</v>
      </c>
      <c r="E7" s="252" t="s">
        <v>14</v>
      </c>
      <c r="F7" s="252" t="s">
        <v>15</v>
      </c>
      <c r="G7" s="254" t="s">
        <v>16</v>
      </c>
      <c r="H7" s="285" t="s">
        <v>17</v>
      </c>
      <c r="I7" s="283" t="s">
        <v>18</v>
      </c>
      <c r="J7" s="284"/>
      <c r="K7" s="256" t="s">
        <v>19</v>
      </c>
      <c r="L7" s="256" t="s">
        <v>20</v>
      </c>
      <c r="M7" s="281" t="s">
        <v>21</v>
      </c>
      <c r="N7" s="256" t="s">
        <v>22</v>
      </c>
      <c r="O7" s="256" t="s">
        <v>23</v>
      </c>
      <c r="P7" s="256" t="s">
        <v>24</v>
      </c>
      <c r="Q7" s="256" t="s">
        <v>25</v>
      </c>
      <c r="R7" s="256" t="s">
        <v>26</v>
      </c>
      <c r="S7" s="258" t="s">
        <v>27</v>
      </c>
      <c r="T7" s="246" t="s">
        <v>28</v>
      </c>
      <c r="U7" s="250" t="s">
        <v>29</v>
      </c>
      <c r="V7" s="250" t="s">
        <v>30</v>
      </c>
      <c r="W7" s="250" t="s">
        <v>31</v>
      </c>
      <c r="X7" s="250" t="s">
        <v>32</v>
      </c>
      <c r="Y7" s="290" t="s">
        <v>33</v>
      </c>
      <c r="Z7" s="217" t="s">
        <v>28</v>
      </c>
      <c r="AA7" s="219" t="s">
        <v>34</v>
      </c>
      <c r="AB7" s="219" t="s">
        <v>35</v>
      </c>
      <c r="AC7" s="221" t="s">
        <v>30</v>
      </c>
      <c r="AD7" s="223" t="s">
        <v>36</v>
      </c>
      <c r="AE7" s="223" t="s">
        <v>37</v>
      </c>
      <c r="AF7" s="221" t="s">
        <v>31</v>
      </c>
      <c r="AG7" s="221" t="s">
        <v>29</v>
      </c>
      <c r="AH7" s="221" t="s">
        <v>33</v>
      </c>
      <c r="AI7" s="226" t="s">
        <v>38</v>
      </c>
      <c r="AJ7" s="228" t="s">
        <v>39</v>
      </c>
      <c r="AK7" s="228" t="s">
        <v>40</v>
      </c>
      <c r="AL7" s="230" t="s">
        <v>41</v>
      </c>
    </row>
    <row r="8" spans="1:38" s="15" customFormat="1" ht="10.199999999999999" x14ac:dyDescent="0.2">
      <c r="A8" s="249"/>
      <c r="B8" s="253"/>
      <c r="C8" s="253"/>
      <c r="D8" s="253"/>
      <c r="E8" s="253"/>
      <c r="F8" s="253"/>
      <c r="G8" s="255"/>
      <c r="H8" s="286"/>
      <c r="I8" s="58" t="s">
        <v>42</v>
      </c>
      <c r="J8" s="58" t="s">
        <v>43</v>
      </c>
      <c r="K8" s="257"/>
      <c r="L8" s="257"/>
      <c r="M8" s="282"/>
      <c r="N8" s="257"/>
      <c r="O8" s="257"/>
      <c r="P8" s="257"/>
      <c r="Q8" s="257"/>
      <c r="R8" s="257"/>
      <c r="S8" s="259"/>
      <c r="T8" s="247"/>
      <c r="U8" s="251"/>
      <c r="V8" s="251"/>
      <c r="W8" s="251"/>
      <c r="X8" s="251"/>
      <c r="Y8" s="291"/>
      <c r="Z8" s="218"/>
      <c r="AA8" s="220"/>
      <c r="AB8" s="220"/>
      <c r="AC8" s="222"/>
      <c r="AD8" s="224"/>
      <c r="AE8" s="224"/>
      <c r="AF8" s="222"/>
      <c r="AG8" s="222"/>
      <c r="AH8" s="222"/>
      <c r="AI8" s="227"/>
      <c r="AJ8" s="229"/>
      <c r="AK8" s="229"/>
      <c r="AL8" s="231"/>
    </row>
    <row r="9" spans="1:38" s="72" customFormat="1" ht="27.6" thickBot="1" x14ac:dyDescent="0.2">
      <c r="A9" s="59" t="s">
        <v>44</v>
      </c>
      <c r="B9" s="60" t="s">
        <v>45</v>
      </c>
      <c r="C9" s="60" t="s">
        <v>46</v>
      </c>
      <c r="D9" s="61" t="s">
        <v>47</v>
      </c>
      <c r="E9" s="60" t="s">
        <v>48</v>
      </c>
      <c r="F9" s="60" t="s">
        <v>49</v>
      </c>
      <c r="G9" s="62" t="s">
        <v>50</v>
      </c>
      <c r="H9" s="63" t="s">
        <v>51</v>
      </c>
      <c r="I9" s="64" t="s">
        <v>52</v>
      </c>
      <c r="J9" s="64" t="s">
        <v>53</v>
      </c>
      <c r="K9" s="64" t="s">
        <v>45</v>
      </c>
      <c r="L9" s="64" t="s">
        <v>54</v>
      </c>
      <c r="M9" s="90" t="s">
        <v>45</v>
      </c>
      <c r="N9" s="64" t="s">
        <v>47</v>
      </c>
      <c r="O9" s="64" t="s">
        <v>47</v>
      </c>
      <c r="P9" s="65" t="s">
        <v>45</v>
      </c>
      <c r="Q9" s="64" t="s">
        <v>45</v>
      </c>
      <c r="R9" s="64" t="s">
        <v>45</v>
      </c>
      <c r="S9" s="66" t="s">
        <v>55</v>
      </c>
      <c r="T9" s="67" t="s">
        <v>47</v>
      </c>
      <c r="U9" s="68" t="s">
        <v>56</v>
      </c>
      <c r="V9" s="68" t="s">
        <v>57</v>
      </c>
      <c r="W9" s="68" t="s">
        <v>58</v>
      </c>
      <c r="X9" s="68" t="s">
        <v>59</v>
      </c>
      <c r="Y9" s="69" t="s">
        <v>60</v>
      </c>
      <c r="Z9" s="162" t="s">
        <v>47</v>
      </c>
      <c r="AA9" s="163" t="s">
        <v>61</v>
      </c>
      <c r="AB9" s="163" t="s">
        <v>62</v>
      </c>
      <c r="AC9" s="164" t="s">
        <v>57</v>
      </c>
      <c r="AD9" s="225"/>
      <c r="AE9" s="225"/>
      <c r="AF9" s="164" t="s">
        <v>58</v>
      </c>
      <c r="AG9" s="164" t="s">
        <v>56</v>
      </c>
      <c r="AH9" s="164" t="s">
        <v>60</v>
      </c>
      <c r="AI9" s="197" t="s">
        <v>63</v>
      </c>
      <c r="AJ9" s="70" t="s">
        <v>64</v>
      </c>
      <c r="AK9" s="70" t="s">
        <v>45</v>
      </c>
      <c r="AL9" s="71" t="s">
        <v>65</v>
      </c>
    </row>
    <row r="10" spans="1:38" ht="61.2" x14ac:dyDescent="0.25">
      <c r="A10" s="79">
        <v>1</v>
      </c>
      <c r="B10" s="17" t="s">
        <v>66</v>
      </c>
      <c r="C10" s="17" t="s">
        <v>67</v>
      </c>
      <c r="D10" s="16">
        <v>43181</v>
      </c>
      <c r="E10" s="19" t="s">
        <v>68</v>
      </c>
      <c r="F10" s="18" t="s">
        <v>69</v>
      </c>
      <c r="G10" s="17" t="s">
        <v>70</v>
      </c>
      <c r="H10" s="17" t="s">
        <v>71</v>
      </c>
      <c r="I10" s="17" t="s">
        <v>72</v>
      </c>
      <c r="J10" s="36">
        <v>6</v>
      </c>
      <c r="K10" s="17" t="s">
        <v>73</v>
      </c>
      <c r="L10" s="17" t="s">
        <v>74</v>
      </c>
      <c r="M10" s="20">
        <v>0.7</v>
      </c>
      <c r="N10" s="16">
        <v>43160</v>
      </c>
      <c r="O10" s="16">
        <v>44926</v>
      </c>
      <c r="P10" s="17" t="s">
        <v>75</v>
      </c>
      <c r="Q10" s="17" t="s">
        <v>76</v>
      </c>
      <c r="R10" s="19" t="s">
        <v>77</v>
      </c>
      <c r="S10" s="17" t="s">
        <v>78</v>
      </c>
      <c r="T10" s="33">
        <v>45291</v>
      </c>
      <c r="U10" s="74" t="s">
        <v>79</v>
      </c>
      <c r="V10" s="44">
        <v>1</v>
      </c>
      <c r="W10" s="21" t="s">
        <v>80</v>
      </c>
      <c r="X10" s="48" t="s">
        <v>81</v>
      </c>
      <c r="Y10" s="55" t="s">
        <v>82</v>
      </c>
      <c r="Z10" s="33">
        <v>45412</v>
      </c>
      <c r="AA10" s="54" t="s">
        <v>83</v>
      </c>
      <c r="AB10" s="55">
        <v>6</v>
      </c>
      <c r="AC10" s="56">
        <f>IF(OR(AB10="",J10=""),"",IF(OR(AB10=0,J10=0),0,IF((AB10*100%)/J10&gt;100%,100%,(AB10*100%)/J10)))</f>
        <v>1</v>
      </c>
      <c r="AD10" s="57" t="b">
        <f>IF(AB10="","",IF(Z10&lt;O10,IF(AC10&lt;100%,"INCUMPLIDA",IF(AC10=100%,"TERMINADA EXTEMPORÁNEA"))))</f>
        <v>0</v>
      </c>
      <c r="AE10" s="57" t="str">
        <f>IF(AB10="","",IF(Z10&gt;O10,IF(AC10=0%,"SIN INICIAR",IF(AC10=100%,"TERMINADA",IF(AC10&gt;0%,"EN PROCESO")))))</f>
        <v>TERMINADA</v>
      </c>
      <c r="AF10" s="21" t="str">
        <f>IF(AB10="","",IF(Z10&lt;O10,AD10,IF(Z10&gt;O10,AE10)))</f>
        <v>TERMINADA</v>
      </c>
      <c r="AG10" s="74" t="s">
        <v>84</v>
      </c>
      <c r="AH10" s="57" t="s">
        <v>85</v>
      </c>
      <c r="AI10" s="198" t="str">
        <f>IF(AC10="","",IF(OR(AC10=100%,AC10=100%,AC10=100%),"CUMPLIDA","PENDIENTE"))</f>
        <v>CUMPLIDA</v>
      </c>
      <c r="AJ10" s="57" t="s">
        <v>86</v>
      </c>
      <c r="AK10" s="55" t="s">
        <v>87</v>
      </c>
      <c r="AL10" s="55" t="s">
        <v>1211</v>
      </c>
    </row>
    <row r="11" spans="1:38" ht="193.8" x14ac:dyDescent="0.25">
      <c r="A11" s="79">
        <v>2</v>
      </c>
      <c r="B11" s="46" t="s">
        <v>88</v>
      </c>
      <c r="C11" s="46" t="s">
        <v>89</v>
      </c>
      <c r="D11" s="51">
        <v>43791</v>
      </c>
      <c r="E11" s="80">
        <v>1</v>
      </c>
      <c r="F11" s="18" t="s">
        <v>90</v>
      </c>
      <c r="G11" s="17" t="s">
        <v>91</v>
      </c>
      <c r="H11" s="81" t="s">
        <v>92</v>
      </c>
      <c r="I11" s="81" t="s">
        <v>93</v>
      </c>
      <c r="J11" s="82">
        <v>2</v>
      </c>
      <c r="K11" s="83" t="s">
        <v>94</v>
      </c>
      <c r="L11" s="83" t="s">
        <v>95</v>
      </c>
      <c r="M11" s="92">
        <v>0.8</v>
      </c>
      <c r="N11" s="51">
        <v>43791</v>
      </c>
      <c r="O11" s="51">
        <v>44925</v>
      </c>
      <c r="P11" s="46" t="s">
        <v>96</v>
      </c>
      <c r="Q11" s="46" t="s">
        <v>76</v>
      </c>
      <c r="R11" s="80" t="s">
        <v>97</v>
      </c>
      <c r="S11" s="17" t="s">
        <v>78</v>
      </c>
      <c r="T11" s="33">
        <v>45291</v>
      </c>
      <c r="U11" s="74" t="s">
        <v>98</v>
      </c>
      <c r="V11" s="44">
        <v>0.75</v>
      </c>
      <c r="W11" s="21" t="s">
        <v>99</v>
      </c>
      <c r="X11" s="21"/>
      <c r="Y11" s="55" t="s">
        <v>82</v>
      </c>
      <c r="Z11" s="33">
        <v>45412</v>
      </c>
      <c r="AA11" s="54" t="s">
        <v>100</v>
      </c>
      <c r="AB11" s="55">
        <v>2</v>
      </c>
      <c r="AC11" s="56">
        <f t="shared" ref="AC11:AC74" si="0">IF(OR(AB11="",J11=""),"",IF(OR(AB11=0,J11=0),0,IF((AB11*100%)/J11&gt;100%,100%,(AB11*100%)/J11)))</f>
        <v>1</v>
      </c>
      <c r="AD11" s="57" t="str">
        <f t="shared" ref="AD11:AD22" si="1">IF(AB11="","",IF(Z11&gt;O11,IF(AC11&lt;100%,"INCUMPLIDA",IF(AC11=100%,"TERMINADA EXTEMPORÁNEA"))))</f>
        <v>TERMINADA EXTEMPORÁNEA</v>
      </c>
      <c r="AE11" s="57" t="b">
        <f t="shared" ref="AE11:AE22" si="2">IF(AB11="","",IF(Z11&lt;O11,IF(AC11=0%,"SIN INICIAR",IF(AC11=100%,"TERMINADA",IF(AC11&gt;0%,"EN PROCESO")))))</f>
        <v>0</v>
      </c>
      <c r="AF11" s="21" t="str">
        <f t="shared" ref="AF11:AF22" si="3">IF(AB11="","",IF(Z11&gt;O11,AD11,IF(Z11&lt;O11,AE11)))</f>
        <v>TERMINADA EXTEMPORÁNEA</v>
      </c>
      <c r="AG11" s="209" t="s">
        <v>101</v>
      </c>
      <c r="AH11" s="55" t="s">
        <v>102</v>
      </c>
      <c r="AI11" s="198" t="str">
        <f t="shared" ref="AI11:AI74" si="4">IF(AC11="","",IF(OR(AC11=100%,AC11=100%,AC11=100%),"CUMPLIDA","PENDIENTE"))</f>
        <v>CUMPLIDA</v>
      </c>
      <c r="AJ11" s="57" t="s">
        <v>86</v>
      </c>
      <c r="AK11" s="55" t="s">
        <v>87</v>
      </c>
      <c r="AL11" s="55" t="s">
        <v>1211</v>
      </c>
    </row>
    <row r="12" spans="1:38" ht="71.400000000000006" x14ac:dyDescent="0.25">
      <c r="A12" s="84">
        <v>3</v>
      </c>
      <c r="B12" s="76" t="s">
        <v>103</v>
      </c>
      <c r="C12" s="76" t="s">
        <v>104</v>
      </c>
      <c r="D12" s="25">
        <v>44152</v>
      </c>
      <c r="E12" s="26" t="s">
        <v>105</v>
      </c>
      <c r="F12" s="28" t="s">
        <v>106</v>
      </c>
      <c r="G12" s="23" t="s">
        <v>107</v>
      </c>
      <c r="H12" s="23" t="s">
        <v>108</v>
      </c>
      <c r="I12" s="23" t="s">
        <v>109</v>
      </c>
      <c r="J12" s="37">
        <v>1</v>
      </c>
      <c r="K12" s="76" t="s">
        <v>73</v>
      </c>
      <c r="L12" s="76" t="s">
        <v>110</v>
      </c>
      <c r="M12" s="93">
        <v>1</v>
      </c>
      <c r="N12" s="24">
        <v>44228</v>
      </c>
      <c r="O12" s="24">
        <v>44562</v>
      </c>
      <c r="P12" s="76" t="s">
        <v>111</v>
      </c>
      <c r="Q12" s="27" t="s">
        <v>112</v>
      </c>
      <c r="R12" s="35" t="s">
        <v>113</v>
      </c>
      <c r="S12" s="23" t="s">
        <v>114</v>
      </c>
      <c r="T12" s="33">
        <v>45291</v>
      </c>
      <c r="U12" s="41" t="s">
        <v>115</v>
      </c>
      <c r="V12" s="44">
        <v>0.7</v>
      </c>
      <c r="W12" s="21" t="s">
        <v>99</v>
      </c>
      <c r="X12" s="21"/>
      <c r="Y12" s="55" t="s">
        <v>116</v>
      </c>
      <c r="Z12" s="33">
        <v>45412</v>
      </c>
      <c r="AA12" s="54" t="s">
        <v>117</v>
      </c>
      <c r="AB12" s="55">
        <v>0.7</v>
      </c>
      <c r="AC12" s="56">
        <f t="shared" si="0"/>
        <v>0.7</v>
      </c>
      <c r="AD12" s="57" t="str">
        <f t="shared" si="1"/>
        <v>INCUMPLIDA</v>
      </c>
      <c r="AE12" s="57" t="b">
        <f t="shared" si="2"/>
        <v>0</v>
      </c>
      <c r="AF12" s="21" t="str">
        <f t="shared" si="3"/>
        <v>INCUMPLIDA</v>
      </c>
      <c r="AG12" s="32" t="s">
        <v>118</v>
      </c>
      <c r="AH12" s="55" t="s">
        <v>102</v>
      </c>
      <c r="AI12" s="198" t="str">
        <f t="shared" si="4"/>
        <v>PENDIENTE</v>
      </c>
      <c r="AJ12" s="55"/>
      <c r="AK12" s="55"/>
      <c r="AL12" s="55"/>
    </row>
    <row r="13" spans="1:38" ht="142.80000000000001" x14ac:dyDescent="0.25">
      <c r="A13" s="79">
        <v>4</v>
      </c>
      <c r="B13" s="76" t="s">
        <v>103</v>
      </c>
      <c r="C13" s="76" t="s">
        <v>104</v>
      </c>
      <c r="D13" s="25">
        <v>44152</v>
      </c>
      <c r="E13" s="26" t="s">
        <v>119</v>
      </c>
      <c r="F13" s="28" t="s">
        <v>120</v>
      </c>
      <c r="G13" s="23" t="s">
        <v>107</v>
      </c>
      <c r="H13" s="23" t="s">
        <v>121</v>
      </c>
      <c r="I13" s="23" t="s">
        <v>122</v>
      </c>
      <c r="J13" s="37">
        <v>2</v>
      </c>
      <c r="K13" s="76" t="s">
        <v>73</v>
      </c>
      <c r="L13" s="76" t="s">
        <v>123</v>
      </c>
      <c r="M13" s="93">
        <v>1</v>
      </c>
      <c r="N13" s="24">
        <v>44197</v>
      </c>
      <c r="O13" s="24">
        <v>45078</v>
      </c>
      <c r="P13" s="76" t="s">
        <v>124</v>
      </c>
      <c r="Q13" s="76" t="s">
        <v>125</v>
      </c>
      <c r="R13" s="35" t="s">
        <v>126</v>
      </c>
      <c r="S13" s="23" t="s">
        <v>114</v>
      </c>
      <c r="T13" s="33">
        <v>45291</v>
      </c>
      <c r="U13" s="32" t="s">
        <v>127</v>
      </c>
      <c r="V13" s="44">
        <v>0.5</v>
      </c>
      <c r="W13" s="21" t="s">
        <v>99</v>
      </c>
      <c r="X13" s="21"/>
      <c r="Y13" s="21" t="s">
        <v>128</v>
      </c>
      <c r="Z13" s="33">
        <v>45412</v>
      </c>
      <c r="AA13" s="54" t="s">
        <v>129</v>
      </c>
      <c r="AB13" s="55">
        <v>0.5</v>
      </c>
      <c r="AC13" s="56">
        <f t="shared" si="0"/>
        <v>0.25</v>
      </c>
      <c r="AD13" s="57" t="str">
        <f t="shared" si="1"/>
        <v>INCUMPLIDA</v>
      </c>
      <c r="AE13" s="57" t="b">
        <f t="shared" si="2"/>
        <v>0</v>
      </c>
      <c r="AF13" s="21" t="str">
        <f t="shared" si="3"/>
        <v>INCUMPLIDA</v>
      </c>
      <c r="AG13" s="32" t="s">
        <v>130</v>
      </c>
      <c r="AH13" s="57" t="s">
        <v>85</v>
      </c>
      <c r="AI13" s="198" t="str">
        <f t="shared" si="4"/>
        <v>PENDIENTE</v>
      </c>
      <c r="AJ13" s="55"/>
      <c r="AK13" s="55"/>
      <c r="AL13" s="55"/>
    </row>
    <row r="14" spans="1:38" ht="61.2" x14ac:dyDescent="0.25">
      <c r="A14" s="84">
        <v>5</v>
      </c>
      <c r="B14" s="76" t="s">
        <v>103</v>
      </c>
      <c r="C14" s="76" t="s">
        <v>104</v>
      </c>
      <c r="D14" s="25">
        <v>44152</v>
      </c>
      <c r="E14" s="26" t="s">
        <v>131</v>
      </c>
      <c r="F14" s="28" t="s">
        <v>132</v>
      </c>
      <c r="G14" s="23" t="s">
        <v>107</v>
      </c>
      <c r="H14" s="23" t="s">
        <v>133</v>
      </c>
      <c r="I14" s="23" t="s">
        <v>134</v>
      </c>
      <c r="J14" s="37">
        <v>1</v>
      </c>
      <c r="K14" s="76" t="s">
        <v>73</v>
      </c>
      <c r="L14" s="76" t="s">
        <v>135</v>
      </c>
      <c r="M14" s="93">
        <v>1</v>
      </c>
      <c r="N14" s="24">
        <v>44197</v>
      </c>
      <c r="O14" s="24">
        <v>44561</v>
      </c>
      <c r="P14" s="76" t="s">
        <v>111</v>
      </c>
      <c r="Q14" s="27" t="s">
        <v>112</v>
      </c>
      <c r="R14" s="35" t="s">
        <v>113</v>
      </c>
      <c r="S14" s="23" t="s">
        <v>114</v>
      </c>
      <c r="T14" s="33">
        <v>45291</v>
      </c>
      <c r="U14" s="41" t="s">
        <v>136</v>
      </c>
      <c r="V14" s="44">
        <v>0.3</v>
      </c>
      <c r="W14" s="21" t="s">
        <v>99</v>
      </c>
      <c r="X14" s="21"/>
      <c r="Y14" s="55" t="s">
        <v>116</v>
      </c>
      <c r="Z14" s="33">
        <v>45412</v>
      </c>
      <c r="AA14" s="54" t="s">
        <v>83</v>
      </c>
      <c r="AB14" s="55">
        <v>0.3</v>
      </c>
      <c r="AC14" s="56">
        <f t="shared" si="0"/>
        <v>0.3</v>
      </c>
      <c r="AD14" s="57" t="str">
        <f t="shared" si="1"/>
        <v>INCUMPLIDA</v>
      </c>
      <c r="AE14" s="57" t="b">
        <f t="shared" si="2"/>
        <v>0</v>
      </c>
      <c r="AF14" s="21" t="str">
        <f t="shared" si="3"/>
        <v>INCUMPLIDA</v>
      </c>
      <c r="AG14" s="32" t="s">
        <v>137</v>
      </c>
      <c r="AH14" s="55" t="s">
        <v>102</v>
      </c>
      <c r="AI14" s="198" t="str">
        <f t="shared" si="4"/>
        <v>PENDIENTE</v>
      </c>
      <c r="AJ14" s="55"/>
      <c r="AK14" s="55"/>
      <c r="AL14" s="55"/>
    </row>
    <row r="15" spans="1:38" ht="122.4" x14ac:dyDescent="0.25">
      <c r="A15" s="79">
        <v>6</v>
      </c>
      <c r="B15" s="76" t="s">
        <v>103</v>
      </c>
      <c r="C15" s="76" t="s">
        <v>138</v>
      </c>
      <c r="D15" s="24">
        <v>44347</v>
      </c>
      <c r="E15" s="26" t="s">
        <v>139</v>
      </c>
      <c r="F15" s="28" t="s">
        <v>140</v>
      </c>
      <c r="G15" s="23" t="s">
        <v>70</v>
      </c>
      <c r="H15" s="23" t="s">
        <v>141</v>
      </c>
      <c r="I15" s="23" t="s">
        <v>142</v>
      </c>
      <c r="J15" s="38">
        <v>3</v>
      </c>
      <c r="K15" s="23" t="s">
        <v>73</v>
      </c>
      <c r="L15" s="23" t="s">
        <v>143</v>
      </c>
      <c r="M15" s="91">
        <v>1</v>
      </c>
      <c r="N15" s="22">
        <v>44362</v>
      </c>
      <c r="O15" s="22">
        <v>44925</v>
      </c>
      <c r="P15" s="23" t="s">
        <v>96</v>
      </c>
      <c r="Q15" s="23" t="s">
        <v>144</v>
      </c>
      <c r="R15" s="34" t="s">
        <v>144</v>
      </c>
      <c r="S15" s="23" t="s">
        <v>114</v>
      </c>
      <c r="T15" s="33">
        <v>45291</v>
      </c>
      <c r="U15" s="74" t="s">
        <v>145</v>
      </c>
      <c r="V15" s="44">
        <v>0.66700000000000004</v>
      </c>
      <c r="W15" s="21" t="s">
        <v>99</v>
      </c>
      <c r="X15" s="21"/>
      <c r="Y15" s="55" t="s">
        <v>82</v>
      </c>
      <c r="Z15" s="33">
        <v>45412</v>
      </c>
      <c r="AA15" s="54" t="s">
        <v>100</v>
      </c>
      <c r="AB15" s="55">
        <v>2</v>
      </c>
      <c r="AC15" s="56">
        <f t="shared" si="0"/>
        <v>0.66666666666666663</v>
      </c>
      <c r="AD15" s="57" t="str">
        <f t="shared" si="1"/>
        <v>INCUMPLIDA</v>
      </c>
      <c r="AE15" s="57" t="b">
        <f t="shared" si="2"/>
        <v>0</v>
      </c>
      <c r="AF15" s="21" t="str">
        <f t="shared" si="3"/>
        <v>INCUMPLIDA</v>
      </c>
      <c r="AG15" s="73" t="s">
        <v>146</v>
      </c>
      <c r="AH15" s="55" t="s">
        <v>102</v>
      </c>
      <c r="AI15" s="198" t="str">
        <f t="shared" si="4"/>
        <v>PENDIENTE</v>
      </c>
      <c r="AJ15" s="55"/>
      <c r="AK15" s="55"/>
      <c r="AL15" s="55"/>
    </row>
    <row r="16" spans="1:38" ht="132.6" x14ac:dyDescent="0.25">
      <c r="A16" s="84">
        <v>7</v>
      </c>
      <c r="B16" s="76" t="s">
        <v>103</v>
      </c>
      <c r="C16" s="76" t="s">
        <v>138</v>
      </c>
      <c r="D16" s="24">
        <v>44347</v>
      </c>
      <c r="E16" s="26" t="s">
        <v>119</v>
      </c>
      <c r="F16" s="28" t="s">
        <v>147</v>
      </c>
      <c r="G16" s="23" t="s">
        <v>70</v>
      </c>
      <c r="H16" s="23" t="s">
        <v>148</v>
      </c>
      <c r="I16" s="23" t="s">
        <v>149</v>
      </c>
      <c r="J16" s="38">
        <v>5</v>
      </c>
      <c r="K16" s="23" t="s">
        <v>73</v>
      </c>
      <c r="L16" s="23" t="s">
        <v>143</v>
      </c>
      <c r="M16" s="91">
        <v>1</v>
      </c>
      <c r="N16" s="22">
        <v>44362</v>
      </c>
      <c r="O16" s="22">
        <v>44925</v>
      </c>
      <c r="P16" s="23" t="s">
        <v>96</v>
      </c>
      <c r="Q16" s="23" t="s">
        <v>144</v>
      </c>
      <c r="R16" s="34" t="s">
        <v>144</v>
      </c>
      <c r="S16" s="23" t="s">
        <v>114</v>
      </c>
      <c r="T16" s="33">
        <v>45291</v>
      </c>
      <c r="U16" s="74" t="s">
        <v>145</v>
      </c>
      <c r="V16" s="44">
        <v>0.4</v>
      </c>
      <c r="W16" s="21" t="s">
        <v>99</v>
      </c>
      <c r="X16" s="21"/>
      <c r="Y16" s="55" t="s">
        <v>82</v>
      </c>
      <c r="Z16" s="33">
        <v>45412</v>
      </c>
      <c r="AA16" s="54" t="s">
        <v>150</v>
      </c>
      <c r="AB16" s="55">
        <v>2</v>
      </c>
      <c r="AC16" s="56">
        <f t="shared" si="0"/>
        <v>0.4</v>
      </c>
      <c r="AD16" s="57" t="str">
        <f t="shared" si="1"/>
        <v>INCUMPLIDA</v>
      </c>
      <c r="AE16" s="57" t="b">
        <f t="shared" si="2"/>
        <v>0</v>
      </c>
      <c r="AF16" s="21" t="str">
        <f t="shared" si="3"/>
        <v>INCUMPLIDA</v>
      </c>
      <c r="AG16" s="73" t="s">
        <v>151</v>
      </c>
      <c r="AH16" s="55" t="s">
        <v>102</v>
      </c>
      <c r="AI16" s="198" t="str">
        <f t="shared" si="4"/>
        <v>PENDIENTE</v>
      </c>
      <c r="AJ16" s="55"/>
      <c r="AK16" s="55"/>
      <c r="AL16" s="55"/>
    </row>
    <row r="17" spans="1:38" ht="142.80000000000001" x14ac:dyDescent="0.25">
      <c r="A17" s="79">
        <v>8</v>
      </c>
      <c r="B17" s="76" t="s">
        <v>103</v>
      </c>
      <c r="C17" s="76" t="s">
        <v>138</v>
      </c>
      <c r="D17" s="24">
        <v>44347</v>
      </c>
      <c r="E17" s="26" t="s">
        <v>152</v>
      </c>
      <c r="F17" s="28" t="s">
        <v>153</v>
      </c>
      <c r="G17" s="23" t="s">
        <v>70</v>
      </c>
      <c r="H17" s="23" t="s">
        <v>154</v>
      </c>
      <c r="I17" s="23" t="s">
        <v>155</v>
      </c>
      <c r="J17" s="38">
        <v>5</v>
      </c>
      <c r="K17" s="23" t="s">
        <v>73</v>
      </c>
      <c r="L17" s="23" t="s">
        <v>143</v>
      </c>
      <c r="M17" s="91">
        <v>1</v>
      </c>
      <c r="N17" s="22">
        <v>44362</v>
      </c>
      <c r="O17" s="22">
        <v>44925</v>
      </c>
      <c r="P17" s="23" t="s">
        <v>96</v>
      </c>
      <c r="Q17" s="23" t="s">
        <v>144</v>
      </c>
      <c r="R17" s="34" t="s">
        <v>144</v>
      </c>
      <c r="S17" s="23" t="s">
        <v>114</v>
      </c>
      <c r="T17" s="33">
        <v>45291</v>
      </c>
      <c r="U17" s="74" t="s">
        <v>145</v>
      </c>
      <c r="V17" s="44">
        <v>0.8</v>
      </c>
      <c r="W17" s="21" t="s">
        <v>99</v>
      </c>
      <c r="X17" s="21"/>
      <c r="Y17" s="55" t="s">
        <v>82</v>
      </c>
      <c r="Z17" s="33">
        <v>45412</v>
      </c>
      <c r="AA17" s="54" t="s">
        <v>156</v>
      </c>
      <c r="AB17" s="55">
        <v>5</v>
      </c>
      <c r="AC17" s="56">
        <f t="shared" si="0"/>
        <v>1</v>
      </c>
      <c r="AD17" s="57" t="str">
        <f t="shared" si="1"/>
        <v>TERMINADA EXTEMPORÁNEA</v>
      </c>
      <c r="AE17" s="57" t="b">
        <f t="shared" si="2"/>
        <v>0</v>
      </c>
      <c r="AF17" s="21" t="str">
        <f t="shared" si="3"/>
        <v>TERMINADA EXTEMPORÁNEA</v>
      </c>
      <c r="AG17" s="73" t="s">
        <v>157</v>
      </c>
      <c r="AH17" s="55" t="s">
        <v>102</v>
      </c>
      <c r="AI17" s="198" t="str">
        <f t="shared" si="4"/>
        <v>CUMPLIDA</v>
      </c>
      <c r="AJ17" s="57" t="s">
        <v>86</v>
      </c>
      <c r="AK17" s="55" t="s">
        <v>87</v>
      </c>
      <c r="AL17" s="55" t="s">
        <v>1211</v>
      </c>
    </row>
    <row r="18" spans="1:38" s="15" customFormat="1" ht="81.599999999999994" x14ac:dyDescent="0.2">
      <c r="A18" s="84">
        <v>9</v>
      </c>
      <c r="B18" s="46" t="s">
        <v>103</v>
      </c>
      <c r="C18" s="46" t="s">
        <v>158</v>
      </c>
      <c r="D18" s="51">
        <v>44460</v>
      </c>
      <c r="E18" s="80" t="s">
        <v>159</v>
      </c>
      <c r="F18" s="39" t="s">
        <v>160</v>
      </c>
      <c r="G18" s="17" t="s">
        <v>70</v>
      </c>
      <c r="H18" s="17" t="s">
        <v>161</v>
      </c>
      <c r="I18" s="39" t="s">
        <v>162</v>
      </c>
      <c r="J18" s="85">
        <v>2</v>
      </c>
      <c r="K18" s="46" t="s">
        <v>73</v>
      </c>
      <c r="L18" s="47" t="s">
        <v>143</v>
      </c>
      <c r="M18" s="95">
        <v>1</v>
      </c>
      <c r="N18" s="51">
        <v>44562</v>
      </c>
      <c r="O18" s="51">
        <v>44925</v>
      </c>
      <c r="P18" s="46" t="s">
        <v>96</v>
      </c>
      <c r="Q18" s="46" t="s">
        <v>163</v>
      </c>
      <c r="R18" s="80" t="s">
        <v>164</v>
      </c>
      <c r="S18" s="17" t="s">
        <v>114</v>
      </c>
      <c r="T18" s="33">
        <v>45291</v>
      </c>
      <c r="U18" s="74" t="s">
        <v>165</v>
      </c>
      <c r="V18" s="44">
        <v>1</v>
      </c>
      <c r="W18" s="57" t="s">
        <v>166</v>
      </c>
      <c r="X18" s="48" t="s">
        <v>81</v>
      </c>
      <c r="Y18" s="55" t="s">
        <v>82</v>
      </c>
      <c r="Z18" s="33">
        <v>45412</v>
      </c>
      <c r="AA18" s="54" t="s">
        <v>167</v>
      </c>
      <c r="AB18" s="55">
        <v>2</v>
      </c>
      <c r="AC18" s="56">
        <f t="shared" ref="AC18" si="5">IF(OR(AB18="",J18=""),"",IF(OR(AB18=0,J18=0),0,IF((AB18*100%)/J18&gt;100%,100%,(AB18*100%)/J18)))</f>
        <v>1</v>
      </c>
      <c r="AD18" s="57" t="str">
        <f t="shared" si="1"/>
        <v>TERMINADA EXTEMPORÁNEA</v>
      </c>
      <c r="AE18" s="57" t="b">
        <f t="shared" si="2"/>
        <v>0</v>
      </c>
      <c r="AF18" s="21" t="str">
        <f t="shared" si="3"/>
        <v>TERMINADA EXTEMPORÁNEA</v>
      </c>
      <c r="AG18" s="73" t="s">
        <v>168</v>
      </c>
      <c r="AH18" s="55" t="s">
        <v>102</v>
      </c>
      <c r="AI18" s="198" t="str">
        <f t="shared" si="4"/>
        <v>CUMPLIDA</v>
      </c>
      <c r="AJ18" s="57" t="s">
        <v>86</v>
      </c>
      <c r="AK18" s="55" t="s">
        <v>87</v>
      </c>
      <c r="AL18" s="55" t="s">
        <v>1211</v>
      </c>
    </row>
    <row r="19" spans="1:38" s="15" customFormat="1" ht="122.4" x14ac:dyDescent="0.2">
      <c r="A19" s="79">
        <v>10</v>
      </c>
      <c r="B19" s="46" t="s">
        <v>103</v>
      </c>
      <c r="C19" s="46" t="s">
        <v>158</v>
      </c>
      <c r="D19" s="51">
        <v>44460</v>
      </c>
      <c r="E19" s="80" t="s">
        <v>169</v>
      </c>
      <c r="F19" s="39" t="s">
        <v>170</v>
      </c>
      <c r="G19" s="17" t="s">
        <v>70</v>
      </c>
      <c r="H19" s="17" t="s">
        <v>161</v>
      </c>
      <c r="I19" s="39" t="s">
        <v>171</v>
      </c>
      <c r="J19" s="85">
        <v>4</v>
      </c>
      <c r="K19" s="46" t="s">
        <v>73</v>
      </c>
      <c r="L19" s="47" t="s">
        <v>143</v>
      </c>
      <c r="M19" s="95">
        <v>1</v>
      </c>
      <c r="N19" s="51">
        <v>44562</v>
      </c>
      <c r="O19" s="51">
        <v>44925</v>
      </c>
      <c r="P19" s="46" t="s">
        <v>96</v>
      </c>
      <c r="Q19" s="46" t="s">
        <v>163</v>
      </c>
      <c r="R19" s="80" t="s">
        <v>164</v>
      </c>
      <c r="S19" s="17" t="s">
        <v>114</v>
      </c>
      <c r="T19" s="33">
        <v>45291</v>
      </c>
      <c r="U19" s="74" t="s">
        <v>145</v>
      </c>
      <c r="V19" s="44">
        <v>0.75</v>
      </c>
      <c r="W19" s="21" t="s">
        <v>99</v>
      </c>
      <c r="X19" s="21"/>
      <c r="Y19" s="55" t="s">
        <v>82</v>
      </c>
      <c r="Z19" s="33">
        <v>45412</v>
      </c>
      <c r="AA19" s="54" t="s">
        <v>172</v>
      </c>
      <c r="AB19" s="55">
        <v>4</v>
      </c>
      <c r="AC19" s="56">
        <f t="shared" ref="AC19" si="6">IF(OR(AB19="",J19=""),"",IF(OR(AB19=0,J19=0),0,IF((AB19*100%)/J19&gt;100%,100%,(AB19*100%)/J19)))</f>
        <v>1</v>
      </c>
      <c r="AD19" s="57" t="str">
        <f t="shared" si="1"/>
        <v>TERMINADA EXTEMPORÁNEA</v>
      </c>
      <c r="AE19" s="57" t="b">
        <f t="shared" si="2"/>
        <v>0</v>
      </c>
      <c r="AF19" s="21" t="str">
        <f t="shared" si="3"/>
        <v>TERMINADA EXTEMPORÁNEA</v>
      </c>
      <c r="AG19" s="73" t="s">
        <v>173</v>
      </c>
      <c r="AH19" s="55" t="s">
        <v>102</v>
      </c>
      <c r="AI19" s="198" t="str">
        <f t="shared" si="4"/>
        <v>CUMPLIDA</v>
      </c>
      <c r="AJ19" s="57" t="s">
        <v>86</v>
      </c>
      <c r="AK19" s="55" t="s">
        <v>87</v>
      </c>
      <c r="AL19" s="55" t="s">
        <v>1211</v>
      </c>
    </row>
    <row r="20" spans="1:38" s="15" customFormat="1" ht="61.2" x14ac:dyDescent="0.2">
      <c r="A20" s="84">
        <v>11</v>
      </c>
      <c r="B20" s="46" t="s">
        <v>103</v>
      </c>
      <c r="C20" s="46" t="s">
        <v>158</v>
      </c>
      <c r="D20" s="51">
        <v>44460</v>
      </c>
      <c r="E20" s="80" t="s">
        <v>174</v>
      </c>
      <c r="F20" s="39" t="s">
        <v>175</v>
      </c>
      <c r="G20" s="17" t="s">
        <v>70</v>
      </c>
      <c r="H20" s="17" t="s">
        <v>176</v>
      </c>
      <c r="I20" s="39" t="s">
        <v>177</v>
      </c>
      <c r="J20" s="86">
        <v>4</v>
      </c>
      <c r="K20" s="46" t="s">
        <v>178</v>
      </c>
      <c r="L20" s="47" t="s">
        <v>143</v>
      </c>
      <c r="M20" s="95">
        <v>1</v>
      </c>
      <c r="N20" s="51">
        <v>44562</v>
      </c>
      <c r="O20" s="51">
        <v>45229</v>
      </c>
      <c r="P20" s="46" t="s">
        <v>96</v>
      </c>
      <c r="Q20" s="46" t="s">
        <v>163</v>
      </c>
      <c r="R20" s="80" t="s">
        <v>164</v>
      </c>
      <c r="S20" s="17" t="s">
        <v>114</v>
      </c>
      <c r="T20" s="33">
        <v>45291</v>
      </c>
      <c r="U20" s="74" t="s">
        <v>145</v>
      </c>
      <c r="V20" s="44">
        <v>0.125</v>
      </c>
      <c r="W20" s="21" t="s">
        <v>99</v>
      </c>
      <c r="X20" s="21"/>
      <c r="Y20" s="55" t="s">
        <v>82</v>
      </c>
      <c r="Z20" s="33">
        <v>45412</v>
      </c>
      <c r="AA20" s="54" t="s">
        <v>83</v>
      </c>
      <c r="AB20" s="55">
        <v>0.5</v>
      </c>
      <c r="AC20" s="56">
        <f t="shared" si="0"/>
        <v>0.125</v>
      </c>
      <c r="AD20" s="57" t="str">
        <f t="shared" si="1"/>
        <v>INCUMPLIDA</v>
      </c>
      <c r="AE20" s="57" t="b">
        <f t="shared" si="2"/>
        <v>0</v>
      </c>
      <c r="AF20" s="21" t="str">
        <f t="shared" si="3"/>
        <v>INCUMPLIDA</v>
      </c>
      <c r="AG20" s="74" t="s">
        <v>179</v>
      </c>
      <c r="AH20" s="55" t="s">
        <v>102</v>
      </c>
      <c r="AI20" s="198" t="str">
        <f t="shared" si="4"/>
        <v>PENDIENTE</v>
      </c>
      <c r="AJ20" s="55"/>
      <c r="AK20" s="55"/>
      <c r="AL20" s="55"/>
    </row>
    <row r="21" spans="1:38" s="15" customFormat="1" ht="61.2" x14ac:dyDescent="0.2">
      <c r="A21" s="79">
        <v>12</v>
      </c>
      <c r="B21" s="46" t="s">
        <v>103</v>
      </c>
      <c r="C21" s="46" t="s">
        <v>158</v>
      </c>
      <c r="D21" s="51">
        <v>44460</v>
      </c>
      <c r="E21" s="80">
        <v>4</v>
      </c>
      <c r="F21" s="39" t="s">
        <v>180</v>
      </c>
      <c r="G21" s="17" t="s">
        <v>70</v>
      </c>
      <c r="H21" s="17" t="s">
        <v>181</v>
      </c>
      <c r="I21" s="39" t="s">
        <v>182</v>
      </c>
      <c r="J21" s="86">
        <v>4</v>
      </c>
      <c r="K21" s="46" t="s">
        <v>178</v>
      </c>
      <c r="L21" s="47" t="s">
        <v>143</v>
      </c>
      <c r="M21" s="95">
        <v>1</v>
      </c>
      <c r="N21" s="51">
        <v>44562</v>
      </c>
      <c r="O21" s="51">
        <v>45229</v>
      </c>
      <c r="P21" s="46" t="s">
        <v>96</v>
      </c>
      <c r="Q21" s="46" t="s">
        <v>163</v>
      </c>
      <c r="R21" s="80" t="s">
        <v>164</v>
      </c>
      <c r="S21" s="17" t="s">
        <v>114</v>
      </c>
      <c r="T21" s="33">
        <v>45291</v>
      </c>
      <c r="U21" s="74" t="s">
        <v>145</v>
      </c>
      <c r="V21" s="44">
        <v>7.4999999999999997E-2</v>
      </c>
      <c r="W21" s="21" t="s">
        <v>99</v>
      </c>
      <c r="X21" s="21"/>
      <c r="Y21" s="55" t="s">
        <v>82</v>
      </c>
      <c r="Z21" s="33">
        <v>45412</v>
      </c>
      <c r="AA21" s="54" t="s">
        <v>83</v>
      </c>
      <c r="AB21" s="55">
        <v>0.3</v>
      </c>
      <c r="AC21" s="56">
        <f t="shared" si="0"/>
        <v>7.4999999999999997E-2</v>
      </c>
      <c r="AD21" s="57" t="str">
        <f t="shared" si="1"/>
        <v>INCUMPLIDA</v>
      </c>
      <c r="AE21" s="57" t="b">
        <f t="shared" si="2"/>
        <v>0</v>
      </c>
      <c r="AF21" s="21" t="str">
        <f t="shared" si="3"/>
        <v>INCUMPLIDA</v>
      </c>
      <c r="AG21" s="74" t="s">
        <v>179</v>
      </c>
      <c r="AH21" s="55" t="s">
        <v>102</v>
      </c>
      <c r="AI21" s="198" t="str">
        <f t="shared" si="4"/>
        <v>PENDIENTE</v>
      </c>
      <c r="AJ21" s="55"/>
      <c r="AK21" s="55"/>
      <c r="AL21" s="55"/>
    </row>
    <row r="22" spans="1:38" s="15" customFormat="1" ht="122.4" x14ac:dyDescent="0.2">
      <c r="A22" s="84">
        <v>13</v>
      </c>
      <c r="B22" s="46" t="s">
        <v>103</v>
      </c>
      <c r="C22" s="46" t="s">
        <v>158</v>
      </c>
      <c r="D22" s="51">
        <v>44460</v>
      </c>
      <c r="E22" s="80">
        <v>6</v>
      </c>
      <c r="F22" s="39" t="s">
        <v>183</v>
      </c>
      <c r="G22" s="17" t="s">
        <v>70</v>
      </c>
      <c r="H22" s="17" t="s">
        <v>184</v>
      </c>
      <c r="I22" s="39" t="s">
        <v>185</v>
      </c>
      <c r="J22" s="86">
        <v>5</v>
      </c>
      <c r="K22" s="46" t="s">
        <v>178</v>
      </c>
      <c r="L22" s="47" t="s">
        <v>143</v>
      </c>
      <c r="M22" s="95">
        <v>1</v>
      </c>
      <c r="N22" s="51">
        <v>44562</v>
      </c>
      <c r="O22" s="51">
        <v>44956</v>
      </c>
      <c r="P22" s="46" t="s">
        <v>96</v>
      </c>
      <c r="Q22" s="46" t="s">
        <v>163</v>
      </c>
      <c r="R22" s="80" t="s">
        <v>164</v>
      </c>
      <c r="S22" s="17" t="s">
        <v>114</v>
      </c>
      <c r="T22" s="33">
        <v>45291</v>
      </c>
      <c r="U22" s="74" t="s">
        <v>145</v>
      </c>
      <c r="V22" s="44">
        <v>0.4</v>
      </c>
      <c r="W22" s="21" t="s">
        <v>99</v>
      </c>
      <c r="X22" s="21"/>
      <c r="Y22" s="55" t="s">
        <v>82</v>
      </c>
      <c r="Z22" s="33">
        <v>45412</v>
      </c>
      <c r="AA22" s="54" t="s">
        <v>186</v>
      </c>
      <c r="AB22" s="55">
        <v>5</v>
      </c>
      <c r="AC22" s="56">
        <f t="shared" si="0"/>
        <v>1</v>
      </c>
      <c r="AD22" s="57" t="str">
        <f t="shared" si="1"/>
        <v>TERMINADA EXTEMPORÁNEA</v>
      </c>
      <c r="AE22" s="57" t="b">
        <f t="shared" si="2"/>
        <v>0</v>
      </c>
      <c r="AF22" s="21" t="str">
        <f t="shared" si="3"/>
        <v>TERMINADA EXTEMPORÁNEA</v>
      </c>
      <c r="AG22" s="73" t="s">
        <v>187</v>
      </c>
      <c r="AH22" s="55" t="s">
        <v>102</v>
      </c>
      <c r="AI22" s="198" t="str">
        <f t="shared" si="4"/>
        <v>CUMPLIDA</v>
      </c>
      <c r="AJ22" s="57" t="s">
        <v>86</v>
      </c>
      <c r="AK22" s="55" t="s">
        <v>87</v>
      </c>
      <c r="AL22" s="55" t="s">
        <v>1211</v>
      </c>
    </row>
    <row r="23" spans="1:38" s="15" customFormat="1" ht="187.2" customHeight="1" x14ac:dyDescent="0.2">
      <c r="A23" s="79">
        <v>14</v>
      </c>
      <c r="B23" s="76" t="s">
        <v>103</v>
      </c>
      <c r="C23" s="76" t="s">
        <v>188</v>
      </c>
      <c r="D23" s="24">
        <v>44489</v>
      </c>
      <c r="E23" s="26">
        <v>6</v>
      </c>
      <c r="F23" s="87" t="s">
        <v>189</v>
      </c>
      <c r="G23" s="23" t="s">
        <v>190</v>
      </c>
      <c r="H23" s="23" t="s">
        <v>191</v>
      </c>
      <c r="I23" s="28" t="s">
        <v>192</v>
      </c>
      <c r="J23" s="38">
        <v>1</v>
      </c>
      <c r="K23" s="76" t="s">
        <v>193</v>
      </c>
      <c r="L23" s="23" t="s">
        <v>194</v>
      </c>
      <c r="M23" s="94">
        <v>1</v>
      </c>
      <c r="N23" s="24">
        <v>44531</v>
      </c>
      <c r="O23" s="24">
        <v>44896</v>
      </c>
      <c r="P23" s="76" t="s">
        <v>195</v>
      </c>
      <c r="Q23" s="27" t="s">
        <v>76</v>
      </c>
      <c r="R23" s="35" t="s">
        <v>196</v>
      </c>
      <c r="S23" s="23" t="s">
        <v>114</v>
      </c>
      <c r="T23" s="33">
        <v>45291</v>
      </c>
      <c r="U23" s="41" t="s">
        <v>197</v>
      </c>
      <c r="V23" s="44">
        <v>1</v>
      </c>
      <c r="W23" s="21" t="s">
        <v>80</v>
      </c>
      <c r="X23" s="21" t="s">
        <v>81</v>
      </c>
      <c r="Y23" s="55" t="s">
        <v>116</v>
      </c>
      <c r="Z23" s="33">
        <v>45412</v>
      </c>
      <c r="AA23" s="54" t="s">
        <v>198</v>
      </c>
      <c r="AB23" s="55">
        <v>1</v>
      </c>
      <c r="AC23" s="56">
        <f t="shared" si="0"/>
        <v>1</v>
      </c>
      <c r="AD23" s="57" t="b">
        <f t="shared" ref="AD23:AD42" si="7">IF(AB23="","",IF(Z23&lt;O23,IF(AC23&lt;100%,"INCUMPLIDA",IF(AC23=100%,"TERMINADA EXTEMPORÁNEA"))))</f>
        <v>0</v>
      </c>
      <c r="AE23" s="57" t="str">
        <f t="shared" ref="AE23:AE42" si="8">IF(AB23="","",IF(Z23&gt;O23,IF(AC23=0%,"SIN INICIAR",IF(AC23=100%,"TERMINADA",IF(AC23&gt;0%,"EN PROCESO")))))</f>
        <v>TERMINADA</v>
      </c>
      <c r="AF23" s="21" t="str">
        <f t="shared" ref="AF23:AF42" si="9">IF(AB23="","",IF(Z23&lt;O23,AD23,IF(Z23&gt;O23,AE23)))</f>
        <v>TERMINADA</v>
      </c>
      <c r="AG23" s="74" t="s">
        <v>199</v>
      </c>
      <c r="AH23" s="55" t="s">
        <v>200</v>
      </c>
      <c r="AI23" s="198" t="str">
        <f t="shared" si="4"/>
        <v>CUMPLIDA</v>
      </c>
      <c r="AJ23" s="57" t="s">
        <v>201</v>
      </c>
      <c r="AK23" s="55" t="s">
        <v>81</v>
      </c>
      <c r="AL23" s="55" t="s">
        <v>1211</v>
      </c>
    </row>
    <row r="24" spans="1:38" s="15" customFormat="1" ht="163.95" customHeight="1" x14ac:dyDescent="0.2">
      <c r="A24" s="84">
        <v>15</v>
      </c>
      <c r="B24" s="76" t="s">
        <v>103</v>
      </c>
      <c r="C24" s="76" t="s">
        <v>188</v>
      </c>
      <c r="D24" s="24">
        <v>44489</v>
      </c>
      <c r="E24" s="26">
        <v>9</v>
      </c>
      <c r="F24" s="87" t="s">
        <v>202</v>
      </c>
      <c r="G24" s="23" t="s">
        <v>190</v>
      </c>
      <c r="H24" s="23" t="s">
        <v>203</v>
      </c>
      <c r="I24" s="28" t="s">
        <v>204</v>
      </c>
      <c r="J24" s="38">
        <v>2</v>
      </c>
      <c r="K24" s="76" t="s">
        <v>193</v>
      </c>
      <c r="L24" s="23" t="s">
        <v>205</v>
      </c>
      <c r="M24" s="94">
        <v>1</v>
      </c>
      <c r="N24" s="24">
        <v>44531</v>
      </c>
      <c r="O24" s="24">
        <v>44896</v>
      </c>
      <c r="P24" s="76" t="s">
        <v>195</v>
      </c>
      <c r="Q24" s="27" t="s">
        <v>76</v>
      </c>
      <c r="R24" s="35" t="s">
        <v>196</v>
      </c>
      <c r="S24" s="23" t="s">
        <v>114</v>
      </c>
      <c r="T24" s="33">
        <v>45291</v>
      </c>
      <c r="U24" s="41" t="s">
        <v>197</v>
      </c>
      <c r="V24" s="44">
        <v>1</v>
      </c>
      <c r="W24" s="21" t="s">
        <v>80</v>
      </c>
      <c r="X24" s="21" t="s">
        <v>81</v>
      </c>
      <c r="Y24" s="55" t="s">
        <v>116</v>
      </c>
      <c r="Z24" s="33">
        <v>45412</v>
      </c>
      <c r="AA24" s="54" t="s">
        <v>198</v>
      </c>
      <c r="AB24" s="55">
        <v>2</v>
      </c>
      <c r="AC24" s="56">
        <f t="shared" si="0"/>
        <v>1</v>
      </c>
      <c r="AD24" s="57" t="b">
        <f t="shared" si="7"/>
        <v>0</v>
      </c>
      <c r="AE24" s="57" t="str">
        <f t="shared" si="8"/>
        <v>TERMINADA</v>
      </c>
      <c r="AF24" s="21" t="str">
        <f t="shared" si="9"/>
        <v>TERMINADA</v>
      </c>
      <c r="AG24" s="74" t="s">
        <v>206</v>
      </c>
      <c r="AH24" s="55" t="s">
        <v>200</v>
      </c>
      <c r="AI24" s="198" t="str">
        <f t="shared" si="4"/>
        <v>CUMPLIDA</v>
      </c>
      <c r="AJ24" s="57" t="s">
        <v>201</v>
      </c>
      <c r="AK24" s="55" t="s">
        <v>81</v>
      </c>
      <c r="AL24" s="55" t="s">
        <v>1211</v>
      </c>
    </row>
    <row r="25" spans="1:38" ht="163.19999999999999" x14ac:dyDescent="0.25">
      <c r="A25" s="79">
        <v>16</v>
      </c>
      <c r="B25" s="23" t="s">
        <v>103</v>
      </c>
      <c r="C25" s="76" t="s">
        <v>207</v>
      </c>
      <c r="D25" s="25">
        <v>44558</v>
      </c>
      <c r="E25" s="76" t="s">
        <v>139</v>
      </c>
      <c r="F25" s="75" t="s">
        <v>208</v>
      </c>
      <c r="G25" s="76" t="s">
        <v>209</v>
      </c>
      <c r="H25" s="76" t="s">
        <v>210</v>
      </c>
      <c r="I25" s="40" t="s">
        <v>211</v>
      </c>
      <c r="J25" s="76">
        <v>1</v>
      </c>
      <c r="K25" s="76" t="s">
        <v>178</v>
      </c>
      <c r="L25" s="76" t="s">
        <v>212</v>
      </c>
      <c r="M25" s="94">
        <v>0.75</v>
      </c>
      <c r="N25" s="24">
        <v>44682</v>
      </c>
      <c r="O25" s="24">
        <v>45046</v>
      </c>
      <c r="P25" s="76" t="s">
        <v>111</v>
      </c>
      <c r="Q25" s="27" t="s">
        <v>213</v>
      </c>
      <c r="R25" s="27" t="s">
        <v>214</v>
      </c>
      <c r="S25" s="76" t="s">
        <v>114</v>
      </c>
      <c r="T25" s="33">
        <v>45291</v>
      </c>
      <c r="U25" s="41" t="s">
        <v>215</v>
      </c>
      <c r="V25" s="97">
        <v>0.3</v>
      </c>
      <c r="W25" s="98" t="s">
        <v>99</v>
      </c>
      <c r="X25" s="21"/>
      <c r="Y25" s="55" t="s">
        <v>116</v>
      </c>
      <c r="Z25" s="33">
        <v>45412</v>
      </c>
      <c r="AA25" s="54" t="s">
        <v>83</v>
      </c>
      <c r="AB25" s="55">
        <v>0.3</v>
      </c>
      <c r="AC25" s="56">
        <f t="shared" si="0"/>
        <v>0.3</v>
      </c>
      <c r="AD25" s="57" t="str">
        <f>IF(AB25="","",IF(Z25&gt;O25,IF(AC25&lt;100%,"INCUMPLIDA",IF(AC25=100%,"TERMINADA EXTEMPORÁNEA"))))</f>
        <v>INCUMPLIDA</v>
      </c>
      <c r="AE25" s="57" t="b">
        <f>IF(AB25="","",IF(Z25&lt;O25,IF(AC25=0%,"SIN INICIAR",IF(AC25=100%,"TERMINADA",IF(AC25&gt;0%,"EN PROCESO")))))</f>
        <v>0</v>
      </c>
      <c r="AF25" s="21" t="str">
        <f>IF(AB25="","",IF(Z25&gt;O25,AD25,IF(Z25&lt;O25,AE25)))</f>
        <v>INCUMPLIDA</v>
      </c>
      <c r="AG25" s="32" t="s">
        <v>1180</v>
      </c>
      <c r="AH25" s="55" t="s">
        <v>102</v>
      </c>
      <c r="AI25" s="198" t="str">
        <f t="shared" si="4"/>
        <v>PENDIENTE</v>
      </c>
      <c r="AJ25" s="55"/>
      <c r="AK25" s="55"/>
      <c r="AL25" s="55"/>
    </row>
    <row r="26" spans="1:38" ht="132.6" x14ac:dyDescent="0.25">
      <c r="A26" s="84">
        <v>17</v>
      </c>
      <c r="B26" s="76" t="s">
        <v>103</v>
      </c>
      <c r="C26" s="76" t="s">
        <v>207</v>
      </c>
      <c r="D26" s="25">
        <v>44558</v>
      </c>
      <c r="E26" s="76" t="s">
        <v>131</v>
      </c>
      <c r="F26" s="88" t="s">
        <v>216</v>
      </c>
      <c r="G26" s="23" t="s">
        <v>217</v>
      </c>
      <c r="H26" s="23" t="s">
        <v>218</v>
      </c>
      <c r="I26" s="28" t="s">
        <v>219</v>
      </c>
      <c r="J26" s="23">
        <v>3</v>
      </c>
      <c r="K26" s="76" t="s">
        <v>73</v>
      </c>
      <c r="L26" s="23" t="s">
        <v>220</v>
      </c>
      <c r="M26" s="94">
        <v>0.8</v>
      </c>
      <c r="N26" s="24">
        <v>44596</v>
      </c>
      <c r="O26" s="24">
        <v>44926</v>
      </c>
      <c r="P26" s="23" t="s">
        <v>221</v>
      </c>
      <c r="Q26" s="27" t="s">
        <v>222</v>
      </c>
      <c r="R26" s="27" t="s">
        <v>223</v>
      </c>
      <c r="S26" s="76" t="s">
        <v>114</v>
      </c>
      <c r="T26" s="33">
        <v>45291</v>
      </c>
      <c r="U26" s="74" t="s">
        <v>145</v>
      </c>
      <c r="V26" s="44">
        <v>0.66700000000000004</v>
      </c>
      <c r="W26" s="21" t="s">
        <v>99</v>
      </c>
      <c r="X26" s="21"/>
      <c r="Y26" s="55" t="s">
        <v>82</v>
      </c>
      <c r="Z26" s="33">
        <v>45412</v>
      </c>
      <c r="AA26" s="54" t="s">
        <v>224</v>
      </c>
      <c r="AB26" s="55">
        <v>4</v>
      </c>
      <c r="AC26" s="56">
        <f t="shared" si="0"/>
        <v>1</v>
      </c>
      <c r="AD26" s="57" t="str">
        <f>IF(AB26="","",IF(Z26&gt;O26,IF(AC26&lt;100%,"INCUMPLIDA",IF(AC26=100%,"TERMINADA EXTEMPORÁNEA"))))</f>
        <v>TERMINADA EXTEMPORÁNEA</v>
      </c>
      <c r="AE26" s="57" t="b">
        <f>IF(AB26="","",IF(Z26&lt;O26,IF(AC26=0%,"SIN INICIAR",IF(AC26=100%,"TERMINADA",IF(AC26&gt;0%,"EN PROCESO")))))</f>
        <v>0</v>
      </c>
      <c r="AF26" s="21" t="str">
        <f>IF(AB26="","",IF(Z26&gt;O26,AD26,IF(Z26&lt;O26,AE26)))</f>
        <v>TERMINADA EXTEMPORÁNEA</v>
      </c>
      <c r="AG26" s="73" t="s">
        <v>225</v>
      </c>
      <c r="AH26" s="55" t="s">
        <v>102</v>
      </c>
      <c r="AI26" s="198" t="str">
        <f t="shared" si="4"/>
        <v>CUMPLIDA</v>
      </c>
      <c r="AJ26" s="57" t="s">
        <v>86</v>
      </c>
      <c r="AK26" s="55" t="s">
        <v>87</v>
      </c>
      <c r="AL26" s="55" t="s">
        <v>1211</v>
      </c>
    </row>
    <row r="27" spans="1:38" ht="81.599999999999994" x14ac:dyDescent="0.25">
      <c r="A27" s="79">
        <v>18</v>
      </c>
      <c r="B27" s="76" t="s">
        <v>103</v>
      </c>
      <c r="C27" s="76" t="s">
        <v>226</v>
      </c>
      <c r="D27" s="24">
        <v>44621</v>
      </c>
      <c r="E27" s="23">
        <v>3</v>
      </c>
      <c r="F27" s="75" t="s">
        <v>227</v>
      </c>
      <c r="G27" s="75" t="s">
        <v>107</v>
      </c>
      <c r="H27" s="23" t="s">
        <v>228</v>
      </c>
      <c r="I27" s="28" t="s">
        <v>229</v>
      </c>
      <c r="J27" s="23">
        <v>2</v>
      </c>
      <c r="K27" s="76" t="s">
        <v>73</v>
      </c>
      <c r="L27" s="76" t="s">
        <v>230</v>
      </c>
      <c r="M27" s="93">
        <v>1</v>
      </c>
      <c r="N27" s="24">
        <v>44682</v>
      </c>
      <c r="O27" s="24">
        <v>45046</v>
      </c>
      <c r="P27" s="76" t="s">
        <v>231</v>
      </c>
      <c r="Q27" s="27" t="s">
        <v>112</v>
      </c>
      <c r="R27" s="27" t="s">
        <v>113</v>
      </c>
      <c r="S27" s="76" t="s">
        <v>114</v>
      </c>
      <c r="T27" s="33">
        <v>45291</v>
      </c>
      <c r="U27" s="41" t="s">
        <v>232</v>
      </c>
      <c r="V27" s="44">
        <v>0.5</v>
      </c>
      <c r="W27" s="21" t="s">
        <v>99</v>
      </c>
      <c r="X27" s="21"/>
      <c r="Y27" s="55" t="s">
        <v>116</v>
      </c>
      <c r="Z27" s="33">
        <v>45412</v>
      </c>
      <c r="AA27" s="54" t="s">
        <v>83</v>
      </c>
      <c r="AB27" s="55">
        <v>2</v>
      </c>
      <c r="AC27" s="56">
        <f t="shared" si="0"/>
        <v>1</v>
      </c>
      <c r="AD27" s="57" t="str">
        <f>IF(AB27="","",IF(Z27&gt;O27,IF(AC27&lt;100%,"INCUMPLIDA",IF(AC27=100%,"TERMINADA EXTEMPORÁNEA"))))</f>
        <v>TERMINADA EXTEMPORÁNEA</v>
      </c>
      <c r="AE27" s="57" t="b">
        <f>IF(AB27="","",IF(Z27&lt;O27,IF(AC27=0%,"SIN INICIAR",IF(AC27=100%,"TERMINADA",IF(AC27&gt;0%,"EN PROCESO")))))</f>
        <v>0</v>
      </c>
      <c r="AF27" s="21" t="str">
        <f>IF(AB27="","",IF(Z27&gt;O27,AD27,IF(Z27&lt;O27,AE27)))</f>
        <v>TERMINADA EXTEMPORÁNEA</v>
      </c>
      <c r="AG27" s="32" t="s">
        <v>233</v>
      </c>
      <c r="AH27" s="55" t="s">
        <v>102</v>
      </c>
      <c r="AI27" s="198" t="str">
        <f t="shared" si="4"/>
        <v>CUMPLIDA</v>
      </c>
      <c r="AJ27" s="57" t="s">
        <v>1212</v>
      </c>
      <c r="AK27" s="55" t="s">
        <v>87</v>
      </c>
      <c r="AL27" s="55" t="s">
        <v>1211</v>
      </c>
    </row>
    <row r="28" spans="1:38" ht="122.4" x14ac:dyDescent="0.25">
      <c r="A28" s="84">
        <v>19</v>
      </c>
      <c r="B28" s="76" t="s">
        <v>103</v>
      </c>
      <c r="C28" s="76" t="s">
        <v>226</v>
      </c>
      <c r="D28" s="24">
        <v>44621</v>
      </c>
      <c r="E28" s="23">
        <v>8</v>
      </c>
      <c r="F28" s="75" t="s">
        <v>234</v>
      </c>
      <c r="G28" s="75" t="s">
        <v>107</v>
      </c>
      <c r="H28" s="23" t="s">
        <v>235</v>
      </c>
      <c r="I28" s="28" t="s">
        <v>236</v>
      </c>
      <c r="J28" s="23">
        <v>4</v>
      </c>
      <c r="K28" s="76" t="s">
        <v>73</v>
      </c>
      <c r="L28" s="23" t="s">
        <v>237</v>
      </c>
      <c r="M28" s="93">
        <v>1</v>
      </c>
      <c r="N28" s="24">
        <v>44682</v>
      </c>
      <c r="O28" s="24">
        <v>45046</v>
      </c>
      <c r="P28" s="76" t="s">
        <v>231</v>
      </c>
      <c r="Q28" s="27" t="s">
        <v>112</v>
      </c>
      <c r="R28" s="27" t="s">
        <v>113</v>
      </c>
      <c r="S28" s="76" t="s">
        <v>114</v>
      </c>
      <c r="T28" s="33">
        <v>45291</v>
      </c>
      <c r="U28" s="41" t="s">
        <v>238</v>
      </c>
      <c r="V28" s="44">
        <v>0.75</v>
      </c>
      <c r="W28" s="21" t="s">
        <v>99</v>
      </c>
      <c r="X28" s="21"/>
      <c r="Y28" s="55" t="s">
        <v>116</v>
      </c>
      <c r="Z28" s="33">
        <v>45412</v>
      </c>
      <c r="AA28" s="54" t="s">
        <v>83</v>
      </c>
      <c r="AB28" s="55">
        <v>4</v>
      </c>
      <c r="AC28" s="56">
        <f t="shared" si="0"/>
        <v>1</v>
      </c>
      <c r="AD28" s="57" t="str">
        <f>IF(AB28="","",IF(Z28&gt;O28,IF(AC28&lt;100%,"INCUMPLIDA",IF(AC28=100%,"TERMINADA EXTEMPORÁNEA"))))</f>
        <v>TERMINADA EXTEMPORÁNEA</v>
      </c>
      <c r="AE28" s="57" t="b">
        <f>IF(AB28="","",IF(Z28&lt;O28,IF(AC28=0%,"SIN INICIAR",IF(AC28=100%,"TERMINADA",IF(AC28&gt;0%,"EN PROCESO")))))</f>
        <v>0</v>
      </c>
      <c r="AF28" s="21" t="str">
        <f>IF(AB28="","",IF(Z28&gt;O28,AD28,IF(Z28&lt;O28,AE28)))</f>
        <v>TERMINADA EXTEMPORÁNEA</v>
      </c>
      <c r="AG28" s="32" t="s">
        <v>1179</v>
      </c>
      <c r="AH28" s="55" t="s">
        <v>102</v>
      </c>
      <c r="AI28" s="198" t="str">
        <f t="shared" si="4"/>
        <v>CUMPLIDA</v>
      </c>
      <c r="AJ28" s="57" t="s">
        <v>1213</v>
      </c>
      <c r="AK28" s="55" t="s">
        <v>87</v>
      </c>
      <c r="AL28" s="55" t="s">
        <v>1211</v>
      </c>
    </row>
    <row r="29" spans="1:38" ht="265.2" x14ac:dyDescent="0.25">
      <c r="A29" s="79">
        <v>20</v>
      </c>
      <c r="B29" s="46" t="s">
        <v>103</v>
      </c>
      <c r="C29" s="46" t="s">
        <v>239</v>
      </c>
      <c r="D29" s="51">
        <f ca="1">TODAY()</f>
        <v>45450</v>
      </c>
      <c r="E29" s="46" t="s">
        <v>240</v>
      </c>
      <c r="F29" s="45" t="s">
        <v>241</v>
      </c>
      <c r="G29" s="46" t="s">
        <v>242</v>
      </c>
      <c r="H29" s="42" t="s">
        <v>243</v>
      </c>
      <c r="I29" s="42" t="s">
        <v>244</v>
      </c>
      <c r="J29" s="47">
        <v>2</v>
      </c>
      <c r="K29" s="89" t="s">
        <v>178</v>
      </c>
      <c r="L29" s="46" t="s">
        <v>245</v>
      </c>
      <c r="M29" s="95">
        <v>1</v>
      </c>
      <c r="N29" s="51">
        <v>44774</v>
      </c>
      <c r="O29" s="51">
        <v>45138</v>
      </c>
      <c r="P29" s="46" t="s">
        <v>246</v>
      </c>
      <c r="Q29" s="46" t="s">
        <v>76</v>
      </c>
      <c r="R29" s="46" t="s">
        <v>247</v>
      </c>
      <c r="S29" s="76" t="s">
        <v>114</v>
      </c>
      <c r="T29" s="33">
        <v>45291</v>
      </c>
      <c r="U29" s="41" t="s">
        <v>248</v>
      </c>
      <c r="V29" s="44">
        <v>0.5</v>
      </c>
      <c r="W29" s="21" t="s">
        <v>99</v>
      </c>
      <c r="X29" s="21"/>
      <c r="Y29" s="55" t="s">
        <v>116</v>
      </c>
      <c r="Z29" s="33">
        <v>45412</v>
      </c>
      <c r="AA29" s="54"/>
      <c r="AB29" s="105">
        <v>1</v>
      </c>
      <c r="AC29" s="56">
        <f t="shared" si="0"/>
        <v>0.5</v>
      </c>
      <c r="AD29" s="57" t="b">
        <f t="shared" si="7"/>
        <v>0</v>
      </c>
      <c r="AE29" s="57" t="str">
        <f t="shared" si="8"/>
        <v>EN PROCESO</v>
      </c>
      <c r="AF29" s="21" t="str">
        <f t="shared" si="9"/>
        <v>EN PROCESO</v>
      </c>
      <c r="AG29" s="114" t="s">
        <v>249</v>
      </c>
      <c r="AH29" s="105" t="s">
        <v>250</v>
      </c>
      <c r="AI29" s="198" t="str">
        <f t="shared" si="4"/>
        <v>PENDIENTE</v>
      </c>
      <c r="AJ29" s="55"/>
      <c r="AK29" s="55"/>
      <c r="AL29" s="55"/>
    </row>
    <row r="30" spans="1:38" ht="132.6" x14ac:dyDescent="0.25">
      <c r="A30" s="84">
        <v>21</v>
      </c>
      <c r="B30" s="76" t="s">
        <v>103</v>
      </c>
      <c r="C30" s="76" t="s">
        <v>251</v>
      </c>
      <c r="D30" s="25">
        <v>44729</v>
      </c>
      <c r="E30" s="76" t="s">
        <v>252</v>
      </c>
      <c r="F30" s="87" t="s">
        <v>253</v>
      </c>
      <c r="G30" s="76" t="s">
        <v>254</v>
      </c>
      <c r="H30" s="23" t="s">
        <v>255</v>
      </c>
      <c r="I30" s="28" t="s">
        <v>256</v>
      </c>
      <c r="J30" s="23">
        <v>4</v>
      </c>
      <c r="K30" s="76" t="s">
        <v>178</v>
      </c>
      <c r="L30" s="23" t="s">
        <v>257</v>
      </c>
      <c r="M30" s="94">
        <v>1</v>
      </c>
      <c r="N30" s="24">
        <v>44805</v>
      </c>
      <c r="O30" s="24">
        <v>45170</v>
      </c>
      <c r="P30" s="76" t="s">
        <v>258</v>
      </c>
      <c r="Q30" s="27" t="s">
        <v>76</v>
      </c>
      <c r="R30" s="27" t="s">
        <v>259</v>
      </c>
      <c r="S30" s="76" t="s">
        <v>114</v>
      </c>
      <c r="T30" s="33">
        <v>45291</v>
      </c>
      <c r="U30" s="32" t="s">
        <v>260</v>
      </c>
      <c r="V30" s="44">
        <v>0.75</v>
      </c>
      <c r="W30" s="21" t="s">
        <v>99</v>
      </c>
      <c r="X30" s="21"/>
      <c r="Y30" s="105" t="s">
        <v>200</v>
      </c>
      <c r="Z30" s="33">
        <v>45412</v>
      </c>
      <c r="AA30" s="54" t="s">
        <v>261</v>
      </c>
      <c r="AB30" s="55">
        <v>3</v>
      </c>
      <c r="AC30" s="56">
        <f t="shared" si="0"/>
        <v>0.75</v>
      </c>
      <c r="AD30" s="57" t="str">
        <f>IF(AB30="","",IF(Z30&gt;O30,IF(AC30&lt;100%,"INCUMPLIDA",IF(AC30=100%,"TERMINADA EXTEMPORÁNEA"))))</f>
        <v>INCUMPLIDA</v>
      </c>
      <c r="AE30" s="57" t="b">
        <f>IF(AB30="","",IF(Z30&lt;O30,IF(AC30=0%,"SIN INICIAR",IF(AC30=100%,"TERMINADA",IF(AC30&gt;0%,"EN PROCESO")))))</f>
        <v>0</v>
      </c>
      <c r="AF30" s="21" t="str">
        <f>IF(AB30="","",IF(Z30&gt;O30,AD30,IF(Z30&lt;O30,AE30)))</f>
        <v>INCUMPLIDA</v>
      </c>
      <c r="AG30" s="114" t="s">
        <v>1196</v>
      </c>
      <c r="AH30" s="99" t="s">
        <v>116</v>
      </c>
      <c r="AI30" s="198" t="str">
        <f t="shared" si="4"/>
        <v>PENDIENTE</v>
      </c>
      <c r="AJ30" s="55"/>
      <c r="AK30" s="55"/>
      <c r="AL30" s="55"/>
    </row>
    <row r="31" spans="1:38" ht="193.8" x14ac:dyDescent="0.25">
      <c r="A31" s="79">
        <v>22</v>
      </c>
      <c r="B31" s="101" t="s">
        <v>103</v>
      </c>
      <c r="C31" s="101" t="s">
        <v>262</v>
      </c>
      <c r="D31" s="100">
        <v>44736</v>
      </c>
      <c r="E31" s="101" t="s">
        <v>263</v>
      </c>
      <c r="F31" s="102" t="s">
        <v>264</v>
      </c>
      <c r="G31" s="101" t="s">
        <v>265</v>
      </c>
      <c r="H31" s="103" t="s">
        <v>266</v>
      </c>
      <c r="I31" s="103" t="s">
        <v>267</v>
      </c>
      <c r="J31" s="101">
        <v>3</v>
      </c>
      <c r="K31" s="101" t="s">
        <v>178</v>
      </c>
      <c r="L31" s="101" t="s">
        <v>268</v>
      </c>
      <c r="M31" s="104">
        <v>1</v>
      </c>
      <c r="N31" s="100">
        <v>44902</v>
      </c>
      <c r="O31" s="100">
        <v>45268</v>
      </c>
      <c r="P31" s="101" t="s">
        <v>269</v>
      </c>
      <c r="Q31" s="101" t="s">
        <v>270</v>
      </c>
      <c r="R31" s="101" t="s">
        <v>271</v>
      </c>
      <c r="S31" s="23" t="s">
        <v>114</v>
      </c>
      <c r="T31" s="33">
        <v>45291</v>
      </c>
      <c r="U31" s="32" t="s">
        <v>272</v>
      </c>
      <c r="V31" s="44">
        <v>1</v>
      </c>
      <c r="W31" s="57" t="s">
        <v>166</v>
      </c>
      <c r="X31" s="48" t="s">
        <v>81</v>
      </c>
      <c r="Y31" s="107" t="s">
        <v>200</v>
      </c>
      <c r="Z31" s="33">
        <v>45412</v>
      </c>
      <c r="AA31" s="106" t="s">
        <v>273</v>
      </c>
      <c r="AB31" s="55">
        <v>4</v>
      </c>
      <c r="AC31" s="56">
        <f t="shared" si="0"/>
        <v>1</v>
      </c>
      <c r="AD31" s="57" t="str">
        <f t="shared" ref="AD31" si="10">IF(AB31="","",IF(Z31&gt;O31,IF(AC31&lt;100%,"INCUMPLIDA",IF(AC31=100%,"TERMINADA EXTEMPORÁNEA"))))</f>
        <v>TERMINADA EXTEMPORÁNEA</v>
      </c>
      <c r="AE31" s="57" t="b">
        <f t="shared" ref="AE31" si="11">IF(AB31="","",IF(Z31&lt;O31,IF(AC31=0%,"SIN INICIAR",IF(AC31=100%,"TERMINADA",IF(AC31&gt;0%,"EN PROCESO")))))</f>
        <v>0</v>
      </c>
      <c r="AF31" s="21" t="str">
        <f t="shared" ref="AF31" si="12">IF(AB31="","",IF(Z31&gt;O31,AD31,IF(Z31&lt;O31,AE31)))</f>
        <v>TERMINADA EXTEMPORÁNEA</v>
      </c>
      <c r="AG31" s="41" t="s">
        <v>274</v>
      </c>
      <c r="AH31" s="107" t="s">
        <v>116</v>
      </c>
      <c r="AI31" s="198" t="str">
        <f t="shared" si="4"/>
        <v>CUMPLIDA</v>
      </c>
      <c r="AJ31" s="57" t="s">
        <v>275</v>
      </c>
      <c r="AK31" s="55" t="s">
        <v>87</v>
      </c>
      <c r="AL31" s="55" t="s">
        <v>1211</v>
      </c>
    </row>
    <row r="32" spans="1:38" ht="308.39999999999998" customHeight="1" x14ac:dyDescent="0.25">
      <c r="A32" s="84">
        <v>23</v>
      </c>
      <c r="B32" s="46" t="s">
        <v>103</v>
      </c>
      <c r="C32" s="46" t="s">
        <v>276</v>
      </c>
      <c r="D32" s="51">
        <v>44874</v>
      </c>
      <c r="E32" s="46" t="s">
        <v>277</v>
      </c>
      <c r="F32" s="77" t="s">
        <v>278</v>
      </c>
      <c r="G32" s="46" t="s">
        <v>279</v>
      </c>
      <c r="H32" s="89" t="s">
        <v>280</v>
      </c>
      <c r="I32" s="89" t="s">
        <v>281</v>
      </c>
      <c r="J32" s="46">
        <v>3</v>
      </c>
      <c r="K32" s="89" t="s">
        <v>73</v>
      </c>
      <c r="L32" s="46" t="s">
        <v>282</v>
      </c>
      <c r="M32" s="95">
        <v>1</v>
      </c>
      <c r="N32" s="51">
        <v>44896</v>
      </c>
      <c r="O32" s="51">
        <v>45291</v>
      </c>
      <c r="P32" s="46" t="s">
        <v>283</v>
      </c>
      <c r="Q32" s="46" t="s">
        <v>284</v>
      </c>
      <c r="R32" s="46" t="s">
        <v>285</v>
      </c>
      <c r="S32" s="76" t="s">
        <v>114</v>
      </c>
      <c r="T32" s="33">
        <v>45291</v>
      </c>
      <c r="U32" s="74" t="s">
        <v>286</v>
      </c>
      <c r="V32" s="44">
        <v>0.66700000000000004</v>
      </c>
      <c r="W32" s="21" t="s">
        <v>99</v>
      </c>
      <c r="X32" s="21"/>
      <c r="Y32" s="55" t="s">
        <v>116</v>
      </c>
      <c r="Z32" s="33">
        <v>45412</v>
      </c>
      <c r="AA32" s="54" t="s">
        <v>287</v>
      </c>
      <c r="AB32" s="55">
        <v>2</v>
      </c>
      <c r="AC32" s="56">
        <f t="shared" si="0"/>
        <v>0.66666666666666663</v>
      </c>
      <c r="AD32" s="57" t="b">
        <f t="shared" si="7"/>
        <v>0</v>
      </c>
      <c r="AE32" s="57" t="str">
        <f t="shared" si="8"/>
        <v>EN PROCESO</v>
      </c>
      <c r="AF32" s="21" t="str">
        <f t="shared" si="9"/>
        <v>EN PROCESO</v>
      </c>
      <c r="AG32" s="74" t="s">
        <v>288</v>
      </c>
      <c r="AH32" s="105" t="s">
        <v>250</v>
      </c>
      <c r="AI32" s="198" t="str">
        <f t="shared" si="4"/>
        <v>PENDIENTE</v>
      </c>
      <c r="AJ32" s="55"/>
      <c r="AK32" s="55"/>
      <c r="AL32" s="55"/>
    </row>
    <row r="33" spans="1:38" ht="224.4" x14ac:dyDescent="0.25">
      <c r="A33" s="79">
        <v>24</v>
      </c>
      <c r="B33" s="46" t="s">
        <v>103</v>
      </c>
      <c r="C33" s="46" t="s">
        <v>276</v>
      </c>
      <c r="D33" s="51">
        <v>44874</v>
      </c>
      <c r="E33" s="46" t="s">
        <v>277</v>
      </c>
      <c r="F33" s="45" t="s">
        <v>289</v>
      </c>
      <c r="G33" s="46" t="s">
        <v>290</v>
      </c>
      <c r="H33" s="42" t="s">
        <v>291</v>
      </c>
      <c r="I33" s="203" t="s">
        <v>292</v>
      </c>
      <c r="J33" s="204">
        <v>7</v>
      </c>
      <c r="K33" s="205" t="s">
        <v>293</v>
      </c>
      <c r="L33" s="172" t="s">
        <v>294</v>
      </c>
      <c r="M33" s="206">
        <v>1</v>
      </c>
      <c r="N33" s="173">
        <v>44900</v>
      </c>
      <c r="O33" s="173">
        <v>45265</v>
      </c>
      <c r="P33" s="172" t="s">
        <v>295</v>
      </c>
      <c r="Q33" s="172" t="s">
        <v>296</v>
      </c>
      <c r="R33" s="172" t="s">
        <v>297</v>
      </c>
      <c r="S33" s="207" t="s">
        <v>114</v>
      </c>
      <c r="T33" s="33">
        <v>45291</v>
      </c>
      <c r="U33" s="73" t="s">
        <v>298</v>
      </c>
      <c r="V33" s="44">
        <v>0.85699999999999998</v>
      </c>
      <c r="W33" s="21" t="s">
        <v>99</v>
      </c>
      <c r="X33" s="21"/>
      <c r="Y33" s="55" t="s">
        <v>82</v>
      </c>
      <c r="Z33" s="33">
        <v>45412</v>
      </c>
      <c r="AA33" s="54" t="s">
        <v>299</v>
      </c>
      <c r="AB33" s="55">
        <v>7</v>
      </c>
      <c r="AC33" s="56">
        <f t="shared" si="0"/>
        <v>1</v>
      </c>
      <c r="AD33" s="57" t="str">
        <f t="shared" ref="AD33" si="13">IF(AB33="","",IF(Z33&gt;O33,IF(AC33&lt;100%,"INCUMPLIDA",IF(AC33=100%,"TERMINADA EXTEMPORÁNEA"))))</f>
        <v>TERMINADA EXTEMPORÁNEA</v>
      </c>
      <c r="AE33" s="57" t="b">
        <f t="shared" ref="AE33" si="14">IF(AB33="","",IF(Z33&lt;O33,IF(AC33=0%,"SIN INICIAR",IF(AC33=100%,"TERMINADA",IF(AC33&gt;0%,"EN PROCESO")))))</f>
        <v>0</v>
      </c>
      <c r="AF33" s="21" t="str">
        <f t="shared" ref="AF33" si="15">IF(AB33="","",IF(Z33&gt;O33,AD33,IF(Z33&lt;O33,AE33)))</f>
        <v>TERMINADA EXTEMPORÁNEA</v>
      </c>
      <c r="AG33" s="73" t="s">
        <v>300</v>
      </c>
      <c r="AH33" s="55" t="s">
        <v>301</v>
      </c>
      <c r="AI33" s="198" t="str">
        <f t="shared" si="4"/>
        <v>CUMPLIDA</v>
      </c>
      <c r="AJ33" s="57" t="s">
        <v>302</v>
      </c>
      <c r="AK33" s="55" t="s">
        <v>87</v>
      </c>
      <c r="AL33" s="55" t="s">
        <v>1211</v>
      </c>
    </row>
    <row r="34" spans="1:38" ht="275.39999999999998" x14ac:dyDescent="0.25">
      <c r="A34" s="84">
        <v>25</v>
      </c>
      <c r="B34" s="46" t="s">
        <v>103</v>
      </c>
      <c r="C34" s="46" t="s">
        <v>303</v>
      </c>
      <c r="D34" s="51">
        <v>44887</v>
      </c>
      <c r="E34" s="46" t="s">
        <v>304</v>
      </c>
      <c r="F34" s="45" t="s">
        <v>305</v>
      </c>
      <c r="G34" s="46" t="s">
        <v>306</v>
      </c>
      <c r="H34" s="201" t="s">
        <v>307</v>
      </c>
      <c r="I34" s="114" t="s">
        <v>308</v>
      </c>
      <c r="J34" s="99">
        <v>1</v>
      </c>
      <c r="K34" s="208" t="s">
        <v>309</v>
      </c>
      <c r="L34" s="99" t="s">
        <v>310</v>
      </c>
      <c r="M34" s="179">
        <v>1</v>
      </c>
      <c r="N34" s="108">
        <v>44907</v>
      </c>
      <c r="O34" s="108">
        <v>45272</v>
      </c>
      <c r="P34" s="99" t="s">
        <v>311</v>
      </c>
      <c r="Q34" s="99" t="s">
        <v>312</v>
      </c>
      <c r="R34" s="99" t="s">
        <v>312</v>
      </c>
      <c r="S34" s="99" t="s">
        <v>114</v>
      </c>
      <c r="T34" s="202">
        <v>45291</v>
      </c>
      <c r="U34" s="32" t="s">
        <v>313</v>
      </c>
      <c r="V34" s="44">
        <v>1</v>
      </c>
      <c r="W34" s="21" t="s">
        <v>80</v>
      </c>
      <c r="X34" s="21" t="s">
        <v>81</v>
      </c>
      <c r="Y34" s="105" t="s">
        <v>200</v>
      </c>
      <c r="Z34" s="33">
        <v>45412</v>
      </c>
      <c r="AA34" s="54" t="s">
        <v>314</v>
      </c>
      <c r="AB34" s="55">
        <v>1</v>
      </c>
      <c r="AC34" s="56">
        <f t="shared" si="0"/>
        <v>1</v>
      </c>
      <c r="AD34" s="57" t="str">
        <f t="shared" ref="AD34" si="16">IF(AB34="","",IF(Z34&gt;O34,IF(AC34&lt;100%,"INCUMPLIDA",IF(AC34=100%,"TERMINADA EXTEMPORÁNEA"))))</f>
        <v>TERMINADA EXTEMPORÁNEA</v>
      </c>
      <c r="AE34" s="57" t="b">
        <f t="shared" ref="AE34" si="17">IF(AB34="","",IF(Z34&lt;O34,IF(AC34=0%,"SIN INICIAR",IF(AC34=100%,"TERMINADA",IF(AC34&gt;0%,"EN PROCESO")))))</f>
        <v>0</v>
      </c>
      <c r="AF34" s="21" t="str">
        <f t="shared" ref="AF34" si="18">IF(AB34="","",IF(Z34&gt;O34,AD34,IF(Z34&lt;O34,AE34)))</f>
        <v>TERMINADA EXTEMPORÁNEA</v>
      </c>
      <c r="AG34" s="41" t="s">
        <v>1214</v>
      </c>
      <c r="AH34" s="105" t="s">
        <v>116</v>
      </c>
      <c r="AI34" s="198" t="str">
        <f t="shared" si="4"/>
        <v>CUMPLIDA</v>
      </c>
      <c r="AJ34" s="57" t="s">
        <v>302</v>
      </c>
      <c r="AK34" s="55" t="s">
        <v>87</v>
      </c>
      <c r="AL34" s="55" t="s">
        <v>1211</v>
      </c>
    </row>
    <row r="35" spans="1:38" ht="112.2" x14ac:dyDescent="0.25">
      <c r="A35" s="79">
        <v>26</v>
      </c>
      <c r="B35" s="46" t="s">
        <v>103</v>
      </c>
      <c r="C35" s="46" t="s">
        <v>303</v>
      </c>
      <c r="D35" s="51">
        <v>44887</v>
      </c>
      <c r="E35" s="46" t="s">
        <v>315</v>
      </c>
      <c r="F35" s="45" t="s">
        <v>316</v>
      </c>
      <c r="G35" s="46" t="s">
        <v>317</v>
      </c>
      <c r="H35" s="42" t="s">
        <v>318</v>
      </c>
      <c r="I35" s="89" t="s">
        <v>319</v>
      </c>
      <c r="J35" s="46">
        <v>2</v>
      </c>
      <c r="K35" s="89" t="s">
        <v>309</v>
      </c>
      <c r="L35" s="46" t="s">
        <v>320</v>
      </c>
      <c r="M35" s="95">
        <v>1</v>
      </c>
      <c r="N35" s="51">
        <v>44907</v>
      </c>
      <c r="O35" s="51">
        <v>45272</v>
      </c>
      <c r="P35" s="46" t="s">
        <v>321</v>
      </c>
      <c r="Q35" s="46" t="s">
        <v>322</v>
      </c>
      <c r="R35" s="46" t="s">
        <v>323</v>
      </c>
      <c r="S35" s="76" t="s">
        <v>114</v>
      </c>
      <c r="T35" s="33">
        <v>45291</v>
      </c>
      <c r="U35" s="32" t="s">
        <v>324</v>
      </c>
      <c r="V35" s="44">
        <v>0.5</v>
      </c>
      <c r="W35" s="21" t="s">
        <v>99</v>
      </c>
      <c r="X35" s="21"/>
      <c r="Y35" s="57" t="s">
        <v>325</v>
      </c>
      <c r="Z35" s="33">
        <v>45412</v>
      </c>
      <c r="AA35" s="54" t="s">
        <v>326</v>
      </c>
      <c r="AB35" s="55">
        <v>1</v>
      </c>
      <c r="AC35" s="56">
        <f t="shared" si="0"/>
        <v>0.5</v>
      </c>
      <c r="AD35" s="57" t="str">
        <f t="shared" ref="AD35" si="19">IF(AB35="","",IF(Z35&gt;O35,IF(AC35&lt;100%,"INCUMPLIDA",IF(AC35=100%,"TERMINADA EXTEMPORÁNEA"))))</f>
        <v>INCUMPLIDA</v>
      </c>
      <c r="AE35" s="57" t="b">
        <f t="shared" ref="AE35" si="20">IF(AB35="","",IF(Z35&lt;O35,IF(AC35=0%,"SIN INICIAR",IF(AC35=100%,"TERMINADA",IF(AC35&gt;0%,"EN PROCESO")))))</f>
        <v>0</v>
      </c>
      <c r="AF35" s="21" t="str">
        <f t="shared" ref="AF35" si="21">IF(AB35="","",IF(Z35&gt;O35,AD35,IF(Z35&lt;O35,AE35)))</f>
        <v>INCUMPLIDA</v>
      </c>
      <c r="AG35" s="32" t="s">
        <v>327</v>
      </c>
      <c r="AH35" s="57" t="s">
        <v>301</v>
      </c>
      <c r="AI35" s="198" t="str">
        <f t="shared" si="4"/>
        <v>PENDIENTE</v>
      </c>
      <c r="AJ35" s="55"/>
      <c r="AK35" s="55"/>
      <c r="AL35" s="55"/>
    </row>
    <row r="36" spans="1:38" ht="81.599999999999994" x14ac:dyDescent="0.25">
      <c r="A36" s="84">
        <v>27</v>
      </c>
      <c r="B36" s="46" t="s">
        <v>103</v>
      </c>
      <c r="C36" s="46" t="s">
        <v>328</v>
      </c>
      <c r="D36" s="51">
        <v>44909</v>
      </c>
      <c r="E36" s="46">
        <v>2</v>
      </c>
      <c r="F36" s="45" t="s">
        <v>329</v>
      </c>
      <c r="G36" s="46" t="s">
        <v>330</v>
      </c>
      <c r="H36" s="42" t="s">
        <v>331</v>
      </c>
      <c r="I36" s="42" t="s">
        <v>332</v>
      </c>
      <c r="J36" s="47">
        <v>4</v>
      </c>
      <c r="K36" s="89" t="s">
        <v>73</v>
      </c>
      <c r="L36" s="46" t="s">
        <v>333</v>
      </c>
      <c r="M36" s="96">
        <v>1</v>
      </c>
      <c r="N36" s="51">
        <v>44958</v>
      </c>
      <c r="O36" s="51">
        <v>45289</v>
      </c>
      <c r="P36" s="46" t="s">
        <v>334</v>
      </c>
      <c r="Q36" s="46" t="s">
        <v>335</v>
      </c>
      <c r="R36" s="46" t="s">
        <v>336</v>
      </c>
      <c r="S36" s="76" t="s">
        <v>114</v>
      </c>
      <c r="T36" s="33">
        <v>45291</v>
      </c>
      <c r="U36" s="74" t="s">
        <v>145</v>
      </c>
      <c r="V36" s="44">
        <v>0.25</v>
      </c>
      <c r="W36" s="21" t="s">
        <v>99</v>
      </c>
      <c r="X36" s="21"/>
      <c r="Y36" s="55" t="s">
        <v>82</v>
      </c>
      <c r="Z36" s="33">
        <v>45412</v>
      </c>
      <c r="AA36" s="200" t="s">
        <v>337</v>
      </c>
      <c r="AB36" s="55">
        <v>2</v>
      </c>
      <c r="AC36" s="56">
        <f t="shared" si="0"/>
        <v>0.5</v>
      </c>
      <c r="AD36" s="57" t="str">
        <f t="shared" ref="AD36" si="22">IF(AB36="","",IF(Z36&gt;O36,IF(AC36&lt;100%,"INCUMPLIDA",IF(AC36=100%,"TERMINADA EXTEMPORÁNEA"))))</f>
        <v>INCUMPLIDA</v>
      </c>
      <c r="AE36" s="57" t="b">
        <f t="shared" ref="AE36" si="23">IF(AB36="","",IF(Z36&lt;O36,IF(AC36=0%,"SIN INICIAR",IF(AC36=100%,"TERMINADA",IF(AC36&gt;0%,"EN PROCESO")))))</f>
        <v>0</v>
      </c>
      <c r="AF36" s="21" t="str">
        <f t="shared" ref="AF36" si="24">IF(AB36="","",IF(Z36&gt;O36,AD36,IF(Z36&lt;O36,AE36)))</f>
        <v>INCUMPLIDA</v>
      </c>
      <c r="AG36" s="73" t="s">
        <v>338</v>
      </c>
      <c r="AH36" s="55" t="s">
        <v>102</v>
      </c>
      <c r="AI36" s="198" t="str">
        <f t="shared" si="4"/>
        <v>PENDIENTE</v>
      </c>
      <c r="AJ36" s="55"/>
      <c r="AK36" s="55"/>
      <c r="AL36" s="55"/>
    </row>
    <row r="37" spans="1:38" ht="141.6" customHeight="1" x14ac:dyDescent="0.25">
      <c r="A37" s="79">
        <v>28</v>
      </c>
      <c r="B37" s="46" t="s">
        <v>103</v>
      </c>
      <c r="C37" s="46" t="s">
        <v>328</v>
      </c>
      <c r="D37" s="51">
        <v>44909</v>
      </c>
      <c r="E37" s="46">
        <v>5</v>
      </c>
      <c r="F37" s="45" t="s">
        <v>339</v>
      </c>
      <c r="G37" s="46" t="s">
        <v>330</v>
      </c>
      <c r="H37" s="42" t="s">
        <v>340</v>
      </c>
      <c r="I37" s="42" t="s">
        <v>341</v>
      </c>
      <c r="J37" s="47">
        <v>1</v>
      </c>
      <c r="K37" s="89" t="s">
        <v>73</v>
      </c>
      <c r="L37" s="46" t="s">
        <v>333</v>
      </c>
      <c r="M37" s="96">
        <v>1</v>
      </c>
      <c r="N37" s="51">
        <v>44986</v>
      </c>
      <c r="O37" s="51">
        <v>45289</v>
      </c>
      <c r="P37" s="46" t="s">
        <v>195</v>
      </c>
      <c r="Q37" s="46" t="s">
        <v>196</v>
      </c>
      <c r="R37" s="46" t="s">
        <v>196</v>
      </c>
      <c r="S37" s="76" t="s">
        <v>114</v>
      </c>
      <c r="T37" s="33">
        <v>45291</v>
      </c>
      <c r="U37" s="41" t="s">
        <v>342</v>
      </c>
      <c r="V37" s="44">
        <v>0</v>
      </c>
      <c r="W37" s="21" t="s">
        <v>99</v>
      </c>
      <c r="X37" s="21"/>
      <c r="Y37" s="55" t="s">
        <v>116</v>
      </c>
      <c r="Z37" s="33">
        <v>45412</v>
      </c>
      <c r="AA37" s="54" t="s">
        <v>343</v>
      </c>
      <c r="AB37" s="55">
        <v>1</v>
      </c>
      <c r="AC37" s="56">
        <f t="shared" si="0"/>
        <v>1</v>
      </c>
      <c r="AD37" s="57" t="str">
        <f t="shared" ref="AD37:AD38" si="25">IF(AB37="","",IF(Z37&gt;O37,IF(AC37&lt;100%,"INCUMPLIDA",IF(AC37=100%,"TERMINADA EXTEMPORÁNEA"))))</f>
        <v>TERMINADA EXTEMPORÁNEA</v>
      </c>
      <c r="AE37" s="57" t="b">
        <f t="shared" ref="AE37:AE38" si="26">IF(AB37="","",IF(Z37&lt;O37,IF(AC37=0%,"SIN INICIAR",IF(AC37=100%,"TERMINADA",IF(AC37&gt;0%,"EN PROCESO")))))</f>
        <v>0</v>
      </c>
      <c r="AF37" s="21" t="str">
        <f t="shared" ref="AF37:AF38" si="27">IF(AB37="","",IF(Z37&gt;O37,AD37,IF(Z37&lt;O37,AE37)))</f>
        <v>TERMINADA EXTEMPORÁNEA</v>
      </c>
      <c r="AG37" s="41" t="s">
        <v>344</v>
      </c>
      <c r="AH37" s="105" t="s">
        <v>250</v>
      </c>
      <c r="AI37" s="198" t="str">
        <f t="shared" si="4"/>
        <v>CUMPLIDA</v>
      </c>
      <c r="AJ37" s="57" t="s">
        <v>345</v>
      </c>
      <c r="AK37" s="55" t="s">
        <v>87</v>
      </c>
      <c r="AL37" s="55" t="s">
        <v>1211</v>
      </c>
    </row>
    <row r="38" spans="1:38" ht="81.599999999999994" x14ac:dyDescent="0.25">
      <c r="A38" s="84">
        <v>29</v>
      </c>
      <c r="B38" s="46" t="s">
        <v>103</v>
      </c>
      <c r="C38" s="46" t="s">
        <v>328</v>
      </c>
      <c r="D38" s="51">
        <v>44909</v>
      </c>
      <c r="E38" s="46">
        <v>6</v>
      </c>
      <c r="F38" s="45" t="s">
        <v>346</v>
      </c>
      <c r="G38" s="46" t="s">
        <v>330</v>
      </c>
      <c r="H38" s="42" t="s">
        <v>347</v>
      </c>
      <c r="I38" s="42" t="s">
        <v>348</v>
      </c>
      <c r="J38" s="47">
        <v>2</v>
      </c>
      <c r="K38" s="89" t="s">
        <v>73</v>
      </c>
      <c r="L38" s="46" t="s">
        <v>333</v>
      </c>
      <c r="M38" s="96">
        <v>1</v>
      </c>
      <c r="N38" s="51">
        <v>44958</v>
      </c>
      <c r="O38" s="51">
        <v>45289</v>
      </c>
      <c r="P38" s="46" t="s">
        <v>349</v>
      </c>
      <c r="Q38" s="46" t="s">
        <v>335</v>
      </c>
      <c r="R38" s="46" t="s">
        <v>350</v>
      </c>
      <c r="S38" s="76" t="s">
        <v>114</v>
      </c>
      <c r="T38" s="33">
        <v>45291</v>
      </c>
      <c r="U38" s="73" t="s">
        <v>351</v>
      </c>
      <c r="V38" s="44">
        <v>0.5</v>
      </c>
      <c r="W38" s="21" t="s">
        <v>99</v>
      </c>
      <c r="X38" s="21"/>
      <c r="Y38" s="55" t="s">
        <v>82</v>
      </c>
      <c r="Z38" s="33">
        <v>45412</v>
      </c>
      <c r="AA38" s="54" t="s">
        <v>352</v>
      </c>
      <c r="AB38" s="55">
        <v>2</v>
      </c>
      <c r="AC38" s="56">
        <f t="shared" si="0"/>
        <v>1</v>
      </c>
      <c r="AD38" s="57" t="str">
        <f t="shared" si="25"/>
        <v>TERMINADA EXTEMPORÁNEA</v>
      </c>
      <c r="AE38" s="57" t="b">
        <f t="shared" si="26"/>
        <v>0</v>
      </c>
      <c r="AF38" s="21" t="str">
        <f t="shared" si="27"/>
        <v>TERMINADA EXTEMPORÁNEA</v>
      </c>
      <c r="AG38" s="73" t="s">
        <v>1215</v>
      </c>
      <c r="AH38" s="55" t="s">
        <v>301</v>
      </c>
      <c r="AI38" s="198" t="str">
        <f t="shared" si="4"/>
        <v>CUMPLIDA</v>
      </c>
      <c r="AJ38" s="57" t="s">
        <v>345</v>
      </c>
      <c r="AK38" s="55" t="s">
        <v>87</v>
      </c>
      <c r="AL38" s="55" t="s">
        <v>1211</v>
      </c>
    </row>
    <row r="39" spans="1:38" ht="102" x14ac:dyDescent="0.25">
      <c r="A39" s="79">
        <v>30</v>
      </c>
      <c r="B39" s="76" t="s">
        <v>66</v>
      </c>
      <c r="C39" s="76" t="s">
        <v>353</v>
      </c>
      <c r="D39" s="25">
        <v>44909</v>
      </c>
      <c r="E39" s="76" t="s">
        <v>354</v>
      </c>
      <c r="F39" s="87" t="s">
        <v>355</v>
      </c>
      <c r="G39" s="76" t="s">
        <v>356</v>
      </c>
      <c r="H39" s="28" t="s">
        <v>357</v>
      </c>
      <c r="I39" s="28" t="s">
        <v>358</v>
      </c>
      <c r="J39" s="23">
        <v>7</v>
      </c>
      <c r="K39" s="76" t="s">
        <v>73</v>
      </c>
      <c r="L39" s="23" t="s">
        <v>359</v>
      </c>
      <c r="M39" s="94">
        <v>1</v>
      </c>
      <c r="N39" s="24">
        <v>44958</v>
      </c>
      <c r="O39" s="24">
        <v>45290</v>
      </c>
      <c r="P39" s="23" t="s">
        <v>360</v>
      </c>
      <c r="Q39" s="24" t="s">
        <v>76</v>
      </c>
      <c r="R39" s="24" t="s">
        <v>361</v>
      </c>
      <c r="S39" s="24" t="s">
        <v>114</v>
      </c>
      <c r="T39" s="33">
        <v>45291</v>
      </c>
      <c r="U39" s="73" t="s">
        <v>362</v>
      </c>
      <c r="V39" s="44">
        <v>0.42899999999999999</v>
      </c>
      <c r="W39" s="21" t="s">
        <v>99</v>
      </c>
      <c r="X39" s="21"/>
      <c r="Y39" s="55" t="s">
        <v>82</v>
      </c>
      <c r="Z39" s="33">
        <v>45412</v>
      </c>
      <c r="AA39" s="54" t="s">
        <v>363</v>
      </c>
      <c r="AB39" s="55">
        <v>7</v>
      </c>
      <c r="AC39" s="56">
        <f t="shared" si="0"/>
        <v>1</v>
      </c>
      <c r="AD39" s="57" t="str">
        <f t="shared" ref="AD39" si="28">IF(AB39="","",IF(Z39&gt;O39,IF(AC39&lt;100%,"INCUMPLIDA",IF(AC39=100%,"TERMINADA EXTEMPORÁNEA"))))</f>
        <v>TERMINADA EXTEMPORÁNEA</v>
      </c>
      <c r="AE39" s="57" t="b">
        <f t="shared" ref="AE39" si="29">IF(AB39="","",IF(Z39&lt;O39,IF(AC39=0%,"SIN INICIAR",IF(AC39=100%,"TERMINADA",IF(AC39&gt;0%,"EN PROCESO")))))</f>
        <v>0</v>
      </c>
      <c r="AF39" s="21" t="str">
        <f t="shared" ref="AF39" si="30">IF(AB39="","",IF(Z39&gt;O39,AD39,IF(Z39&lt;O39,AE39)))</f>
        <v>TERMINADA EXTEMPORÁNEA</v>
      </c>
      <c r="AG39" s="210" t="s">
        <v>364</v>
      </c>
      <c r="AH39" s="55" t="s">
        <v>102</v>
      </c>
      <c r="AI39" s="198" t="str">
        <f t="shared" si="4"/>
        <v>CUMPLIDA</v>
      </c>
      <c r="AJ39" s="57" t="s">
        <v>275</v>
      </c>
      <c r="AK39" s="55" t="s">
        <v>87</v>
      </c>
      <c r="AL39" s="55" t="s">
        <v>1211</v>
      </c>
    </row>
    <row r="40" spans="1:38" ht="71.400000000000006" x14ac:dyDescent="0.25">
      <c r="A40" s="84">
        <v>31</v>
      </c>
      <c r="B40" s="76" t="s">
        <v>66</v>
      </c>
      <c r="C40" s="76" t="s">
        <v>353</v>
      </c>
      <c r="D40" s="25">
        <v>44909</v>
      </c>
      <c r="E40" s="76" t="s">
        <v>365</v>
      </c>
      <c r="F40" s="75" t="s">
        <v>366</v>
      </c>
      <c r="G40" s="76" t="s">
        <v>356</v>
      </c>
      <c r="H40" s="75" t="s">
        <v>367</v>
      </c>
      <c r="I40" s="75" t="s">
        <v>368</v>
      </c>
      <c r="J40" s="76">
        <v>5</v>
      </c>
      <c r="K40" s="76" t="s">
        <v>178</v>
      </c>
      <c r="L40" s="23" t="s">
        <v>359</v>
      </c>
      <c r="M40" s="94">
        <v>1</v>
      </c>
      <c r="N40" s="24">
        <v>44958</v>
      </c>
      <c r="O40" s="24">
        <v>45290</v>
      </c>
      <c r="P40" s="23" t="s">
        <v>360</v>
      </c>
      <c r="Q40" s="24" t="s">
        <v>76</v>
      </c>
      <c r="R40" s="24" t="s">
        <v>369</v>
      </c>
      <c r="S40" s="24" t="s">
        <v>114</v>
      </c>
      <c r="T40" s="33">
        <v>45291</v>
      </c>
      <c r="U40" s="74" t="s">
        <v>145</v>
      </c>
      <c r="V40" s="44">
        <v>0</v>
      </c>
      <c r="W40" s="21" t="s">
        <v>99</v>
      </c>
      <c r="X40" s="21"/>
      <c r="Y40" s="57" t="s">
        <v>82</v>
      </c>
      <c r="Z40" s="33">
        <v>45412</v>
      </c>
      <c r="AA40" s="54" t="s">
        <v>83</v>
      </c>
      <c r="AB40" s="55">
        <v>0</v>
      </c>
      <c r="AC40" s="56">
        <f t="shared" si="0"/>
        <v>0</v>
      </c>
      <c r="AD40" s="57" t="str">
        <f t="shared" ref="AD40" si="31">IF(AB40="","",IF(Z40&gt;O40,IF(AC40&lt;100%,"INCUMPLIDA",IF(AC40=100%,"TERMINADA EXTEMPORÁNEA"))))</f>
        <v>INCUMPLIDA</v>
      </c>
      <c r="AE40" s="57" t="b">
        <f t="shared" ref="AE40" si="32">IF(AB40="","",IF(Z40&lt;O40,IF(AC40=0%,"SIN INICIAR",IF(AC40=100%,"TERMINADA",IF(AC40&gt;0%,"EN PROCESO")))))</f>
        <v>0</v>
      </c>
      <c r="AF40" s="21" t="str">
        <f t="shared" ref="AF40" si="33">IF(AB40="","",IF(Z40&gt;O40,AD40,IF(Z40&lt;O40,AE40)))</f>
        <v>INCUMPLIDA</v>
      </c>
      <c r="AG40" s="74" t="s">
        <v>1205</v>
      </c>
      <c r="AH40" s="55" t="s">
        <v>102</v>
      </c>
      <c r="AI40" s="198" t="str">
        <f t="shared" si="4"/>
        <v>PENDIENTE</v>
      </c>
      <c r="AJ40" s="55"/>
      <c r="AK40" s="55"/>
      <c r="AL40" s="55"/>
    </row>
    <row r="41" spans="1:38" ht="91.8" x14ac:dyDescent="0.25">
      <c r="A41" s="79">
        <v>32</v>
      </c>
      <c r="B41" s="76" t="s">
        <v>66</v>
      </c>
      <c r="C41" s="76" t="s">
        <v>353</v>
      </c>
      <c r="D41" s="25">
        <v>44909</v>
      </c>
      <c r="E41" s="76" t="s">
        <v>370</v>
      </c>
      <c r="F41" s="87" t="s">
        <v>371</v>
      </c>
      <c r="G41" s="76" t="s">
        <v>356</v>
      </c>
      <c r="H41" s="28" t="s">
        <v>372</v>
      </c>
      <c r="I41" s="28" t="s">
        <v>373</v>
      </c>
      <c r="J41" s="23">
        <v>3</v>
      </c>
      <c r="K41" s="76" t="s">
        <v>73</v>
      </c>
      <c r="L41" s="23" t="s">
        <v>359</v>
      </c>
      <c r="M41" s="94">
        <v>1</v>
      </c>
      <c r="N41" s="24">
        <v>44958</v>
      </c>
      <c r="O41" s="24">
        <v>45290</v>
      </c>
      <c r="P41" s="23" t="s">
        <v>360</v>
      </c>
      <c r="Q41" s="24" t="s">
        <v>76</v>
      </c>
      <c r="R41" s="24" t="s">
        <v>374</v>
      </c>
      <c r="S41" s="24" t="s">
        <v>114</v>
      </c>
      <c r="T41" s="33">
        <v>45291</v>
      </c>
      <c r="U41" s="73" t="s">
        <v>375</v>
      </c>
      <c r="V41" s="44">
        <v>0.66700000000000004</v>
      </c>
      <c r="W41" s="21" t="s">
        <v>99</v>
      </c>
      <c r="X41" s="21"/>
      <c r="Y41" s="55" t="s">
        <v>82</v>
      </c>
      <c r="Z41" s="33">
        <v>45412</v>
      </c>
      <c r="AA41" s="176" t="s">
        <v>376</v>
      </c>
      <c r="AB41" s="55">
        <v>2</v>
      </c>
      <c r="AC41" s="56">
        <f t="shared" si="0"/>
        <v>0.66666666666666663</v>
      </c>
      <c r="AD41" s="57" t="str">
        <f t="shared" ref="AD41" si="34">IF(AB41="","",IF(Z41&gt;O41,IF(AC41&lt;100%,"INCUMPLIDA",IF(AC41=100%,"TERMINADA EXTEMPORÁNEA"))))</f>
        <v>INCUMPLIDA</v>
      </c>
      <c r="AE41" s="57" t="b">
        <f t="shared" ref="AE41" si="35">IF(AB41="","",IF(Z41&lt;O41,IF(AC41=0%,"SIN INICIAR",IF(AC41=100%,"TERMINADA",IF(AC41&gt;0%,"EN PROCESO")))))</f>
        <v>0</v>
      </c>
      <c r="AF41" s="21" t="str">
        <f t="shared" ref="AF41" si="36">IF(AB41="","",IF(Z41&gt;O41,AD41,IF(Z41&lt;O41,AE41)))</f>
        <v>INCUMPLIDA</v>
      </c>
      <c r="AG41" s="73" t="s">
        <v>377</v>
      </c>
      <c r="AH41" s="55" t="s">
        <v>102</v>
      </c>
      <c r="AI41" s="198" t="str">
        <f t="shared" si="4"/>
        <v>PENDIENTE</v>
      </c>
      <c r="AJ41" s="55"/>
      <c r="AK41" s="55"/>
      <c r="AL41" s="55"/>
    </row>
    <row r="42" spans="1:38" ht="81.599999999999994" x14ac:dyDescent="0.25">
      <c r="A42" s="84">
        <v>33</v>
      </c>
      <c r="B42" s="46" t="s">
        <v>103</v>
      </c>
      <c r="C42" s="46" t="s">
        <v>378</v>
      </c>
      <c r="D42" s="51">
        <v>44915</v>
      </c>
      <c r="E42" s="46" t="s">
        <v>379</v>
      </c>
      <c r="F42" s="45" t="s">
        <v>380</v>
      </c>
      <c r="G42" s="46" t="s">
        <v>381</v>
      </c>
      <c r="H42" s="42" t="s">
        <v>382</v>
      </c>
      <c r="I42" s="42" t="s">
        <v>383</v>
      </c>
      <c r="J42" s="47">
        <v>2</v>
      </c>
      <c r="K42" s="89" t="s">
        <v>73</v>
      </c>
      <c r="L42" s="46" t="s">
        <v>384</v>
      </c>
      <c r="M42" s="96">
        <v>1</v>
      </c>
      <c r="N42" s="51">
        <v>44958</v>
      </c>
      <c r="O42" s="51">
        <v>45291</v>
      </c>
      <c r="P42" s="46" t="s">
        <v>385</v>
      </c>
      <c r="Q42" s="46" t="s">
        <v>386</v>
      </c>
      <c r="R42" s="46" t="s">
        <v>387</v>
      </c>
      <c r="S42" s="76" t="s">
        <v>114</v>
      </c>
      <c r="T42" s="33">
        <v>45291</v>
      </c>
      <c r="U42" s="73" t="s">
        <v>388</v>
      </c>
      <c r="V42" s="44">
        <v>1</v>
      </c>
      <c r="W42" s="21" t="s">
        <v>80</v>
      </c>
      <c r="X42" s="21" t="s">
        <v>81</v>
      </c>
      <c r="Y42" s="55" t="s">
        <v>116</v>
      </c>
      <c r="Z42" s="33">
        <v>45412</v>
      </c>
      <c r="AA42" s="54" t="s">
        <v>389</v>
      </c>
      <c r="AB42" s="55">
        <v>2</v>
      </c>
      <c r="AC42" s="56">
        <f t="shared" si="0"/>
        <v>1</v>
      </c>
      <c r="AD42" s="57" t="b">
        <f t="shared" si="7"/>
        <v>0</v>
      </c>
      <c r="AE42" s="57" t="str">
        <f t="shared" si="8"/>
        <v>TERMINADA</v>
      </c>
      <c r="AF42" s="21" t="str">
        <f t="shared" si="9"/>
        <v>TERMINADA</v>
      </c>
      <c r="AG42" s="74" t="s">
        <v>390</v>
      </c>
      <c r="AH42" s="55" t="s">
        <v>116</v>
      </c>
      <c r="AI42" s="198" t="str">
        <f t="shared" si="4"/>
        <v>CUMPLIDA</v>
      </c>
      <c r="AJ42" s="57" t="s">
        <v>391</v>
      </c>
      <c r="AK42" s="55" t="s">
        <v>87</v>
      </c>
      <c r="AL42" s="55" t="s">
        <v>1211</v>
      </c>
    </row>
    <row r="43" spans="1:38" ht="255" x14ac:dyDescent="0.25">
      <c r="A43" s="79">
        <v>34</v>
      </c>
      <c r="B43" s="46" t="s">
        <v>103</v>
      </c>
      <c r="C43" s="46" t="s">
        <v>392</v>
      </c>
      <c r="D43" s="51">
        <v>44914</v>
      </c>
      <c r="E43" s="46" t="s">
        <v>139</v>
      </c>
      <c r="F43" s="77" t="s">
        <v>393</v>
      </c>
      <c r="G43" s="46" t="s">
        <v>394</v>
      </c>
      <c r="H43" s="77" t="s">
        <v>395</v>
      </c>
      <c r="I43" s="46" t="s">
        <v>1206</v>
      </c>
      <c r="J43" s="46">
        <v>7</v>
      </c>
      <c r="K43" s="46" t="s">
        <v>178</v>
      </c>
      <c r="L43" s="46" t="s">
        <v>396</v>
      </c>
      <c r="M43" s="95">
        <v>1</v>
      </c>
      <c r="N43" s="51">
        <v>44928</v>
      </c>
      <c r="O43" s="51">
        <v>45473</v>
      </c>
      <c r="P43" s="46" t="s">
        <v>397</v>
      </c>
      <c r="Q43" s="46" t="s">
        <v>398</v>
      </c>
      <c r="R43" s="46" t="s">
        <v>399</v>
      </c>
      <c r="S43" s="46" t="s">
        <v>114</v>
      </c>
      <c r="T43" s="33">
        <v>45291</v>
      </c>
      <c r="U43" s="32" t="s">
        <v>400</v>
      </c>
      <c r="V43" s="44">
        <v>0.28599999999999998</v>
      </c>
      <c r="W43" s="21" t="s">
        <v>99</v>
      </c>
      <c r="X43" s="21"/>
      <c r="Y43" s="105" t="s">
        <v>200</v>
      </c>
      <c r="Z43" s="33">
        <v>45412</v>
      </c>
      <c r="AA43" s="54" t="s">
        <v>401</v>
      </c>
      <c r="AB43" s="55">
        <v>2</v>
      </c>
      <c r="AC43" s="56">
        <f t="shared" si="0"/>
        <v>0.2857142857142857</v>
      </c>
      <c r="AD43" s="57" t="b">
        <f t="shared" ref="AD43" si="37">IF(AB43="","",IF(Z43&gt;O43,IF(AC43&lt;100%,"INCUMPLIDA",IF(AC43=100%,"TERMINADA EXTEMPORÁNEA"))))</f>
        <v>0</v>
      </c>
      <c r="AE43" s="57" t="str">
        <f t="shared" ref="AE43" si="38">IF(AB43="","",IF(Z43&lt;O43,IF(AC43=0%,"SIN INICIAR",IF(AC43=100%,"TERMINADA",IF(AC43&gt;0%,"EN PROCESO")))))</f>
        <v>EN PROCESO</v>
      </c>
      <c r="AF43" s="21" t="str">
        <f t="shared" ref="AF43" si="39">IF(AB43="","",IF(Z43&gt;O43,AD43,IF(Z43&lt;O43,AE43)))</f>
        <v>EN PROCESO</v>
      </c>
      <c r="AG43" s="41" t="s">
        <v>1207</v>
      </c>
      <c r="AH43" s="105" t="s">
        <v>116</v>
      </c>
      <c r="AI43" s="198" t="str">
        <f t="shared" si="4"/>
        <v>PENDIENTE</v>
      </c>
      <c r="AJ43" s="55"/>
      <c r="AK43" s="55"/>
      <c r="AL43" s="55"/>
    </row>
    <row r="44" spans="1:38" ht="265.2" x14ac:dyDescent="0.25">
      <c r="A44" s="84">
        <v>35</v>
      </c>
      <c r="B44" s="46" t="s">
        <v>103</v>
      </c>
      <c r="C44" s="46" t="s">
        <v>392</v>
      </c>
      <c r="D44" s="51">
        <v>44914</v>
      </c>
      <c r="E44" s="46" t="s">
        <v>402</v>
      </c>
      <c r="F44" s="45" t="s">
        <v>403</v>
      </c>
      <c r="G44" s="46" t="s">
        <v>404</v>
      </c>
      <c r="H44" s="45" t="s">
        <v>405</v>
      </c>
      <c r="I44" s="47" t="s">
        <v>406</v>
      </c>
      <c r="J44" s="47">
        <v>10</v>
      </c>
      <c r="K44" s="46" t="s">
        <v>73</v>
      </c>
      <c r="L44" s="46" t="s">
        <v>407</v>
      </c>
      <c r="M44" s="95">
        <v>1</v>
      </c>
      <c r="N44" s="51">
        <v>44928</v>
      </c>
      <c r="O44" s="51">
        <v>45473</v>
      </c>
      <c r="P44" s="46" t="s">
        <v>408</v>
      </c>
      <c r="Q44" s="46" t="s">
        <v>409</v>
      </c>
      <c r="R44" s="46" t="s">
        <v>410</v>
      </c>
      <c r="S44" s="46" t="s">
        <v>114</v>
      </c>
      <c r="T44" s="33">
        <v>45291</v>
      </c>
      <c r="U44" s="74" t="s">
        <v>411</v>
      </c>
      <c r="V44" s="44">
        <v>0.3</v>
      </c>
      <c r="W44" s="21" t="s">
        <v>99</v>
      </c>
      <c r="X44" s="21"/>
      <c r="Y44" s="57" t="s">
        <v>325</v>
      </c>
      <c r="Z44" s="33">
        <v>45412</v>
      </c>
      <c r="AA44" s="54" t="s">
        <v>412</v>
      </c>
      <c r="AB44" s="55">
        <v>10</v>
      </c>
      <c r="AC44" s="56">
        <f t="shared" si="0"/>
        <v>1</v>
      </c>
      <c r="AD44" s="57" t="b">
        <f t="shared" ref="AD44" si="40">IF(AB44="","",IF(Z44&gt;O44,IF(AC44&lt;100%,"INCUMPLIDA",IF(AC44=100%,"TERMINADA EXTEMPORÁNEA"))))</f>
        <v>0</v>
      </c>
      <c r="AE44" s="57" t="str">
        <f t="shared" ref="AE44" si="41">IF(AB44="","",IF(Z44&lt;O44,IF(AC44=0%,"SIN INICIAR",IF(AC44=100%,"TERMINADA",IF(AC44&gt;0%,"EN PROCESO")))))</f>
        <v>TERMINADA</v>
      </c>
      <c r="AF44" s="21" t="str">
        <f t="shared" ref="AF44" si="42">IF(AB44="","",IF(Z44&gt;O44,AD44,IF(Z44&lt;O44,AE44)))</f>
        <v>TERMINADA</v>
      </c>
      <c r="AG44" s="74" t="s">
        <v>413</v>
      </c>
      <c r="AH44" s="57" t="s">
        <v>116</v>
      </c>
      <c r="AI44" s="198" t="str">
        <f t="shared" si="4"/>
        <v>CUMPLIDA</v>
      </c>
      <c r="AJ44" s="57" t="s">
        <v>414</v>
      </c>
      <c r="AK44" s="55" t="s">
        <v>87</v>
      </c>
      <c r="AL44" s="55" t="s">
        <v>1211</v>
      </c>
    </row>
    <row r="45" spans="1:38" ht="142.80000000000001" x14ac:dyDescent="0.25">
      <c r="A45" s="79">
        <v>36</v>
      </c>
      <c r="B45" s="46" t="s">
        <v>103</v>
      </c>
      <c r="C45" s="46" t="s">
        <v>392</v>
      </c>
      <c r="D45" s="51">
        <v>44914</v>
      </c>
      <c r="E45" s="46" t="s">
        <v>415</v>
      </c>
      <c r="F45" s="45" t="s">
        <v>416</v>
      </c>
      <c r="G45" s="46" t="s">
        <v>417</v>
      </c>
      <c r="H45" s="45" t="s">
        <v>418</v>
      </c>
      <c r="I45" s="47" t="s">
        <v>419</v>
      </c>
      <c r="J45" s="47">
        <v>5</v>
      </c>
      <c r="K45" s="46" t="s">
        <v>178</v>
      </c>
      <c r="L45" s="46" t="s">
        <v>420</v>
      </c>
      <c r="M45" s="95">
        <v>1</v>
      </c>
      <c r="N45" s="51">
        <v>44928</v>
      </c>
      <c r="O45" s="51">
        <v>45473</v>
      </c>
      <c r="P45" s="46" t="s">
        <v>397</v>
      </c>
      <c r="Q45" s="46" t="s">
        <v>398</v>
      </c>
      <c r="R45" s="46" t="s">
        <v>399</v>
      </c>
      <c r="S45" s="46" t="s">
        <v>114</v>
      </c>
      <c r="T45" s="33">
        <v>45291</v>
      </c>
      <c r="U45" s="41" t="s">
        <v>421</v>
      </c>
      <c r="V45" s="44">
        <v>0.4</v>
      </c>
      <c r="W45" s="21" t="s">
        <v>99</v>
      </c>
      <c r="X45" s="21"/>
      <c r="Y45" s="105" t="s">
        <v>200</v>
      </c>
      <c r="Z45" s="33">
        <v>45412</v>
      </c>
      <c r="AA45" s="54" t="s">
        <v>422</v>
      </c>
      <c r="AB45" s="55">
        <v>5</v>
      </c>
      <c r="AC45" s="56">
        <f t="shared" si="0"/>
        <v>1</v>
      </c>
      <c r="AD45" s="57" t="b">
        <f t="shared" ref="AD45" si="43">IF(AB45="","",IF(Z45&gt;O45,IF(AC45&lt;100%,"INCUMPLIDA",IF(AC45=100%,"TERMINADA EXTEMPORÁNEA"))))</f>
        <v>0</v>
      </c>
      <c r="AE45" s="57" t="str">
        <f t="shared" ref="AE45" si="44">IF(AB45="","",IF(Z45&lt;O45,IF(AC45=0%,"SIN INICIAR",IF(AC45=100%,"TERMINADA",IF(AC45&gt;0%,"EN PROCESO")))))</f>
        <v>TERMINADA</v>
      </c>
      <c r="AF45" s="21" t="str">
        <f t="shared" ref="AF45" si="45">IF(AB45="","",IF(Z45&gt;O45,AD45,IF(Z45&lt;O45,AE45)))</f>
        <v>TERMINADA</v>
      </c>
      <c r="AG45" s="32" t="s">
        <v>423</v>
      </c>
      <c r="AH45" s="105" t="s">
        <v>116</v>
      </c>
      <c r="AI45" s="198" t="str">
        <f t="shared" si="4"/>
        <v>CUMPLIDA</v>
      </c>
      <c r="AJ45" s="57" t="s">
        <v>414</v>
      </c>
      <c r="AK45" s="55" t="s">
        <v>87</v>
      </c>
      <c r="AL45" s="55" t="s">
        <v>1211</v>
      </c>
    </row>
    <row r="46" spans="1:38" ht="326.39999999999998" x14ac:dyDescent="0.25">
      <c r="A46" s="84">
        <v>37</v>
      </c>
      <c r="B46" s="46" t="s">
        <v>103</v>
      </c>
      <c r="C46" s="46" t="s">
        <v>392</v>
      </c>
      <c r="D46" s="51">
        <v>44914</v>
      </c>
      <c r="E46" s="46" t="s">
        <v>119</v>
      </c>
      <c r="F46" s="45" t="s">
        <v>424</v>
      </c>
      <c r="G46" s="46" t="s">
        <v>425</v>
      </c>
      <c r="H46" s="45" t="s">
        <v>426</v>
      </c>
      <c r="I46" s="47" t="s">
        <v>1208</v>
      </c>
      <c r="J46" s="47">
        <v>10</v>
      </c>
      <c r="K46" s="46" t="s">
        <v>73</v>
      </c>
      <c r="L46" s="46" t="s">
        <v>407</v>
      </c>
      <c r="M46" s="95">
        <v>1</v>
      </c>
      <c r="N46" s="51">
        <v>44928</v>
      </c>
      <c r="O46" s="51">
        <v>45473</v>
      </c>
      <c r="P46" s="46" t="s">
        <v>427</v>
      </c>
      <c r="Q46" s="46" t="s">
        <v>428</v>
      </c>
      <c r="R46" s="46" t="s">
        <v>429</v>
      </c>
      <c r="S46" s="46" t="s">
        <v>114</v>
      </c>
      <c r="T46" s="33">
        <v>45291</v>
      </c>
      <c r="U46" s="41" t="s">
        <v>430</v>
      </c>
      <c r="V46" s="44">
        <v>0.7</v>
      </c>
      <c r="W46" s="21" t="s">
        <v>99</v>
      </c>
      <c r="X46" s="21"/>
      <c r="Y46" s="99" t="s">
        <v>128</v>
      </c>
      <c r="Z46" s="33">
        <v>45412</v>
      </c>
      <c r="AA46" s="54" t="s">
        <v>431</v>
      </c>
      <c r="AB46" s="55">
        <v>8</v>
      </c>
      <c r="AC46" s="56">
        <f t="shared" si="0"/>
        <v>0.8</v>
      </c>
      <c r="AD46" s="57" t="b">
        <f t="shared" ref="AD46" si="46">IF(AB46="","",IF(Z46&gt;O46,IF(AC46&lt;100%,"INCUMPLIDA",IF(AC46=100%,"TERMINADA EXTEMPORÁNEA"))))</f>
        <v>0</v>
      </c>
      <c r="AE46" s="57" t="str">
        <f t="shared" ref="AE46" si="47">IF(AB46="","",IF(Z46&lt;O46,IF(AC46=0%,"SIN INICIAR",IF(AC46=100%,"TERMINADA",IF(AC46&gt;0%,"EN PROCESO")))))</f>
        <v>EN PROCESO</v>
      </c>
      <c r="AF46" s="21" t="str">
        <f t="shared" ref="AF46" si="48">IF(AB46="","",IF(Z46&gt;O46,AD46,IF(Z46&lt;O46,AE46)))</f>
        <v>EN PROCESO</v>
      </c>
      <c r="AG46" s="41" t="s">
        <v>1209</v>
      </c>
      <c r="AH46" s="99" t="s">
        <v>116</v>
      </c>
      <c r="AI46" s="198" t="str">
        <f t="shared" si="4"/>
        <v>PENDIENTE</v>
      </c>
      <c r="AJ46" s="55"/>
      <c r="AK46" s="55"/>
      <c r="AL46" s="55"/>
    </row>
    <row r="47" spans="1:38" ht="329.4" customHeight="1" x14ac:dyDescent="0.25">
      <c r="A47" s="79">
        <v>38</v>
      </c>
      <c r="B47" s="46" t="s">
        <v>103</v>
      </c>
      <c r="C47" s="46" t="s">
        <v>392</v>
      </c>
      <c r="D47" s="51">
        <v>44914</v>
      </c>
      <c r="E47" s="46" t="s">
        <v>432</v>
      </c>
      <c r="F47" s="45" t="s">
        <v>433</v>
      </c>
      <c r="G47" s="46" t="s">
        <v>425</v>
      </c>
      <c r="H47" s="45" t="s">
        <v>434</v>
      </c>
      <c r="I47" s="47" t="s">
        <v>435</v>
      </c>
      <c r="J47" s="47">
        <v>3</v>
      </c>
      <c r="K47" s="46" t="s">
        <v>73</v>
      </c>
      <c r="L47" s="46" t="s">
        <v>268</v>
      </c>
      <c r="M47" s="95">
        <v>1</v>
      </c>
      <c r="N47" s="51">
        <v>44928</v>
      </c>
      <c r="O47" s="51">
        <v>45473</v>
      </c>
      <c r="P47" s="46" t="s">
        <v>427</v>
      </c>
      <c r="Q47" s="46" t="s">
        <v>428</v>
      </c>
      <c r="R47" s="46" t="s">
        <v>429</v>
      </c>
      <c r="S47" s="46" t="s">
        <v>114</v>
      </c>
      <c r="T47" s="33">
        <v>45291</v>
      </c>
      <c r="U47" s="41" t="s">
        <v>436</v>
      </c>
      <c r="V47" s="44">
        <v>0.33300000000000002</v>
      </c>
      <c r="W47" s="21" t="s">
        <v>99</v>
      </c>
      <c r="X47" s="21"/>
      <c r="Y47" s="105" t="s">
        <v>200</v>
      </c>
      <c r="Z47" s="33">
        <v>45412</v>
      </c>
      <c r="AA47" s="41" t="s">
        <v>437</v>
      </c>
      <c r="AB47" s="55">
        <v>2</v>
      </c>
      <c r="AC47" s="56">
        <f t="shared" si="0"/>
        <v>0.66666666666666663</v>
      </c>
      <c r="AD47" s="57" t="b">
        <f t="shared" ref="AD47" si="49">IF(AB47="","",IF(Z47&gt;O47,IF(AC47&lt;100%,"INCUMPLIDA",IF(AC47=100%,"TERMINADA EXTEMPORÁNEA"))))</f>
        <v>0</v>
      </c>
      <c r="AE47" s="57" t="str">
        <f t="shared" ref="AE47" si="50">IF(AB47="","",IF(Z47&lt;O47,IF(AC47=0%,"SIN INICIAR",IF(AC47=100%,"TERMINADA",IF(AC47&gt;0%,"EN PROCESO")))))</f>
        <v>EN PROCESO</v>
      </c>
      <c r="AF47" s="21" t="str">
        <f t="shared" ref="AF47" si="51">IF(AB47="","",IF(Z47&gt;O47,AD47,IF(Z47&lt;O47,AE47)))</f>
        <v>EN PROCESO</v>
      </c>
      <c r="AG47" s="41" t="s">
        <v>1181</v>
      </c>
      <c r="AH47" s="105" t="s">
        <v>250</v>
      </c>
      <c r="AI47" s="198" t="str">
        <f t="shared" si="4"/>
        <v>PENDIENTE</v>
      </c>
      <c r="AJ47" s="55"/>
      <c r="AK47" s="55"/>
      <c r="AL47" s="55"/>
    </row>
    <row r="48" spans="1:38" ht="183.6" x14ac:dyDescent="0.25">
      <c r="A48" s="84">
        <v>39</v>
      </c>
      <c r="B48" s="46" t="s">
        <v>103</v>
      </c>
      <c r="C48" s="46" t="s">
        <v>392</v>
      </c>
      <c r="D48" s="51">
        <v>44914</v>
      </c>
      <c r="E48" s="46" t="s">
        <v>438</v>
      </c>
      <c r="F48" s="45" t="s">
        <v>439</v>
      </c>
      <c r="G48" s="46" t="s">
        <v>440</v>
      </c>
      <c r="H48" s="45" t="s">
        <v>441</v>
      </c>
      <c r="I48" s="47" t="s">
        <v>442</v>
      </c>
      <c r="J48" s="47">
        <v>8</v>
      </c>
      <c r="K48" s="46" t="s">
        <v>73</v>
      </c>
      <c r="L48" s="46" t="s">
        <v>443</v>
      </c>
      <c r="M48" s="95">
        <v>1</v>
      </c>
      <c r="N48" s="51">
        <v>44928</v>
      </c>
      <c r="O48" s="51">
        <v>45473</v>
      </c>
      <c r="P48" s="46" t="s">
        <v>444</v>
      </c>
      <c r="Q48" s="46" t="s">
        <v>445</v>
      </c>
      <c r="R48" s="46" t="s">
        <v>446</v>
      </c>
      <c r="S48" s="46" t="s">
        <v>114</v>
      </c>
      <c r="T48" s="33">
        <v>45291</v>
      </c>
      <c r="U48" s="74" t="s">
        <v>145</v>
      </c>
      <c r="V48" s="44">
        <v>0.25</v>
      </c>
      <c r="W48" s="21" t="s">
        <v>99</v>
      </c>
      <c r="X48" s="21"/>
      <c r="Y48" s="55" t="s">
        <v>82</v>
      </c>
      <c r="Z48" s="33">
        <v>45412</v>
      </c>
      <c r="AA48" s="54" t="s">
        <v>447</v>
      </c>
      <c r="AB48" s="55">
        <v>4</v>
      </c>
      <c r="AC48" s="56">
        <f t="shared" si="0"/>
        <v>0.5</v>
      </c>
      <c r="AD48" s="57" t="b">
        <f t="shared" ref="AD48:AD49" si="52">IF(AB48="","",IF(Z48&gt;O48,IF(AC48&lt;100%,"INCUMPLIDA",IF(AC48=100%,"TERMINADA EXTEMPORÁNEA"))))</f>
        <v>0</v>
      </c>
      <c r="AE48" s="57" t="str">
        <f t="shared" ref="AE48:AE49" si="53">IF(AB48="","",IF(Z48&lt;O48,IF(AC48=0%,"SIN INICIAR",IF(AC48=100%,"TERMINADA",IF(AC48&gt;0%,"EN PROCESO")))))</f>
        <v>EN PROCESO</v>
      </c>
      <c r="AF48" s="21" t="str">
        <f t="shared" ref="AF48:AF49" si="54">IF(AB48="","",IF(Z48&gt;O48,AD48,IF(Z48&lt;O48,AE48)))</f>
        <v>EN PROCESO</v>
      </c>
      <c r="AG48" s="74" t="s">
        <v>1210</v>
      </c>
      <c r="AH48" s="55" t="s">
        <v>116</v>
      </c>
      <c r="AI48" s="198" t="str">
        <f t="shared" si="4"/>
        <v>PENDIENTE</v>
      </c>
      <c r="AJ48" s="55"/>
      <c r="AK48" s="55"/>
      <c r="AL48" s="55"/>
    </row>
    <row r="49" spans="1:38" ht="81.599999999999994" x14ac:dyDescent="0.25">
      <c r="A49" s="79">
        <v>40</v>
      </c>
      <c r="B49" s="46" t="s">
        <v>103</v>
      </c>
      <c r="C49" s="46" t="s">
        <v>448</v>
      </c>
      <c r="D49" s="51">
        <v>44985</v>
      </c>
      <c r="E49" s="46">
        <v>1</v>
      </c>
      <c r="F49" s="45" t="s">
        <v>449</v>
      </c>
      <c r="G49" s="46" t="s">
        <v>107</v>
      </c>
      <c r="H49" s="45" t="s">
        <v>450</v>
      </c>
      <c r="I49" s="47" t="s">
        <v>451</v>
      </c>
      <c r="J49" s="47">
        <v>1</v>
      </c>
      <c r="K49" s="46" t="s">
        <v>73</v>
      </c>
      <c r="L49" s="47" t="s">
        <v>452</v>
      </c>
      <c r="M49" s="95">
        <v>1</v>
      </c>
      <c r="N49" s="78">
        <v>45078</v>
      </c>
      <c r="O49" s="51">
        <v>45291</v>
      </c>
      <c r="P49" s="47" t="s">
        <v>453</v>
      </c>
      <c r="Q49" s="47" t="s">
        <v>113</v>
      </c>
      <c r="R49" s="47" t="s">
        <v>113</v>
      </c>
      <c r="S49" s="46" t="s">
        <v>114</v>
      </c>
      <c r="T49" s="33">
        <v>45291</v>
      </c>
      <c r="U49" s="41" t="s">
        <v>454</v>
      </c>
      <c r="V49" s="44">
        <v>0.5</v>
      </c>
      <c r="W49" s="21" t="s">
        <v>455</v>
      </c>
      <c r="X49" s="50"/>
      <c r="Y49" s="55" t="s">
        <v>116</v>
      </c>
      <c r="Z49" s="33">
        <v>45412</v>
      </c>
      <c r="AA49" s="54" t="s">
        <v>456</v>
      </c>
      <c r="AB49" s="55">
        <v>1</v>
      </c>
      <c r="AC49" s="56">
        <f t="shared" si="0"/>
        <v>1</v>
      </c>
      <c r="AD49" s="57" t="str">
        <f t="shared" si="52"/>
        <v>TERMINADA EXTEMPORÁNEA</v>
      </c>
      <c r="AE49" s="57" t="b">
        <f t="shared" si="53"/>
        <v>0</v>
      </c>
      <c r="AF49" s="21" t="str">
        <f t="shared" si="54"/>
        <v>TERMINADA EXTEMPORÁNEA</v>
      </c>
      <c r="AG49" s="32" t="s">
        <v>457</v>
      </c>
      <c r="AH49" s="55" t="s">
        <v>102</v>
      </c>
      <c r="AI49" s="198" t="str">
        <f t="shared" si="4"/>
        <v>CUMPLIDA</v>
      </c>
      <c r="AJ49" s="57" t="s">
        <v>414</v>
      </c>
      <c r="AK49" s="55" t="s">
        <v>87</v>
      </c>
      <c r="AL49" s="55" t="s">
        <v>1211</v>
      </c>
    </row>
    <row r="50" spans="1:38" ht="91.8" x14ac:dyDescent="0.25">
      <c r="A50" s="84">
        <v>41</v>
      </c>
      <c r="B50" s="46" t="s">
        <v>103</v>
      </c>
      <c r="C50" s="46" t="s">
        <v>448</v>
      </c>
      <c r="D50" s="51">
        <v>44985</v>
      </c>
      <c r="E50" s="46">
        <v>2</v>
      </c>
      <c r="F50" s="45" t="s">
        <v>458</v>
      </c>
      <c r="G50" s="46" t="s">
        <v>107</v>
      </c>
      <c r="H50" s="45" t="s">
        <v>459</v>
      </c>
      <c r="I50" s="47" t="s">
        <v>460</v>
      </c>
      <c r="J50" s="47">
        <v>1</v>
      </c>
      <c r="K50" s="46" t="s">
        <v>73</v>
      </c>
      <c r="L50" s="47" t="s">
        <v>461</v>
      </c>
      <c r="M50" s="95">
        <v>0.75</v>
      </c>
      <c r="N50" s="78">
        <v>45078</v>
      </c>
      <c r="O50" s="51">
        <v>45291</v>
      </c>
      <c r="P50" s="47" t="s">
        <v>453</v>
      </c>
      <c r="Q50" s="47" t="s">
        <v>113</v>
      </c>
      <c r="R50" s="47" t="s">
        <v>113</v>
      </c>
      <c r="S50" s="46" t="s">
        <v>114</v>
      </c>
      <c r="T50" s="33">
        <v>45291</v>
      </c>
      <c r="U50" s="41" t="s">
        <v>462</v>
      </c>
      <c r="V50" s="44">
        <v>0.5</v>
      </c>
      <c r="W50" s="21" t="s">
        <v>455</v>
      </c>
      <c r="X50" s="50"/>
      <c r="Y50" s="55" t="s">
        <v>116</v>
      </c>
      <c r="Z50" s="33">
        <v>45412</v>
      </c>
      <c r="AA50" s="54" t="s">
        <v>463</v>
      </c>
      <c r="AB50" s="55">
        <v>1</v>
      </c>
      <c r="AC50" s="56">
        <f t="shared" si="0"/>
        <v>1</v>
      </c>
      <c r="AD50" s="57" t="str">
        <f t="shared" ref="AD50" si="55">IF(AB50="","",IF(Z50&gt;O50,IF(AC50&lt;100%,"INCUMPLIDA",IF(AC50=100%,"TERMINADA EXTEMPORÁNEA"))))</f>
        <v>TERMINADA EXTEMPORÁNEA</v>
      </c>
      <c r="AE50" s="57" t="b">
        <f t="shared" ref="AE50" si="56">IF(AB50="","",IF(Z50&lt;O50,IF(AC50=0%,"SIN INICIAR",IF(AC50=100%,"TERMINADA",IF(AC50&gt;0%,"EN PROCESO")))))</f>
        <v>0</v>
      </c>
      <c r="AF50" s="21" t="str">
        <f t="shared" ref="AF50" si="57">IF(AB50="","",IF(Z50&gt;O50,AD50,IF(Z50&lt;O50,AE50)))</f>
        <v>TERMINADA EXTEMPORÁNEA</v>
      </c>
      <c r="AG50" s="32" t="s">
        <v>464</v>
      </c>
      <c r="AH50" s="55" t="s">
        <v>102</v>
      </c>
      <c r="AI50" s="198" t="str">
        <f t="shared" si="4"/>
        <v>CUMPLIDA</v>
      </c>
      <c r="AJ50" s="57" t="s">
        <v>414</v>
      </c>
      <c r="AK50" s="55" t="s">
        <v>87</v>
      </c>
      <c r="AL50" s="55" t="s">
        <v>1211</v>
      </c>
    </row>
    <row r="51" spans="1:38" ht="81.599999999999994" x14ac:dyDescent="0.25">
      <c r="A51" s="79">
        <v>42</v>
      </c>
      <c r="B51" s="46" t="s">
        <v>103</v>
      </c>
      <c r="C51" s="46" t="s">
        <v>448</v>
      </c>
      <c r="D51" s="51">
        <v>44985</v>
      </c>
      <c r="E51" s="46">
        <v>3</v>
      </c>
      <c r="F51" s="45" t="s">
        <v>465</v>
      </c>
      <c r="G51" s="46" t="s">
        <v>107</v>
      </c>
      <c r="H51" s="45" t="s">
        <v>466</v>
      </c>
      <c r="I51" s="47" t="s">
        <v>467</v>
      </c>
      <c r="J51" s="47">
        <v>2</v>
      </c>
      <c r="K51" s="46" t="s">
        <v>73</v>
      </c>
      <c r="L51" s="47" t="s">
        <v>468</v>
      </c>
      <c r="M51" s="95">
        <v>1</v>
      </c>
      <c r="N51" s="78">
        <v>45078</v>
      </c>
      <c r="O51" s="51">
        <v>45382</v>
      </c>
      <c r="P51" s="47" t="s">
        <v>453</v>
      </c>
      <c r="Q51" s="47" t="s">
        <v>113</v>
      </c>
      <c r="R51" s="47" t="s">
        <v>113</v>
      </c>
      <c r="S51" s="46" t="s">
        <v>114</v>
      </c>
      <c r="T51" s="33">
        <v>45291</v>
      </c>
      <c r="U51" s="41" t="s">
        <v>469</v>
      </c>
      <c r="V51" s="44">
        <v>0</v>
      </c>
      <c r="W51" s="21" t="s">
        <v>470</v>
      </c>
      <c r="X51" s="50"/>
      <c r="Y51" s="55" t="s">
        <v>116</v>
      </c>
      <c r="Z51" s="33">
        <v>45412</v>
      </c>
      <c r="AA51" s="54" t="s">
        <v>471</v>
      </c>
      <c r="AB51" s="55">
        <v>2</v>
      </c>
      <c r="AC51" s="56">
        <f t="shared" si="0"/>
        <v>1</v>
      </c>
      <c r="AD51" s="57" t="str">
        <f t="shared" ref="AD51" si="58">IF(AB51="","",IF(Z51&gt;O51,IF(AC51&lt;100%,"INCUMPLIDA",IF(AC51=100%,"TERMINADA EXTEMPORÁNEA"))))</f>
        <v>TERMINADA EXTEMPORÁNEA</v>
      </c>
      <c r="AE51" s="57" t="b">
        <f t="shared" ref="AE51" si="59">IF(AB51="","",IF(Z51&lt;O51,IF(AC51=0%,"SIN INICIAR",IF(AC51=100%,"TERMINADA",IF(AC51&gt;0%,"EN PROCESO")))))</f>
        <v>0</v>
      </c>
      <c r="AF51" s="21" t="str">
        <f t="shared" ref="AF51" si="60">IF(AB51="","",IF(Z51&gt;O51,AD51,IF(Z51&lt;O51,AE51)))</f>
        <v>TERMINADA EXTEMPORÁNEA</v>
      </c>
      <c r="AG51" s="32" t="s">
        <v>472</v>
      </c>
      <c r="AH51" s="55" t="s">
        <v>102</v>
      </c>
      <c r="AI51" s="198" t="str">
        <f t="shared" si="4"/>
        <v>CUMPLIDA</v>
      </c>
      <c r="AJ51" s="57" t="s">
        <v>414</v>
      </c>
      <c r="AK51" s="55" t="s">
        <v>87</v>
      </c>
      <c r="AL51" s="55" t="s">
        <v>1211</v>
      </c>
    </row>
    <row r="52" spans="1:38" ht="102" x14ac:dyDescent="0.25">
      <c r="A52" s="84">
        <v>43</v>
      </c>
      <c r="B52" s="46" t="s">
        <v>103</v>
      </c>
      <c r="C52" s="46" t="s">
        <v>448</v>
      </c>
      <c r="D52" s="51">
        <v>44985</v>
      </c>
      <c r="E52" s="46" t="s">
        <v>473</v>
      </c>
      <c r="F52" s="45" t="s">
        <v>474</v>
      </c>
      <c r="G52" s="46" t="s">
        <v>107</v>
      </c>
      <c r="H52" s="45" t="s">
        <v>475</v>
      </c>
      <c r="I52" s="47" t="s">
        <v>476</v>
      </c>
      <c r="J52" s="47">
        <v>2</v>
      </c>
      <c r="K52" s="46" t="s">
        <v>73</v>
      </c>
      <c r="L52" s="47" t="s">
        <v>477</v>
      </c>
      <c r="M52" s="95">
        <v>1</v>
      </c>
      <c r="N52" s="78">
        <v>45078</v>
      </c>
      <c r="O52" s="51">
        <v>45291</v>
      </c>
      <c r="P52" s="47" t="s">
        <v>478</v>
      </c>
      <c r="Q52" s="47" t="s">
        <v>479</v>
      </c>
      <c r="R52" s="47" t="s">
        <v>479</v>
      </c>
      <c r="S52" s="46" t="s">
        <v>114</v>
      </c>
      <c r="T52" s="33">
        <v>45291</v>
      </c>
      <c r="U52" s="41" t="s">
        <v>480</v>
      </c>
      <c r="V52" s="44">
        <v>0.15</v>
      </c>
      <c r="W52" s="21" t="s">
        <v>455</v>
      </c>
      <c r="X52" s="50"/>
      <c r="Y52" s="55" t="s">
        <v>116</v>
      </c>
      <c r="Z52" s="33">
        <v>45412</v>
      </c>
      <c r="AA52" s="54" t="s">
        <v>83</v>
      </c>
      <c r="AB52" s="55">
        <v>0.3</v>
      </c>
      <c r="AC52" s="56">
        <f t="shared" si="0"/>
        <v>0.15</v>
      </c>
      <c r="AD52" s="57" t="str">
        <f t="shared" ref="AD52:AD53" si="61">IF(AB52="","",IF(Z52&gt;O52,IF(AC52&lt;100%,"INCUMPLIDA",IF(AC52=100%,"TERMINADA EXTEMPORÁNEA"))))</f>
        <v>INCUMPLIDA</v>
      </c>
      <c r="AE52" s="57" t="b">
        <f t="shared" ref="AE52:AE53" si="62">IF(AB52="","",IF(Z52&lt;O52,IF(AC52=0%,"SIN INICIAR",IF(AC52=100%,"TERMINADA",IF(AC52&gt;0%,"EN PROCESO")))))</f>
        <v>0</v>
      </c>
      <c r="AF52" s="21" t="str">
        <f t="shared" ref="AF52:AF53" si="63">IF(AB52="","",IF(Z52&gt;O52,AD52,IF(Z52&lt;O52,AE52)))</f>
        <v>INCUMPLIDA</v>
      </c>
      <c r="AG52" s="32" t="s">
        <v>481</v>
      </c>
      <c r="AH52" s="55" t="s">
        <v>102</v>
      </c>
      <c r="AI52" s="198" t="str">
        <f t="shared" si="4"/>
        <v>PENDIENTE</v>
      </c>
      <c r="AJ52" s="55"/>
      <c r="AK52" s="55"/>
      <c r="AL52" s="55"/>
    </row>
    <row r="53" spans="1:38" ht="81.599999999999994" x14ac:dyDescent="0.25">
      <c r="A53" s="79">
        <v>44</v>
      </c>
      <c r="B53" s="46" t="s">
        <v>103</v>
      </c>
      <c r="C53" s="46" t="s">
        <v>448</v>
      </c>
      <c r="D53" s="51">
        <v>44985</v>
      </c>
      <c r="E53" s="46">
        <v>9</v>
      </c>
      <c r="F53" s="45" t="s">
        <v>482</v>
      </c>
      <c r="G53" s="46" t="s">
        <v>107</v>
      </c>
      <c r="H53" s="45" t="s">
        <v>483</v>
      </c>
      <c r="I53" s="47" t="s">
        <v>484</v>
      </c>
      <c r="J53" s="47">
        <v>2</v>
      </c>
      <c r="K53" s="46" t="s">
        <v>73</v>
      </c>
      <c r="L53" s="47" t="s">
        <v>485</v>
      </c>
      <c r="M53" s="95">
        <v>1</v>
      </c>
      <c r="N53" s="78">
        <v>45078</v>
      </c>
      <c r="O53" s="51">
        <v>45382</v>
      </c>
      <c r="P53" s="47" t="s">
        <v>453</v>
      </c>
      <c r="Q53" s="47" t="s">
        <v>113</v>
      </c>
      <c r="R53" s="47" t="s">
        <v>113</v>
      </c>
      <c r="S53" s="46" t="s">
        <v>114</v>
      </c>
      <c r="T53" s="33">
        <v>45291</v>
      </c>
      <c r="U53" s="41" t="s">
        <v>486</v>
      </c>
      <c r="V53" s="44">
        <v>0.25</v>
      </c>
      <c r="W53" s="21" t="s">
        <v>455</v>
      </c>
      <c r="X53" s="50"/>
      <c r="Y53" s="55" t="s">
        <v>116</v>
      </c>
      <c r="Z53" s="33">
        <v>45412</v>
      </c>
      <c r="AA53" s="54" t="s">
        <v>83</v>
      </c>
      <c r="AB53" s="55">
        <v>2</v>
      </c>
      <c r="AC53" s="56">
        <f t="shared" si="0"/>
        <v>1</v>
      </c>
      <c r="AD53" s="57" t="str">
        <f t="shared" si="61"/>
        <v>TERMINADA EXTEMPORÁNEA</v>
      </c>
      <c r="AE53" s="57" t="b">
        <f t="shared" si="62"/>
        <v>0</v>
      </c>
      <c r="AF53" s="21" t="str">
        <f t="shared" si="63"/>
        <v>TERMINADA EXTEMPORÁNEA</v>
      </c>
      <c r="AG53" s="32" t="s">
        <v>487</v>
      </c>
      <c r="AH53" s="55" t="s">
        <v>102</v>
      </c>
      <c r="AI53" s="198" t="str">
        <f t="shared" si="4"/>
        <v>CUMPLIDA</v>
      </c>
      <c r="AJ53" s="57" t="s">
        <v>488</v>
      </c>
      <c r="AK53" s="55" t="s">
        <v>87</v>
      </c>
      <c r="AL53" s="55" t="s">
        <v>1211</v>
      </c>
    </row>
    <row r="54" spans="1:38" ht="112.2" x14ac:dyDescent="0.25">
      <c r="A54" s="84">
        <v>45</v>
      </c>
      <c r="B54" s="46" t="s">
        <v>103</v>
      </c>
      <c r="C54" s="46" t="s">
        <v>489</v>
      </c>
      <c r="D54" s="51">
        <v>45071</v>
      </c>
      <c r="E54" s="46" t="s">
        <v>490</v>
      </c>
      <c r="F54" s="45" t="s">
        <v>491</v>
      </c>
      <c r="G54" s="46" t="s">
        <v>492</v>
      </c>
      <c r="H54" s="45" t="s">
        <v>493</v>
      </c>
      <c r="I54" s="47" t="s">
        <v>494</v>
      </c>
      <c r="J54" s="47">
        <v>4</v>
      </c>
      <c r="K54" s="46" t="s">
        <v>73</v>
      </c>
      <c r="L54" s="46" t="s">
        <v>495</v>
      </c>
      <c r="M54" s="95">
        <v>1</v>
      </c>
      <c r="N54" s="51">
        <v>45108</v>
      </c>
      <c r="O54" s="51">
        <v>45504</v>
      </c>
      <c r="P54" s="46" t="s">
        <v>496</v>
      </c>
      <c r="Q54" s="46" t="s">
        <v>497</v>
      </c>
      <c r="R54" s="46" t="s">
        <v>498</v>
      </c>
      <c r="S54" s="46" t="s">
        <v>114</v>
      </c>
      <c r="T54" s="33">
        <v>45291</v>
      </c>
      <c r="U54" s="74" t="s">
        <v>499</v>
      </c>
      <c r="V54" s="44">
        <v>0.75</v>
      </c>
      <c r="W54" s="21" t="s">
        <v>455</v>
      </c>
      <c r="X54" s="50"/>
      <c r="Y54" s="55" t="s">
        <v>116</v>
      </c>
      <c r="Z54" s="33">
        <v>45412</v>
      </c>
      <c r="AA54" s="109" t="s">
        <v>500</v>
      </c>
      <c r="AB54" s="55">
        <v>4</v>
      </c>
      <c r="AC54" s="56">
        <f t="shared" si="0"/>
        <v>1</v>
      </c>
      <c r="AD54" s="57" t="b">
        <f>IF(AB54="","",IF(Z54&gt;O54,IF(AC54&lt;100%,"INCUMPLIDA",IF(AC54=100%,"TERMINADA EXTEMPORÁNEA"))))</f>
        <v>0</v>
      </c>
      <c r="AE54" s="57" t="str">
        <f>IF(AB54="","",IF(Z54&lt;O54,IF(AC54=0%,"SIN INICIAR",IF(AC54=100%,"TERMINADA",IF(AC54&gt;0%,"EN PROCESO")))))</f>
        <v>TERMINADA</v>
      </c>
      <c r="AF54" s="21" t="str">
        <f>IF(AB54="","",IF(Z54&gt;O54,AD54,IF(Z54&lt;O54,AE54)))</f>
        <v>TERMINADA</v>
      </c>
      <c r="AG54" s="73" t="s">
        <v>501</v>
      </c>
      <c r="AH54" s="55" t="s">
        <v>116</v>
      </c>
      <c r="AI54" s="198" t="str">
        <f t="shared" si="4"/>
        <v>CUMPLIDA</v>
      </c>
      <c r="AJ54" s="57" t="s">
        <v>502</v>
      </c>
      <c r="AK54" s="55" t="s">
        <v>87</v>
      </c>
      <c r="AL54" s="55" t="s">
        <v>1211</v>
      </c>
    </row>
    <row r="55" spans="1:38" ht="122.4" x14ac:dyDescent="0.25">
      <c r="A55" s="79">
        <v>46</v>
      </c>
      <c r="B55" s="46" t="s">
        <v>103</v>
      </c>
      <c r="C55" s="46" t="s">
        <v>489</v>
      </c>
      <c r="D55" s="51">
        <v>45071</v>
      </c>
      <c r="E55" s="46" t="s">
        <v>490</v>
      </c>
      <c r="F55" s="45" t="s">
        <v>503</v>
      </c>
      <c r="G55" s="46" t="s">
        <v>492</v>
      </c>
      <c r="H55" s="45" t="s">
        <v>504</v>
      </c>
      <c r="I55" s="47" t="s">
        <v>505</v>
      </c>
      <c r="J55" s="47">
        <v>3</v>
      </c>
      <c r="K55" s="46" t="s">
        <v>73</v>
      </c>
      <c r="L55" s="46" t="s">
        <v>495</v>
      </c>
      <c r="M55" s="95">
        <v>1</v>
      </c>
      <c r="N55" s="51">
        <v>45108</v>
      </c>
      <c r="O55" s="51">
        <v>45504</v>
      </c>
      <c r="P55" s="46" t="s">
        <v>506</v>
      </c>
      <c r="Q55" s="46" t="s">
        <v>296</v>
      </c>
      <c r="R55" s="46" t="s">
        <v>507</v>
      </c>
      <c r="S55" s="46" t="s">
        <v>114</v>
      </c>
      <c r="T55" s="33">
        <v>45291</v>
      </c>
      <c r="U55" s="74" t="s">
        <v>508</v>
      </c>
      <c r="V55" s="44">
        <v>0.33300000000000002</v>
      </c>
      <c r="W55" s="21" t="s">
        <v>455</v>
      </c>
      <c r="X55" s="50"/>
      <c r="Y55" s="55" t="s">
        <v>116</v>
      </c>
      <c r="Z55" s="33">
        <v>45412</v>
      </c>
      <c r="AA55" s="199" t="s">
        <v>509</v>
      </c>
      <c r="AB55" s="55">
        <v>2</v>
      </c>
      <c r="AC55" s="56">
        <f t="shared" si="0"/>
        <v>0.66666666666666663</v>
      </c>
      <c r="AD55" s="57" t="b">
        <f>IF(AB55="","",IF(Z55&gt;O55,IF(AC55&lt;100%,"INCUMPLIDA",IF(AC55=100%,"TERMINADA EXTEMPORÁNEA"))))</f>
        <v>0</v>
      </c>
      <c r="AE55" s="57" t="str">
        <f>IF(AB55="","",IF(Z55&lt;O55,IF(AC55=0%,"SIN INICIAR",IF(AC55=100%,"TERMINADA",IF(AC55&gt;0%,"EN PROCESO")))))</f>
        <v>EN PROCESO</v>
      </c>
      <c r="AF55" s="21" t="str">
        <f>IF(AB55="","",IF(Z55&gt;O55,AD55,IF(Z55&lt;O55,AE55)))</f>
        <v>EN PROCESO</v>
      </c>
      <c r="AG55" s="74" t="s">
        <v>510</v>
      </c>
      <c r="AH55" s="55" t="s">
        <v>116</v>
      </c>
      <c r="AI55" s="198" t="str">
        <f t="shared" si="4"/>
        <v>PENDIENTE</v>
      </c>
      <c r="AJ55" s="55"/>
      <c r="AK55" s="55"/>
      <c r="AL55" s="55"/>
    </row>
    <row r="56" spans="1:38" ht="122.4" x14ac:dyDescent="0.25">
      <c r="A56" s="84">
        <v>47</v>
      </c>
      <c r="B56" s="46" t="s">
        <v>103</v>
      </c>
      <c r="C56" s="46" t="s">
        <v>511</v>
      </c>
      <c r="D56" s="51">
        <v>45104</v>
      </c>
      <c r="E56" s="46" t="s">
        <v>512</v>
      </c>
      <c r="F56" s="45" t="s">
        <v>513</v>
      </c>
      <c r="G56" s="46" t="s">
        <v>107</v>
      </c>
      <c r="H56" s="45" t="s">
        <v>514</v>
      </c>
      <c r="I56" s="47" t="s">
        <v>515</v>
      </c>
      <c r="J56" s="47">
        <v>3</v>
      </c>
      <c r="K56" s="46" t="s">
        <v>73</v>
      </c>
      <c r="L56" s="46" t="s">
        <v>516</v>
      </c>
      <c r="M56" s="95">
        <v>1</v>
      </c>
      <c r="N56" s="51">
        <v>45139</v>
      </c>
      <c r="O56" s="51">
        <v>45291</v>
      </c>
      <c r="P56" s="46" t="s">
        <v>517</v>
      </c>
      <c r="Q56" s="46" t="s">
        <v>213</v>
      </c>
      <c r="R56" s="46" t="s">
        <v>518</v>
      </c>
      <c r="S56" s="46" t="s">
        <v>114</v>
      </c>
      <c r="T56" s="33">
        <v>45291</v>
      </c>
      <c r="U56" s="74" t="s">
        <v>519</v>
      </c>
      <c r="V56" s="44">
        <v>0.5</v>
      </c>
      <c r="W56" s="21" t="s">
        <v>455</v>
      </c>
      <c r="X56" s="50"/>
      <c r="Y56" s="55" t="s">
        <v>116</v>
      </c>
      <c r="Z56" s="33">
        <v>45412</v>
      </c>
      <c r="AA56" s="114" t="s">
        <v>520</v>
      </c>
      <c r="AB56" s="55">
        <v>3</v>
      </c>
      <c r="AC56" s="56">
        <f t="shared" si="0"/>
        <v>1</v>
      </c>
      <c r="AD56" s="57" t="str">
        <f t="shared" ref="AD56:AD119" si="64">IF(AB56="","",IF(Z56&gt;O56,IF(AC56&lt;100%,"INCUMPLIDA",IF(AC56=100%,"TERMINADA EXTEMPORÁNEA"))))</f>
        <v>TERMINADA EXTEMPORÁNEA</v>
      </c>
      <c r="AE56" s="57" t="b">
        <f t="shared" ref="AE56:AE119" si="65">IF(AB56="","",IF(Z56&lt;O56,IF(AC56=0%,"SIN INICIAR",IF(AC56=100%,"TERMINADA",IF(AC56&gt;0%,"EN PROCESO")))))</f>
        <v>0</v>
      </c>
      <c r="AF56" s="21" t="str">
        <f t="shared" ref="AF56:AF119" si="66">IF(AB56="","",IF(Z56&gt;O56,AD56,IF(Z56&lt;O56,AE56)))</f>
        <v>TERMINADA EXTEMPORÁNEA</v>
      </c>
      <c r="AG56" s="74" t="s">
        <v>521</v>
      </c>
      <c r="AH56" s="55" t="s">
        <v>102</v>
      </c>
      <c r="AI56" s="198" t="str">
        <f t="shared" si="4"/>
        <v>CUMPLIDA</v>
      </c>
      <c r="AJ56" s="57" t="s">
        <v>414</v>
      </c>
      <c r="AK56" s="55" t="s">
        <v>87</v>
      </c>
      <c r="AL56" s="55" t="s">
        <v>1211</v>
      </c>
    </row>
    <row r="57" spans="1:38" ht="142.80000000000001" x14ac:dyDescent="0.25">
      <c r="A57" s="79">
        <v>48</v>
      </c>
      <c r="B57" s="46" t="s">
        <v>103</v>
      </c>
      <c r="C57" s="46" t="s">
        <v>511</v>
      </c>
      <c r="D57" s="51">
        <v>45104</v>
      </c>
      <c r="E57" s="46" t="s">
        <v>522</v>
      </c>
      <c r="F57" s="45" t="s">
        <v>523</v>
      </c>
      <c r="G57" s="46" t="s">
        <v>107</v>
      </c>
      <c r="H57" s="45" t="s">
        <v>524</v>
      </c>
      <c r="I57" s="47" t="s">
        <v>525</v>
      </c>
      <c r="J57" s="47">
        <v>2</v>
      </c>
      <c r="K57" s="46" t="s">
        <v>73</v>
      </c>
      <c r="L57" s="46" t="s">
        <v>526</v>
      </c>
      <c r="M57" s="95">
        <v>1</v>
      </c>
      <c r="N57" s="51">
        <v>45139</v>
      </c>
      <c r="O57" s="51">
        <v>45291</v>
      </c>
      <c r="P57" s="46" t="s">
        <v>527</v>
      </c>
      <c r="Q57" s="46" t="s">
        <v>213</v>
      </c>
      <c r="R57" s="46" t="s">
        <v>528</v>
      </c>
      <c r="S57" s="46" t="s">
        <v>114</v>
      </c>
      <c r="T57" s="33">
        <v>45291</v>
      </c>
      <c r="U57" s="74" t="s">
        <v>529</v>
      </c>
      <c r="V57" s="44">
        <v>0.5</v>
      </c>
      <c r="W57" s="21" t="s">
        <v>455</v>
      </c>
      <c r="X57" s="50"/>
      <c r="Y57" s="55" t="s">
        <v>116</v>
      </c>
      <c r="Z57" s="33">
        <v>45412</v>
      </c>
      <c r="AA57" s="114" t="s">
        <v>530</v>
      </c>
      <c r="AB57" s="55">
        <v>2</v>
      </c>
      <c r="AC57" s="56">
        <f t="shared" si="0"/>
        <v>1</v>
      </c>
      <c r="AD57" s="57" t="str">
        <f t="shared" si="64"/>
        <v>TERMINADA EXTEMPORÁNEA</v>
      </c>
      <c r="AE57" s="57" t="b">
        <f t="shared" si="65"/>
        <v>0</v>
      </c>
      <c r="AF57" s="21" t="str">
        <f t="shared" si="66"/>
        <v>TERMINADA EXTEMPORÁNEA</v>
      </c>
      <c r="AG57" s="74" t="s">
        <v>531</v>
      </c>
      <c r="AH57" s="55" t="s">
        <v>102</v>
      </c>
      <c r="AI57" s="198" t="str">
        <f t="shared" si="4"/>
        <v>CUMPLIDA</v>
      </c>
      <c r="AJ57" s="57" t="s">
        <v>414</v>
      </c>
      <c r="AK57" s="55" t="s">
        <v>87</v>
      </c>
      <c r="AL57" s="55" t="s">
        <v>1211</v>
      </c>
    </row>
    <row r="58" spans="1:38" ht="132.6" x14ac:dyDescent="0.25">
      <c r="A58" s="84">
        <v>49</v>
      </c>
      <c r="B58" s="46" t="s">
        <v>103</v>
      </c>
      <c r="C58" s="46" t="s">
        <v>511</v>
      </c>
      <c r="D58" s="51">
        <v>45104</v>
      </c>
      <c r="E58" s="46" t="s">
        <v>315</v>
      </c>
      <c r="F58" s="45" t="s">
        <v>532</v>
      </c>
      <c r="G58" s="46" t="s">
        <v>107</v>
      </c>
      <c r="H58" s="45" t="s">
        <v>533</v>
      </c>
      <c r="I58" s="47" t="s">
        <v>534</v>
      </c>
      <c r="J58" s="47">
        <v>2</v>
      </c>
      <c r="K58" s="46" t="s">
        <v>73</v>
      </c>
      <c r="L58" s="46" t="s">
        <v>516</v>
      </c>
      <c r="M58" s="95">
        <v>1</v>
      </c>
      <c r="N58" s="51">
        <v>45139</v>
      </c>
      <c r="O58" s="51">
        <v>45291</v>
      </c>
      <c r="P58" s="46" t="s">
        <v>535</v>
      </c>
      <c r="Q58" s="46" t="s">
        <v>213</v>
      </c>
      <c r="R58" s="46" t="s">
        <v>536</v>
      </c>
      <c r="S58" s="46" t="s">
        <v>114</v>
      </c>
      <c r="T58" s="33">
        <v>45291</v>
      </c>
      <c r="U58" s="74" t="s">
        <v>537</v>
      </c>
      <c r="V58" s="44">
        <v>0</v>
      </c>
      <c r="W58" s="50" t="s">
        <v>470</v>
      </c>
      <c r="X58" s="50"/>
      <c r="Y58" s="55" t="s">
        <v>116</v>
      </c>
      <c r="Z58" s="33">
        <v>45412</v>
      </c>
      <c r="AA58" s="114" t="s">
        <v>538</v>
      </c>
      <c r="AB58" s="55">
        <v>2</v>
      </c>
      <c r="AC58" s="56">
        <f t="shared" si="0"/>
        <v>1</v>
      </c>
      <c r="AD58" s="57" t="str">
        <f t="shared" si="64"/>
        <v>TERMINADA EXTEMPORÁNEA</v>
      </c>
      <c r="AE58" s="57" t="b">
        <f t="shared" si="65"/>
        <v>0</v>
      </c>
      <c r="AF58" s="21" t="str">
        <f t="shared" si="66"/>
        <v>TERMINADA EXTEMPORÁNEA</v>
      </c>
      <c r="AG58" s="74" t="s">
        <v>539</v>
      </c>
      <c r="AH58" s="55" t="s">
        <v>102</v>
      </c>
      <c r="AI58" s="198" t="str">
        <f t="shared" si="4"/>
        <v>CUMPLIDA</v>
      </c>
      <c r="AJ58" s="57" t="s">
        <v>414</v>
      </c>
      <c r="AK58" s="55" t="s">
        <v>87</v>
      </c>
      <c r="AL58" s="55" t="s">
        <v>1211</v>
      </c>
    </row>
    <row r="59" spans="1:38" ht="122.4" x14ac:dyDescent="0.25">
      <c r="A59" s="79">
        <v>50</v>
      </c>
      <c r="B59" s="46" t="s">
        <v>103</v>
      </c>
      <c r="C59" s="46" t="s">
        <v>511</v>
      </c>
      <c r="D59" s="51">
        <v>45104</v>
      </c>
      <c r="E59" s="46" t="s">
        <v>540</v>
      </c>
      <c r="F59" s="45" t="s">
        <v>541</v>
      </c>
      <c r="G59" s="46" t="s">
        <v>542</v>
      </c>
      <c r="H59" s="45" t="s">
        <v>543</v>
      </c>
      <c r="I59" s="47" t="s">
        <v>544</v>
      </c>
      <c r="J59" s="47">
        <v>2</v>
      </c>
      <c r="K59" s="46" t="s">
        <v>73</v>
      </c>
      <c r="L59" s="46" t="s">
        <v>545</v>
      </c>
      <c r="M59" s="95">
        <v>1</v>
      </c>
      <c r="N59" s="51">
        <v>45139</v>
      </c>
      <c r="O59" s="51">
        <v>45505</v>
      </c>
      <c r="P59" s="46" t="s">
        <v>195</v>
      </c>
      <c r="Q59" s="46" t="s">
        <v>76</v>
      </c>
      <c r="R59" s="46" t="s">
        <v>546</v>
      </c>
      <c r="S59" s="46" t="s">
        <v>114</v>
      </c>
      <c r="T59" s="33">
        <v>45291</v>
      </c>
      <c r="U59" s="74" t="s">
        <v>547</v>
      </c>
      <c r="V59" s="44">
        <v>1</v>
      </c>
      <c r="W59" s="21" t="s">
        <v>80</v>
      </c>
      <c r="X59" s="21" t="s">
        <v>81</v>
      </c>
      <c r="Y59" s="55" t="s">
        <v>116</v>
      </c>
      <c r="Z59" s="33">
        <v>45412</v>
      </c>
      <c r="AA59" s="54" t="s">
        <v>548</v>
      </c>
      <c r="AB59" s="55">
        <v>2</v>
      </c>
      <c r="AC59" s="56">
        <f t="shared" si="0"/>
        <v>1</v>
      </c>
      <c r="AD59" s="57" t="b">
        <f t="shared" si="64"/>
        <v>0</v>
      </c>
      <c r="AE59" s="57" t="str">
        <f t="shared" si="65"/>
        <v>TERMINADA</v>
      </c>
      <c r="AF59" s="21" t="str">
        <f t="shared" si="66"/>
        <v>TERMINADA</v>
      </c>
      <c r="AG59" s="74" t="s">
        <v>549</v>
      </c>
      <c r="AH59" s="55" t="s">
        <v>116</v>
      </c>
      <c r="AI59" s="198" t="str">
        <f t="shared" si="4"/>
        <v>CUMPLIDA</v>
      </c>
      <c r="AJ59" s="57" t="s">
        <v>550</v>
      </c>
      <c r="AK59" s="55" t="s">
        <v>87</v>
      </c>
      <c r="AL59" s="55" t="s">
        <v>1211</v>
      </c>
    </row>
    <row r="60" spans="1:38" ht="224.4" x14ac:dyDescent="0.25">
      <c r="A60" s="84">
        <v>51</v>
      </c>
      <c r="B60" s="46" t="s">
        <v>103</v>
      </c>
      <c r="C60" s="46" t="s">
        <v>511</v>
      </c>
      <c r="D60" s="51">
        <v>45104</v>
      </c>
      <c r="E60" s="46" t="s">
        <v>551</v>
      </c>
      <c r="F60" s="45" t="s">
        <v>552</v>
      </c>
      <c r="G60" s="46" t="s">
        <v>542</v>
      </c>
      <c r="H60" s="45" t="s">
        <v>553</v>
      </c>
      <c r="I60" s="47" t="s">
        <v>554</v>
      </c>
      <c r="J60" s="47">
        <v>3</v>
      </c>
      <c r="K60" s="46" t="s">
        <v>73</v>
      </c>
      <c r="L60" s="46" t="s">
        <v>545</v>
      </c>
      <c r="M60" s="95">
        <v>1</v>
      </c>
      <c r="N60" s="51">
        <v>45139</v>
      </c>
      <c r="O60" s="51">
        <v>45505</v>
      </c>
      <c r="P60" s="46" t="s">
        <v>195</v>
      </c>
      <c r="Q60" s="46" t="s">
        <v>76</v>
      </c>
      <c r="R60" s="46" t="s">
        <v>546</v>
      </c>
      <c r="S60" s="46" t="s">
        <v>555</v>
      </c>
      <c r="T60" s="33">
        <v>45291</v>
      </c>
      <c r="U60" s="74" t="s">
        <v>556</v>
      </c>
      <c r="V60" s="44">
        <v>1</v>
      </c>
      <c r="W60" s="21" t="s">
        <v>80</v>
      </c>
      <c r="X60" s="21" t="s">
        <v>81</v>
      </c>
      <c r="Y60" s="55" t="s">
        <v>116</v>
      </c>
      <c r="Z60" s="33">
        <v>45412</v>
      </c>
      <c r="AA60" s="54" t="s">
        <v>557</v>
      </c>
      <c r="AB60" s="55">
        <v>3</v>
      </c>
      <c r="AC60" s="56">
        <f t="shared" si="0"/>
        <v>1</v>
      </c>
      <c r="AD60" s="57" t="b">
        <f t="shared" si="64"/>
        <v>0</v>
      </c>
      <c r="AE60" s="57" t="str">
        <f t="shared" si="65"/>
        <v>TERMINADA</v>
      </c>
      <c r="AF60" s="21" t="str">
        <f t="shared" si="66"/>
        <v>TERMINADA</v>
      </c>
      <c r="AG60" s="74" t="s">
        <v>558</v>
      </c>
      <c r="AH60" s="55" t="s">
        <v>200</v>
      </c>
      <c r="AI60" s="198" t="str">
        <f t="shared" si="4"/>
        <v>CUMPLIDA</v>
      </c>
      <c r="AJ60" s="57" t="s">
        <v>345</v>
      </c>
      <c r="AK60" s="55" t="s">
        <v>87</v>
      </c>
      <c r="AL60" s="55" t="s">
        <v>1211</v>
      </c>
    </row>
    <row r="61" spans="1:38" ht="142.80000000000001" x14ac:dyDescent="0.25">
      <c r="A61" s="79">
        <v>52</v>
      </c>
      <c r="B61" s="46" t="s">
        <v>103</v>
      </c>
      <c r="C61" s="46" t="s">
        <v>511</v>
      </c>
      <c r="D61" s="51">
        <v>45104</v>
      </c>
      <c r="E61" s="46" t="s">
        <v>559</v>
      </c>
      <c r="F61" s="45" t="s">
        <v>560</v>
      </c>
      <c r="G61" s="46" t="s">
        <v>542</v>
      </c>
      <c r="H61" s="45" t="s">
        <v>561</v>
      </c>
      <c r="I61" s="47" t="s">
        <v>562</v>
      </c>
      <c r="J61" s="47">
        <v>3</v>
      </c>
      <c r="K61" s="46" t="s">
        <v>73</v>
      </c>
      <c r="L61" s="46" t="s">
        <v>545</v>
      </c>
      <c r="M61" s="95">
        <v>1</v>
      </c>
      <c r="N61" s="51">
        <v>45139</v>
      </c>
      <c r="O61" s="51">
        <v>45505</v>
      </c>
      <c r="P61" s="46" t="s">
        <v>195</v>
      </c>
      <c r="Q61" s="46" t="s">
        <v>76</v>
      </c>
      <c r="R61" s="46" t="s">
        <v>546</v>
      </c>
      <c r="S61" s="46" t="s">
        <v>555</v>
      </c>
      <c r="T61" s="33">
        <v>45291</v>
      </c>
      <c r="U61" s="74" t="s">
        <v>563</v>
      </c>
      <c r="V61" s="44">
        <v>0.66700000000000004</v>
      </c>
      <c r="W61" s="21" t="s">
        <v>455</v>
      </c>
      <c r="X61" s="50"/>
      <c r="Y61" s="55" t="s">
        <v>116</v>
      </c>
      <c r="Z61" s="33">
        <v>45412</v>
      </c>
      <c r="AA61" s="54" t="s">
        <v>564</v>
      </c>
      <c r="AB61" s="55">
        <v>3</v>
      </c>
      <c r="AC61" s="56">
        <f t="shared" si="0"/>
        <v>1</v>
      </c>
      <c r="AD61" s="57" t="b">
        <f t="shared" si="64"/>
        <v>0</v>
      </c>
      <c r="AE61" s="57" t="str">
        <f t="shared" si="65"/>
        <v>TERMINADA</v>
      </c>
      <c r="AF61" s="21" t="str">
        <f t="shared" si="66"/>
        <v>TERMINADA</v>
      </c>
      <c r="AG61" s="74" t="s">
        <v>565</v>
      </c>
      <c r="AH61" s="55" t="s">
        <v>200</v>
      </c>
      <c r="AI61" s="198" t="str">
        <f t="shared" si="4"/>
        <v>CUMPLIDA</v>
      </c>
      <c r="AJ61" s="57" t="s">
        <v>345</v>
      </c>
      <c r="AK61" s="55" t="s">
        <v>87</v>
      </c>
      <c r="AL61" s="55" t="s">
        <v>1211</v>
      </c>
    </row>
    <row r="62" spans="1:38" ht="374.4" customHeight="1" x14ac:dyDescent="0.25">
      <c r="A62" s="84">
        <v>53</v>
      </c>
      <c r="B62" s="46" t="s">
        <v>103</v>
      </c>
      <c r="C62" s="46" t="s">
        <v>511</v>
      </c>
      <c r="D62" s="51">
        <v>45104</v>
      </c>
      <c r="E62" s="46" t="s">
        <v>566</v>
      </c>
      <c r="F62" s="45" t="s">
        <v>567</v>
      </c>
      <c r="G62" s="46" t="s">
        <v>542</v>
      </c>
      <c r="H62" s="45" t="s">
        <v>568</v>
      </c>
      <c r="I62" s="47" t="s">
        <v>569</v>
      </c>
      <c r="J62" s="47">
        <v>3</v>
      </c>
      <c r="K62" s="46" t="s">
        <v>309</v>
      </c>
      <c r="L62" s="46" t="s">
        <v>570</v>
      </c>
      <c r="M62" s="95">
        <v>1</v>
      </c>
      <c r="N62" s="51">
        <v>45139</v>
      </c>
      <c r="O62" s="173">
        <v>45505</v>
      </c>
      <c r="P62" s="46" t="s">
        <v>195</v>
      </c>
      <c r="Q62" s="46" t="s">
        <v>76</v>
      </c>
      <c r="R62" s="46" t="s">
        <v>546</v>
      </c>
      <c r="S62" s="46" t="s">
        <v>555</v>
      </c>
      <c r="T62" s="33">
        <v>45291</v>
      </c>
      <c r="U62" s="74" t="s">
        <v>571</v>
      </c>
      <c r="V62" s="44">
        <v>0.33300000000000002</v>
      </c>
      <c r="W62" s="21" t="s">
        <v>455</v>
      </c>
      <c r="X62" s="50"/>
      <c r="Y62" s="55" t="s">
        <v>116</v>
      </c>
      <c r="Z62" s="33">
        <v>45412</v>
      </c>
      <c r="AA62" s="54" t="s">
        <v>572</v>
      </c>
      <c r="AB62" s="55">
        <v>2</v>
      </c>
      <c r="AC62" s="56">
        <f t="shared" si="0"/>
        <v>0.66666666666666663</v>
      </c>
      <c r="AD62" s="57" t="b">
        <f t="shared" si="64"/>
        <v>0</v>
      </c>
      <c r="AE62" s="57" t="str">
        <f t="shared" si="65"/>
        <v>EN PROCESO</v>
      </c>
      <c r="AF62" s="21" t="str">
        <f t="shared" si="66"/>
        <v>EN PROCESO</v>
      </c>
      <c r="AG62" s="74" t="s">
        <v>573</v>
      </c>
      <c r="AH62" s="55" t="s">
        <v>200</v>
      </c>
      <c r="AI62" s="198" t="str">
        <f t="shared" si="4"/>
        <v>PENDIENTE</v>
      </c>
      <c r="AJ62" s="55"/>
      <c r="AK62" s="55"/>
      <c r="AL62" s="55"/>
    </row>
    <row r="63" spans="1:38" ht="176.4" customHeight="1" x14ac:dyDescent="0.25">
      <c r="A63" s="79">
        <v>54</v>
      </c>
      <c r="B63" s="46" t="s">
        <v>103</v>
      </c>
      <c r="C63" s="46" t="s">
        <v>511</v>
      </c>
      <c r="D63" s="51">
        <v>45104</v>
      </c>
      <c r="E63" s="46" t="s">
        <v>574</v>
      </c>
      <c r="F63" s="45" t="s">
        <v>575</v>
      </c>
      <c r="G63" s="46" t="s">
        <v>542</v>
      </c>
      <c r="H63" s="45" t="s">
        <v>576</v>
      </c>
      <c r="I63" s="47" t="s">
        <v>577</v>
      </c>
      <c r="J63" s="47">
        <v>2</v>
      </c>
      <c r="K63" s="46" t="s">
        <v>193</v>
      </c>
      <c r="L63" s="46" t="s">
        <v>578</v>
      </c>
      <c r="M63" s="95">
        <v>1</v>
      </c>
      <c r="N63" s="195">
        <v>45139</v>
      </c>
      <c r="O63" s="113">
        <v>45505</v>
      </c>
      <c r="P63" s="85" t="s">
        <v>195</v>
      </c>
      <c r="Q63" s="46" t="s">
        <v>76</v>
      </c>
      <c r="R63" s="46" t="s">
        <v>546</v>
      </c>
      <c r="S63" s="46" t="s">
        <v>555</v>
      </c>
      <c r="T63" s="33">
        <v>45291</v>
      </c>
      <c r="U63" s="74" t="s">
        <v>579</v>
      </c>
      <c r="V63" s="44">
        <v>0</v>
      </c>
      <c r="W63" s="50" t="s">
        <v>470</v>
      </c>
      <c r="X63" s="50"/>
      <c r="Y63" s="55" t="s">
        <v>116</v>
      </c>
      <c r="Z63" s="33">
        <v>45412</v>
      </c>
      <c r="AA63" s="54" t="s">
        <v>580</v>
      </c>
      <c r="AB63" s="55">
        <v>0.5</v>
      </c>
      <c r="AC63" s="56">
        <f t="shared" si="0"/>
        <v>0.25</v>
      </c>
      <c r="AD63" s="57" t="b">
        <f t="shared" si="64"/>
        <v>0</v>
      </c>
      <c r="AE63" s="57" t="str">
        <f t="shared" si="65"/>
        <v>EN PROCESO</v>
      </c>
      <c r="AF63" s="21" t="str">
        <f t="shared" si="66"/>
        <v>EN PROCESO</v>
      </c>
      <c r="AG63" s="74" t="s">
        <v>581</v>
      </c>
      <c r="AH63" s="55" t="s">
        <v>200</v>
      </c>
      <c r="AI63" s="198" t="str">
        <f t="shared" si="4"/>
        <v>PENDIENTE</v>
      </c>
      <c r="AJ63" s="55"/>
      <c r="AK63" s="55"/>
      <c r="AL63" s="55"/>
    </row>
    <row r="64" spans="1:38" ht="186.6" customHeight="1" x14ac:dyDescent="0.25">
      <c r="A64" s="84">
        <v>55</v>
      </c>
      <c r="B64" s="46" t="s">
        <v>103</v>
      </c>
      <c r="C64" s="46" t="s">
        <v>511</v>
      </c>
      <c r="D64" s="51">
        <v>45104</v>
      </c>
      <c r="E64" s="46" t="s">
        <v>582</v>
      </c>
      <c r="F64" s="45" t="s">
        <v>583</v>
      </c>
      <c r="G64" s="46" t="s">
        <v>542</v>
      </c>
      <c r="H64" s="45" t="s">
        <v>584</v>
      </c>
      <c r="I64" s="47" t="s">
        <v>585</v>
      </c>
      <c r="J64" s="47">
        <v>2</v>
      </c>
      <c r="K64" s="46" t="s">
        <v>73</v>
      </c>
      <c r="L64" s="46" t="s">
        <v>545</v>
      </c>
      <c r="M64" s="95">
        <v>1</v>
      </c>
      <c r="N64" s="51">
        <v>45139</v>
      </c>
      <c r="O64" s="51">
        <v>45505</v>
      </c>
      <c r="P64" s="46" t="s">
        <v>195</v>
      </c>
      <c r="Q64" s="46" t="s">
        <v>76</v>
      </c>
      <c r="R64" s="46" t="s">
        <v>546</v>
      </c>
      <c r="S64" s="46" t="s">
        <v>555</v>
      </c>
      <c r="T64" s="33">
        <v>45291</v>
      </c>
      <c r="U64" s="74" t="s">
        <v>586</v>
      </c>
      <c r="V64" s="44">
        <v>1</v>
      </c>
      <c r="W64" s="21" t="s">
        <v>80</v>
      </c>
      <c r="X64" s="21" t="s">
        <v>81</v>
      </c>
      <c r="Y64" s="55" t="s">
        <v>116</v>
      </c>
      <c r="Z64" s="33">
        <v>45412</v>
      </c>
      <c r="AA64" s="54"/>
      <c r="AB64" s="55">
        <v>2</v>
      </c>
      <c r="AC64" s="56">
        <f t="shared" si="0"/>
        <v>1</v>
      </c>
      <c r="AD64" s="57" t="b">
        <f t="shared" si="64"/>
        <v>0</v>
      </c>
      <c r="AE64" s="57" t="str">
        <f t="shared" si="65"/>
        <v>TERMINADA</v>
      </c>
      <c r="AF64" s="21" t="str">
        <f t="shared" si="66"/>
        <v>TERMINADA</v>
      </c>
      <c r="AG64" s="74" t="s">
        <v>587</v>
      </c>
      <c r="AH64" s="55" t="s">
        <v>200</v>
      </c>
      <c r="AI64" s="198" t="str">
        <f t="shared" si="4"/>
        <v>CUMPLIDA</v>
      </c>
      <c r="AJ64" s="57" t="s">
        <v>345</v>
      </c>
      <c r="AK64" s="55" t="s">
        <v>87</v>
      </c>
      <c r="AL64" s="55" t="s">
        <v>1211</v>
      </c>
    </row>
    <row r="65" spans="1:38" ht="267" customHeight="1" x14ac:dyDescent="0.25">
      <c r="A65" s="79">
        <v>56</v>
      </c>
      <c r="B65" s="46" t="s">
        <v>103</v>
      </c>
      <c r="C65" s="46" t="s">
        <v>588</v>
      </c>
      <c r="D65" s="51">
        <v>45135</v>
      </c>
      <c r="E65" s="46" t="s">
        <v>402</v>
      </c>
      <c r="F65" s="45" t="s">
        <v>589</v>
      </c>
      <c r="G65" s="46" t="s">
        <v>590</v>
      </c>
      <c r="H65" s="45" t="s">
        <v>591</v>
      </c>
      <c r="I65" s="47" t="s">
        <v>592</v>
      </c>
      <c r="J65" s="47">
        <v>2</v>
      </c>
      <c r="K65" s="46" t="s">
        <v>178</v>
      </c>
      <c r="L65" s="46" t="s">
        <v>593</v>
      </c>
      <c r="M65" s="95" t="s">
        <v>594</v>
      </c>
      <c r="N65" s="51">
        <v>45152</v>
      </c>
      <c r="O65" s="51">
        <v>45291</v>
      </c>
      <c r="P65" s="46" t="s">
        <v>595</v>
      </c>
      <c r="Q65" s="46" t="s">
        <v>596</v>
      </c>
      <c r="R65" s="46" t="s">
        <v>597</v>
      </c>
      <c r="S65" s="46" t="s">
        <v>114</v>
      </c>
      <c r="T65" s="33">
        <v>45291</v>
      </c>
      <c r="U65" s="73" t="s">
        <v>598</v>
      </c>
      <c r="V65" s="44">
        <v>1</v>
      </c>
      <c r="W65" s="21" t="s">
        <v>80</v>
      </c>
      <c r="X65" s="21" t="s">
        <v>81</v>
      </c>
      <c r="Y65" s="55" t="s">
        <v>82</v>
      </c>
      <c r="Z65" s="33">
        <v>45412</v>
      </c>
      <c r="AA65" s="73" t="s">
        <v>599</v>
      </c>
      <c r="AB65" s="55">
        <v>2</v>
      </c>
      <c r="AC65" s="56">
        <f t="shared" si="0"/>
        <v>1</v>
      </c>
      <c r="AD65" s="57" t="str">
        <f t="shared" si="64"/>
        <v>TERMINADA EXTEMPORÁNEA</v>
      </c>
      <c r="AE65" s="57" t="b">
        <f t="shared" si="65"/>
        <v>0</v>
      </c>
      <c r="AF65" s="21" t="str">
        <f t="shared" si="66"/>
        <v>TERMINADA EXTEMPORÁNEA</v>
      </c>
      <c r="AG65" s="73" t="s">
        <v>600</v>
      </c>
      <c r="AH65" s="57" t="s">
        <v>601</v>
      </c>
      <c r="AI65" s="198" t="str">
        <f t="shared" si="4"/>
        <v>CUMPLIDA</v>
      </c>
      <c r="AJ65" s="57" t="s">
        <v>602</v>
      </c>
      <c r="AK65" s="55" t="s">
        <v>87</v>
      </c>
      <c r="AL65" s="55" t="s">
        <v>1211</v>
      </c>
    </row>
    <row r="66" spans="1:38" ht="379.95" customHeight="1" x14ac:dyDescent="0.25">
      <c r="A66" s="84">
        <v>57</v>
      </c>
      <c r="B66" s="46" t="s">
        <v>103</v>
      </c>
      <c r="C66" s="46" t="s">
        <v>588</v>
      </c>
      <c r="D66" s="51">
        <v>45135</v>
      </c>
      <c r="E66" s="46" t="s">
        <v>304</v>
      </c>
      <c r="F66" s="45" t="s">
        <v>603</v>
      </c>
      <c r="G66" s="46" t="s">
        <v>604</v>
      </c>
      <c r="H66" s="45" t="s">
        <v>605</v>
      </c>
      <c r="I66" s="47" t="s">
        <v>606</v>
      </c>
      <c r="J66" s="47">
        <v>6</v>
      </c>
      <c r="K66" s="46" t="s">
        <v>178</v>
      </c>
      <c r="L66" s="46" t="s">
        <v>607</v>
      </c>
      <c r="M66" s="95" t="s">
        <v>594</v>
      </c>
      <c r="N66" s="51">
        <v>45152</v>
      </c>
      <c r="O66" s="51">
        <v>45657</v>
      </c>
      <c r="P66" s="46" t="s">
        <v>608</v>
      </c>
      <c r="Q66" s="46" t="s">
        <v>609</v>
      </c>
      <c r="R66" s="46" t="s">
        <v>597</v>
      </c>
      <c r="S66" s="46" t="s">
        <v>114</v>
      </c>
      <c r="T66" s="33">
        <v>45291</v>
      </c>
      <c r="U66" s="73" t="s">
        <v>610</v>
      </c>
      <c r="V66" s="44">
        <v>0.16700000000000001</v>
      </c>
      <c r="W66" s="21" t="s">
        <v>99</v>
      </c>
      <c r="X66" s="50"/>
      <c r="Y66" s="55" t="s">
        <v>82</v>
      </c>
      <c r="Z66" s="33">
        <v>45412</v>
      </c>
      <c r="AA66" s="54" t="s">
        <v>611</v>
      </c>
      <c r="AB66" s="55">
        <v>3</v>
      </c>
      <c r="AC66" s="56">
        <f t="shared" si="0"/>
        <v>0.5</v>
      </c>
      <c r="AD66" s="57" t="b">
        <f t="shared" si="64"/>
        <v>0</v>
      </c>
      <c r="AE66" s="57" t="str">
        <f t="shared" si="65"/>
        <v>EN PROCESO</v>
      </c>
      <c r="AF66" s="21" t="str">
        <f t="shared" si="66"/>
        <v>EN PROCESO</v>
      </c>
      <c r="AG66" s="73" t="s">
        <v>1182</v>
      </c>
      <c r="AH66" s="55" t="s">
        <v>200</v>
      </c>
      <c r="AI66" s="198" t="str">
        <f t="shared" si="4"/>
        <v>PENDIENTE</v>
      </c>
      <c r="AJ66" s="55"/>
      <c r="AK66" s="55"/>
      <c r="AL66" s="55"/>
    </row>
    <row r="67" spans="1:38" ht="409.2" customHeight="1" x14ac:dyDescent="0.25">
      <c r="A67" s="79">
        <v>58</v>
      </c>
      <c r="B67" s="46" t="s">
        <v>103</v>
      </c>
      <c r="C67" s="46" t="s">
        <v>588</v>
      </c>
      <c r="D67" s="51">
        <v>45135</v>
      </c>
      <c r="E67" s="46" t="s">
        <v>105</v>
      </c>
      <c r="F67" s="45" t="s">
        <v>612</v>
      </c>
      <c r="G67" s="46" t="s">
        <v>613</v>
      </c>
      <c r="H67" s="45" t="s">
        <v>614</v>
      </c>
      <c r="I67" s="47" t="s">
        <v>615</v>
      </c>
      <c r="J67" s="47">
        <v>4</v>
      </c>
      <c r="K67" s="46" t="s">
        <v>178</v>
      </c>
      <c r="L67" s="46" t="s">
        <v>607</v>
      </c>
      <c r="M67" s="95" t="s">
        <v>594</v>
      </c>
      <c r="N67" s="51">
        <v>45152</v>
      </c>
      <c r="O67" s="51">
        <v>45657</v>
      </c>
      <c r="P67" s="46" t="s">
        <v>616</v>
      </c>
      <c r="Q67" s="46" t="s">
        <v>596</v>
      </c>
      <c r="R67" s="46" t="s">
        <v>597</v>
      </c>
      <c r="S67" s="46" t="s">
        <v>114</v>
      </c>
      <c r="T67" s="33">
        <v>45291</v>
      </c>
      <c r="U67" s="73" t="s">
        <v>617</v>
      </c>
      <c r="V67" s="44">
        <v>0.25</v>
      </c>
      <c r="W67" s="21" t="s">
        <v>99</v>
      </c>
      <c r="X67" s="50"/>
      <c r="Y67" s="55" t="s">
        <v>301</v>
      </c>
      <c r="Z67" s="33">
        <v>45412</v>
      </c>
      <c r="AA67" s="54" t="s">
        <v>618</v>
      </c>
      <c r="AB67" s="55">
        <v>1</v>
      </c>
      <c r="AC67" s="56">
        <f t="shared" si="0"/>
        <v>0.25</v>
      </c>
      <c r="AD67" s="57" t="b">
        <f t="shared" si="64"/>
        <v>0</v>
      </c>
      <c r="AE67" s="57" t="str">
        <f t="shared" si="65"/>
        <v>EN PROCESO</v>
      </c>
      <c r="AF67" s="21" t="str">
        <f t="shared" si="66"/>
        <v>EN PROCESO</v>
      </c>
      <c r="AG67" s="73" t="s">
        <v>1183</v>
      </c>
      <c r="AH67" s="55" t="s">
        <v>200</v>
      </c>
      <c r="AI67" s="198" t="str">
        <f t="shared" si="4"/>
        <v>PENDIENTE</v>
      </c>
      <c r="AJ67" s="55"/>
      <c r="AK67" s="55"/>
      <c r="AL67" s="55"/>
    </row>
    <row r="68" spans="1:38" ht="187.2" customHeight="1" x14ac:dyDescent="0.25">
      <c r="A68" s="84">
        <v>59</v>
      </c>
      <c r="B68" s="46" t="s">
        <v>103</v>
      </c>
      <c r="C68" s="46" t="s">
        <v>588</v>
      </c>
      <c r="D68" s="51">
        <v>45135</v>
      </c>
      <c r="E68" s="46" t="s">
        <v>131</v>
      </c>
      <c r="F68" s="45" t="s">
        <v>619</v>
      </c>
      <c r="G68" s="46" t="s">
        <v>620</v>
      </c>
      <c r="H68" s="45" t="s">
        <v>621</v>
      </c>
      <c r="I68" s="47" t="s">
        <v>622</v>
      </c>
      <c r="J68" s="47">
        <v>2</v>
      </c>
      <c r="K68" s="46" t="s">
        <v>73</v>
      </c>
      <c r="L68" s="46" t="s">
        <v>593</v>
      </c>
      <c r="M68" s="95" t="s">
        <v>594</v>
      </c>
      <c r="N68" s="51">
        <v>45152</v>
      </c>
      <c r="O68" s="51">
        <v>45657</v>
      </c>
      <c r="P68" s="46" t="s">
        <v>623</v>
      </c>
      <c r="Q68" s="46" t="s">
        <v>624</v>
      </c>
      <c r="R68" s="46" t="s">
        <v>625</v>
      </c>
      <c r="S68" s="46" t="s">
        <v>114</v>
      </c>
      <c r="T68" s="33">
        <v>45291</v>
      </c>
      <c r="U68" s="73" t="s">
        <v>626</v>
      </c>
      <c r="V68" s="44">
        <v>0.5</v>
      </c>
      <c r="W68" s="21" t="s">
        <v>99</v>
      </c>
      <c r="X68" s="50"/>
      <c r="Y68" s="55" t="s">
        <v>82</v>
      </c>
      <c r="Z68" s="33">
        <v>45412</v>
      </c>
      <c r="AA68" s="54" t="s">
        <v>627</v>
      </c>
      <c r="AB68" s="55">
        <v>2</v>
      </c>
      <c r="AC68" s="56">
        <f t="shared" si="0"/>
        <v>1</v>
      </c>
      <c r="AD68" s="57" t="b">
        <f t="shared" ref="AD68" si="67">IF(AB68="","",IF(Z68&gt;O68,IF(AC68&lt;100%,"INCUMPLIDA",IF(AC68=100%,"TERMINADA EXTEMPORÁNEA"))))</f>
        <v>0</v>
      </c>
      <c r="AE68" s="57" t="str">
        <f t="shared" ref="AE68" si="68">IF(AB68="","",IF(Z68&lt;O68,IF(AC68=0%,"SIN INICIAR",IF(AC68=100%,"TERMINADA",IF(AC68&gt;0%,"EN PROCESO")))))</f>
        <v>TERMINADA</v>
      </c>
      <c r="AF68" s="21" t="str">
        <f t="shared" ref="AF68" si="69">IF(AB68="","",IF(Z68&gt;O68,AD68,IF(Z68&lt;O68,AE68)))</f>
        <v>TERMINADA</v>
      </c>
      <c r="AG68" s="73" t="s">
        <v>628</v>
      </c>
      <c r="AH68" s="57" t="s">
        <v>601</v>
      </c>
      <c r="AI68" s="198" t="str">
        <f t="shared" si="4"/>
        <v>CUMPLIDA</v>
      </c>
      <c r="AJ68" s="57" t="s">
        <v>345</v>
      </c>
      <c r="AK68" s="55" t="s">
        <v>87</v>
      </c>
      <c r="AL68" s="55" t="s">
        <v>1211</v>
      </c>
    </row>
    <row r="69" spans="1:38" ht="132.6" x14ac:dyDescent="0.25">
      <c r="A69" s="79">
        <v>60</v>
      </c>
      <c r="B69" s="46" t="s">
        <v>103</v>
      </c>
      <c r="C69" s="46" t="s">
        <v>629</v>
      </c>
      <c r="D69" s="51">
        <v>45187</v>
      </c>
      <c r="E69" s="46" t="s">
        <v>139</v>
      </c>
      <c r="F69" s="45" t="s">
        <v>630</v>
      </c>
      <c r="G69" s="46" t="s">
        <v>631</v>
      </c>
      <c r="H69" s="45" t="s">
        <v>632</v>
      </c>
      <c r="I69" s="47" t="s">
        <v>633</v>
      </c>
      <c r="J69" s="47">
        <v>7</v>
      </c>
      <c r="K69" s="46" t="s">
        <v>178</v>
      </c>
      <c r="L69" s="46" t="s">
        <v>634</v>
      </c>
      <c r="M69" s="95">
        <v>1</v>
      </c>
      <c r="N69" s="51">
        <v>45214</v>
      </c>
      <c r="O69" s="51">
        <v>45580</v>
      </c>
      <c r="P69" s="46" t="s">
        <v>506</v>
      </c>
      <c r="Q69" s="46" t="s">
        <v>296</v>
      </c>
      <c r="R69" s="46" t="s">
        <v>635</v>
      </c>
      <c r="S69" s="46" t="s">
        <v>114</v>
      </c>
      <c r="T69" s="33">
        <v>45291</v>
      </c>
      <c r="U69" s="74" t="s">
        <v>636</v>
      </c>
      <c r="V69" s="44">
        <v>0.14299999999999999</v>
      </c>
      <c r="W69" s="21" t="s">
        <v>455</v>
      </c>
      <c r="X69" s="50"/>
      <c r="Y69" s="55" t="s">
        <v>116</v>
      </c>
      <c r="Z69" s="33">
        <v>45412</v>
      </c>
      <c r="AA69" s="54" t="s">
        <v>637</v>
      </c>
      <c r="AB69" s="55">
        <v>3</v>
      </c>
      <c r="AC69" s="56">
        <f t="shared" si="0"/>
        <v>0.42857142857142855</v>
      </c>
      <c r="AD69" s="57" t="b">
        <f t="shared" si="64"/>
        <v>0</v>
      </c>
      <c r="AE69" s="57" t="str">
        <f t="shared" si="65"/>
        <v>EN PROCESO</v>
      </c>
      <c r="AF69" s="21" t="str">
        <f t="shared" si="66"/>
        <v>EN PROCESO</v>
      </c>
      <c r="AG69" s="74" t="s">
        <v>638</v>
      </c>
      <c r="AH69" s="55" t="s">
        <v>116</v>
      </c>
      <c r="AI69" s="198" t="str">
        <f t="shared" si="4"/>
        <v>PENDIENTE</v>
      </c>
      <c r="AJ69" s="55"/>
      <c r="AK69" s="55"/>
      <c r="AL69" s="55"/>
    </row>
    <row r="70" spans="1:38" ht="122.4" x14ac:dyDescent="0.25">
      <c r="A70" s="84">
        <v>61</v>
      </c>
      <c r="B70" s="46" t="s">
        <v>103</v>
      </c>
      <c r="C70" s="46" t="s">
        <v>629</v>
      </c>
      <c r="D70" s="51">
        <v>45187</v>
      </c>
      <c r="E70" s="46" t="s">
        <v>304</v>
      </c>
      <c r="F70" s="45" t="s">
        <v>639</v>
      </c>
      <c r="G70" s="46" t="s">
        <v>631</v>
      </c>
      <c r="H70" s="45" t="s">
        <v>640</v>
      </c>
      <c r="I70" s="47" t="s">
        <v>641</v>
      </c>
      <c r="J70" s="47">
        <v>1</v>
      </c>
      <c r="K70" s="46" t="s">
        <v>178</v>
      </c>
      <c r="L70" s="46" t="s">
        <v>634</v>
      </c>
      <c r="M70" s="95">
        <v>1</v>
      </c>
      <c r="N70" s="51">
        <v>45214</v>
      </c>
      <c r="O70" s="51">
        <v>45580</v>
      </c>
      <c r="P70" s="46" t="s">
        <v>506</v>
      </c>
      <c r="Q70" s="46" t="s">
        <v>296</v>
      </c>
      <c r="R70" s="46" t="s">
        <v>635</v>
      </c>
      <c r="S70" s="46" t="s">
        <v>114</v>
      </c>
      <c r="T70" s="33">
        <v>45291</v>
      </c>
      <c r="U70" s="74" t="s">
        <v>642</v>
      </c>
      <c r="V70" s="44">
        <v>0</v>
      </c>
      <c r="W70" s="21" t="s">
        <v>470</v>
      </c>
      <c r="X70" s="50"/>
      <c r="Y70" s="55" t="s">
        <v>116</v>
      </c>
      <c r="Z70" s="33">
        <v>45412</v>
      </c>
      <c r="AA70" s="54" t="s">
        <v>643</v>
      </c>
      <c r="AB70" s="55">
        <v>1</v>
      </c>
      <c r="AC70" s="56">
        <f t="shared" si="0"/>
        <v>1</v>
      </c>
      <c r="AD70" s="57" t="b">
        <f t="shared" si="64"/>
        <v>0</v>
      </c>
      <c r="AE70" s="57" t="str">
        <f t="shared" si="65"/>
        <v>TERMINADA</v>
      </c>
      <c r="AF70" s="21" t="str">
        <f t="shared" si="66"/>
        <v>TERMINADA</v>
      </c>
      <c r="AG70" s="74" t="s">
        <v>644</v>
      </c>
      <c r="AH70" s="55" t="s">
        <v>116</v>
      </c>
      <c r="AI70" s="198" t="str">
        <f t="shared" si="4"/>
        <v>CUMPLIDA</v>
      </c>
      <c r="AJ70" s="57" t="s">
        <v>345</v>
      </c>
      <c r="AK70" s="55" t="s">
        <v>87</v>
      </c>
      <c r="AL70" s="55" t="s">
        <v>1211</v>
      </c>
    </row>
    <row r="71" spans="1:38" ht="122.4" x14ac:dyDescent="0.25">
      <c r="A71" s="79">
        <v>62</v>
      </c>
      <c r="B71" s="46" t="s">
        <v>103</v>
      </c>
      <c r="C71" s="46" t="s">
        <v>629</v>
      </c>
      <c r="D71" s="51">
        <v>45187</v>
      </c>
      <c r="E71" s="46" t="s">
        <v>119</v>
      </c>
      <c r="F71" s="45" t="s">
        <v>645</v>
      </c>
      <c r="G71" s="46" t="s">
        <v>631</v>
      </c>
      <c r="H71" s="45" t="s">
        <v>646</v>
      </c>
      <c r="I71" s="47" t="s">
        <v>647</v>
      </c>
      <c r="J71" s="47">
        <v>5</v>
      </c>
      <c r="K71" s="46" t="s">
        <v>178</v>
      </c>
      <c r="L71" s="46" t="s">
        <v>634</v>
      </c>
      <c r="M71" s="95">
        <v>1</v>
      </c>
      <c r="N71" s="51">
        <v>45214</v>
      </c>
      <c r="O71" s="51">
        <v>45580</v>
      </c>
      <c r="P71" s="46" t="s">
        <v>648</v>
      </c>
      <c r="Q71" s="46" t="s">
        <v>649</v>
      </c>
      <c r="R71" s="46" t="s">
        <v>650</v>
      </c>
      <c r="S71" s="46" t="s">
        <v>114</v>
      </c>
      <c r="T71" s="33">
        <v>45291</v>
      </c>
      <c r="U71" s="74" t="s">
        <v>651</v>
      </c>
      <c r="V71" s="44">
        <v>0</v>
      </c>
      <c r="W71" s="21" t="s">
        <v>470</v>
      </c>
      <c r="X71" s="50"/>
      <c r="Y71" s="57" t="s">
        <v>652</v>
      </c>
      <c r="Z71" s="33">
        <v>45412</v>
      </c>
      <c r="AA71" s="54" t="s">
        <v>653</v>
      </c>
      <c r="AB71" s="55">
        <v>3</v>
      </c>
      <c r="AC71" s="56">
        <f t="shared" si="0"/>
        <v>0.6</v>
      </c>
      <c r="AD71" s="57" t="b">
        <f t="shared" si="64"/>
        <v>0</v>
      </c>
      <c r="AE71" s="57" t="str">
        <f t="shared" si="65"/>
        <v>EN PROCESO</v>
      </c>
      <c r="AF71" s="21" t="str">
        <f t="shared" si="66"/>
        <v>EN PROCESO</v>
      </c>
      <c r="AG71" s="74" t="s">
        <v>1216</v>
      </c>
      <c r="AH71" s="57" t="s">
        <v>116</v>
      </c>
      <c r="AI71" s="198" t="str">
        <f t="shared" si="4"/>
        <v>PENDIENTE</v>
      </c>
      <c r="AJ71" s="55"/>
      <c r="AK71" s="55"/>
      <c r="AL71" s="55"/>
    </row>
    <row r="72" spans="1:38" ht="71.400000000000006" x14ac:dyDescent="0.25">
      <c r="A72" s="84">
        <v>63</v>
      </c>
      <c r="B72" s="99" t="s">
        <v>103</v>
      </c>
      <c r="C72" s="99" t="s">
        <v>654</v>
      </c>
      <c r="D72" s="108">
        <v>45225</v>
      </c>
      <c r="E72" s="99" t="s">
        <v>402</v>
      </c>
      <c r="F72" s="109" t="s">
        <v>655</v>
      </c>
      <c r="G72" s="99" t="s">
        <v>656</v>
      </c>
      <c r="H72" s="109" t="s">
        <v>657</v>
      </c>
      <c r="I72" s="109" t="s">
        <v>658</v>
      </c>
      <c r="J72" s="99">
        <v>2</v>
      </c>
      <c r="K72" s="99" t="s">
        <v>73</v>
      </c>
      <c r="L72" s="99" t="s">
        <v>659</v>
      </c>
      <c r="M72" s="110">
        <v>0.8</v>
      </c>
      <c r="N72" s="108">
        <v>45293</v>
      </c>
      <c r="O72" s="108">
        <v>45659</v>
      </c>
      <c r="P72" s="17" t="s">
        <v>660</v>
      </c>
      <c r="Q72" s="17" t="s">
        <v>76</v>
      </c>
      <c r="R72" s="17" t="s">
        <v>661</v>
      </c>
      <c r="S72" s="99" t="s">
        <v>114</v>
      </c>
      <c r="T72" s="49"/>
      <c r="U72" s="49"/>
      <c r="V72" s="111"/>
      <c r="W72" s="112"/>
      <c r="X72" s="112"/>
      <c r="Y72" s="112"/>
      <c r="Z72" s="33">
        <v>45412</v>
      </c>
      <c r="AA72" s="114" t="s">
        <v>83</v>
      </c>
      <c r="AB72" s="105">
        <v>0</v>
      </c>
      <c r="AC72" s="56">
        <f t="shared" si="0"/>
        <v>0</v>
      </c>
      <c r="AD72" s="57" t="b">
        <f t="shared" si="64"/>
        <v>0</v>
      </c>
      <c r="AE72" s="57" t="str">
        <f t="shared" si="65"/>
        <v>SIN INICIAR</v>
      </c>
      <c r="AF72" s="21" t="str">
        <f t="shared" si="66"/>
        <v>SIN INICIAR</v>
      </c>
      <c r="AG72" s="114" t="s">
        <v>662</v>
      </c>
      <c r="AH72" s="55" t="s">
        <v>116</v>
      </c>
      <c r="AI72" s="198" t="str">
        <f t="shared" si="4"/>
        <v>PENDIENTE</v>
      </c>
      <c r="AJ72" s="105"/>
      <c r="AK72" s="105"/>
      <c r="AL72" s="105"/>
    </row>
    <row r="73" spans="1:38" ht="377.4" x14ac:dyDescent="0.25">
      <c r="A73" s="79">
        <v>64</v>
      </c>
      <c r="B73" s="99" t="s">
        <v>103</v>
      </c>
      <c r="C73" s="99" t="s">
        <v>654</v>
      </c>
      <c r="D73" s="108">
        <v>45225</v>
      </c>
      <c r="E73" s="99" t="s">
        <v>415</v>
      </c>
      <c r="F73" s="109" t="s">
        <v>663</v>
      </c>
      <c r="G73" s="99" t="s">
        <v>656</v>
      </c>
      <c r="H73" s="109" t="s">
        <v>664</v>
      </c>
      <c r="I73" s="39" t="s">
        <v>665</v>
      </c>
      <c r="J73" s="99">
        <v>12</v>
      </c>
      <c r="K73" s="99" t="s">
        <v>178</v>
      </c>
      <c r="L73" s="99" t="s">
        <v>666</v>
      </c>
      <c r="M73" s="110">
        <v>0.8</v>
      </c>
      <c r="N73" s="108">
        <v>45293</v>
      </c>
      <c r="O73" s="108">
        <v>45659</v>
      </c>
      <c r="P73" s="17" t="s">
        <v>667</v>
      </c>
      <c r="Q73" s="17" t="s">
        <v>668</v>
      </c>
      <c r="R73" s="17" t="s">
        <v>669</v>
      </c>
      <c r="S73" s="99" t="s">
        <v>114</v>
      </c>
      <c r="T73" s="49"/>
      <c r="U73" s="49"/>
      <c r="V73" s="111"/>
      <c r="W73" s="112"/>
      <c r="X73" s="112"/>
      <c r="Y73" s="112"/>
      <c r="Z73" s="33">
        <v>45412</v>
      </c>
      <c r="AA73" s="114" t="s">
        <v>670</v>
      </c>
      <c r="AB73" s="105">
        <v>0.3</v>
      </c>
      <c r="AC73" s="56">
        <f t="shared" si="0"/>
        <v>2.4999999999999998E-2</v>
      </c>
      <c r="AD73" s="57" t="b">
        <f t="shared" si="64"/>
        <v>0</v>
      </c>
      <c r="AE73" s="57" t="str">
        <f t="shared" si="65"/>
        <v>EN PROCESO</v>
      </c>
      <c r="AF73" s="21" t="str">
        <f t="shared" si="66"/>
        <v>EN PROCESO</v>
      </c>
      <c r="AG73" s="114" t="s">
        <v>1198</v>
      </c>
      <c r="AH73" s="57" t="s">
        <v>116</v>
      </c>
      <c r="AI73" s="198" t="str">
        <f t="shared" si="4"/>
        <v>PENDIENTE</v>
      </c>
      <c r="AJ73" s="105"/>
      <c r="AK73" s="105"/>
      <c r="AL73" s="105"/>
    </row>
    <row r="74" spans="1:38" ht="173.4" x14ac:dyDescent="0.25">
      <c r="A74" s="84">
        <v>65</v>
      </c>
      <c r="B74" s="99" t="s">
        <v>103</v>
      </c>
      <c r="C74" s="99" t="s">
        <v>654</v>
      </c>
      <c r="D74" s="108">
        <v>45225</v>
      </c>
      <c r="E74" s="99" t="s">
        <v>671</v>
      </c>
      <c r="F74" s="109" t="s">
        <v>672</v>
      </c>
      <c r="G74" s="99" t="s">
        <v>673</v>
      </c>
      <c r="H74" s="109" t="s">
        <v>674</v>
      </c>
      <c r="I74" s="109" t="s">
        <v>675</v>
      </c>
      <c r="J74" s="99">
        <v>2</v>
      </c>
      <c r="K74" s="99" t="s">
        <v>193</v>
      </c>
      <c r="L74" s="99" t="s">
        <v>666</v>
      </c>
      <c r="M74" s="110">
        <v>1</v>
      </c>
      <c r="N74" s="108">
        <v>45293</v>
      </c>
      <c r="O74" s="108">
        <v>45659</v>
      </c>
      <c r="P74" s="99" t="s">
        <v>660</v>
      </c>
      <c r="Q74" s="99" t="s">
        <v>76</v>
      </c>
      <c r="R74" s="17" t="s">
        <v>661</v>
      </c>
      <c r="S74" s="99" t="s">
        <v>114</v>
      </c>
      <c r="T74" s="49"/>
      <c r="U74" s="49"/>
      <c r="V74" s="111"/>
      <c r="W74" s="112"/>
      <c r="X74" s="112"/>
      <c r="Y74" s="112"/>
      <c r="Z74" s="33">
        <v>45412</v>
      </c>
      <c r="AA74" s="114" t="s">
        <v>676</v>
      </c>
      <c r="AB74" s="105">
        <v>1</v>
      </c>
      <c r="AC74" s="56">
        <f t="shared" si="0"/>
        <v>0.5</v>
      </c>
      <c r="AD74" s="57" t="b">
        <f t="shared" si="64"/>
        <v>0</v>
      </c>
      <c r="AE74" s="57" t="str">
        <f t="shared" si="65"/>
        <v>EN PROCESO</v>
      </c>
      <c r="AF74" s="21" t="str">
        <f t="shared" si="66"/>
        <v>EN PROCESO</v>
      </c>
      <c r="AG74" s="211" t="s">
        <v>1204</v>
      </c>
      <c r="AH74" s="55" t="s">
        <v>116</v>
      </c>
      <c r="AI74" s="198" t="str">
        <f t="shared" si="4"/>
        <v>PENDIENTE</v>
      </c>
      <c r="AJ74" s="105"/>
      <c r="AK74" s="105"/>
      <c r="AL74" s="105"/>
    </row>
    <row r="75" spans="1:38" ht="163.19999999999999" x14ac:dyDescent="0.25">
      <c r="A75" s="79">
        <v>66</v>
      </c>
      <c r="B75" s="99" t="s">
        <v>103</v>
      </c>
      <c r="C75" s="99" t="s">
        <v>654</v>
      </c>
      <c r="D75" s="108">
        <v>45225</v>
      </c>
      <c r="E75" s="99" t="s">
        <v>677</v>
      </c>
      <c r="F75" s="109" t="s">
        <v>678</v>
      </c>
      <c r="G75" s="99" t="s">
        <v>656</v>
      </c>
      <c r="H75" s="109" t="s">
        <v>674</v>
      </c>
      <c r="I75" s="109" t="s">
        <v>679</v>
      </c>
      <c r="J75" s="99">
        <v>3</v>
      </c>
      <c r="K75" s="99" t="s">
        <v>193</v>
      </c>
      <c r="L75" s="99" t="s">
        <v>666</v>
      </c>
      <c r="M75" s="110">
        <v>0.7</v>
      </c>
      <c r="N75" s="108">
        <v>45293</v>
      </c>
      <c r="O75" s="108">
        <v>45659</v>
      </c>
      <c r="P75" s="99" t="s">
        <v>660</v>
      </c>
      <c r="Q75" s="99" t="s">
        <v>76</v>
      </c>
      <c r="R75" s="17" t="s">
        <v>661</v>
      </c>
      <c r="S75" s="99" t="s">
        <v>114</v>
      </c>
      <c r="T75" s="49"/>
      <c r="U75" s="49"/>
      <c r="V75" s="111"/>
      <c r="W75" s="112"/>
      <c r="X75" s="112"/>
      <c r="Y75" s="112"/>
      <c r="Z75" s="33">
        <v>45412</v>
      </c>
      <c r="AA75" s="114" t="s">
        <v>680</v>
      </c>
      <c r="AB75" s="105">
        <v>1</v>
      </c>
      <c r="AC75" s="56">
        <f t="shared" ref="AC75:AC138" si="70">IF(OR(AB75="",J75=""),"",IF(OR(AB75=0,J75=0),0,IF((AB75*100%)/J75&gt;100%,100%,(AB75*100%)/J75)))</f>
        <v>0.33333333333333331</v>
      </c>
      <c r="AD75" s="57" t="b">
        <f t="shared" si="64"/>
        <v>0</v>
      </c>
      <c r="AE75" s="57" t="str">
        <f t="shared" si="65"/>
        <v>EN PROCESO</v>
      </c>
      <c r="AF75" s="21" t="str">
        <f t="shared" si="66"/>
        <v>EN PROCESO</v>
      </c>
      <c r="AG75" s="211" t="s">
        <v>1203</v>
      </c>
      <c r="AH75" s="55" t="s">
        <v>116</v>
      </c>
      <c r="AI75" s="198" t="str">
        <f t="shared" ref="AI75:AI138" si="71">IF(AC75="","",IF(OR(AC75=100%,AC75=100%,AC75=100%),"CUMPLIDA","PENDIENTE"))</f>
        <v>PENDIENTE</v>
      </c>
      <c r="AJ75" s="105"/>
      <c r="AK75" s="105"/>
      <c r="AL75" s="105"/>
    </row>
    <row r="76" spans="1:38" ht="112.2" x14ac:dyDescent="0.25">
      <c r="A76" s="84">
        <v>67</v>
      </c>
      <c r="B76" s="99" t="s">
        <v>103</v>
      </c>
      <c r="C76" s="99" t="s">
        <v>654</v>
      </c>
      <c r="D76" s="108">
        <v>45225</v>
      </c>
      <c r="E76" s="99" t="s">
        <v>105</v>
      </c>
      <c r="F76" s="109" t="s">
        <v>681</v>
      </c>
      <c r="G76" s="99" t="s">
        <v>656</v>
      </c>
      <c r="H76" s="109" t="s">
        <v>682</v>
      </c>
      <c r="I76" s="109" t="s">
        <v>683</v>
      </c>
      <c r="J76" s="99">
        <v>3</v>
      </c>
      <c r="K76" s="99" t="s">
        <v>73</v>
      </c>
      <c r="L76" s="99" t="s">
        <v>684</v>
      </c>
      <c r="M76" s="110">
        <v>0.7</v>
      </c>
      <c r="N76" s="108">
        <v>45293</v>
      </c>
      <c r="O76" s="108">
        <v>45659</v>
      </c>
      <c r="P76" s="99" t="s">
        <v>660</v>
      </c>
      <c r="Q76" s="99" t="s">
        <v>76</v>
      </c>
      <c r="R76" s="17" t="s">
        <v>661</v>
      </c>
      <c r="S76" s="99" t="s">
        <v>114</v>
      </c>
      <c r="T76" s="49"/>
      <c r="U76" s="49"/>
      <c r="V76" s="111"/>
      <c r="W76" s="112"/>
      <c r="X76" s="112"/>
      <c r="Y76" s="112"/>
      <c r="Z76" s="33">
        <v>45412</v>
      </c>
      <c r="AA76" s="114" t="s">
        <v>680</v>
      </c>
      <c r="AB76" s="105">
        <v>0.3</v>
      </c>
      <c r="AC76" s="56">
        <f t="shared" si="70"/>
        <v>9.9999999999999992E-2</v>
      </c>
      <c r="AD76" s="57" t="b">
        <f t="shared" si="64"/>
        <v>0</v>
      </c>
      <c r="AE76" s="57" t="str">
        <f t="shared" si="65"/>
        <v>EN PROCESO</v>
      </c>
      <c r="AF76" s="21" t="str">
        <f t="shared" si="66"/>
        <v>EN PROCESO</v>
      </c>
      <c r="AG76" s="114" t="s">
        <v>685</v>
      </c>
      <c r="AH76" s="55" t="s">
        <v>116</v>
      </c>
      <c r="AI76" s="198" t="str">
        <f t="shared" si="71"/>
        <v>PENDIENTE</v>
      </c>
      <c r="AJ76" s="105"/>
      <c r="AK76" s="105"/>
      <c r="AL76" s="105"/>
    </row>
    <row r="77" spans="1:38" ht="153" x14ac:dyDescent="0.25">
      <c r="A77" s="79">
        <v>68</v>
      </c>
      <c r="B77" s="99" t="s">
        <v>103</v>
      </c>
      <c r="C77" s="99" t="s">
        <v>654</v>
      </c>
      <c r="D77" s="108">
        <v>45225</v>
      </c>
      <c r="E77" s="99" t="s">
        <v>119</v>
      </c>
      <c r="F77" s="109" t="s">
        <v>686</v>
      </c>
      <c r="G77" s="99" t="s">
        <v>687</v>
      </c>
      <c r="H77" s="109" t="s">
        <v>688</v>
      </c>
      <c r="I77" s="109" t="s">
        <v>689</v>
      </c>
      <c r="J77" s="99">
        <v>3</v>
      </c>
      <c r="K77" s="99" t="s">
        <v>178</v>
      </c>
      <c r="L77" s="99" t="s">
        <v>666</v>
      </c>
      <c r="M77" s="110">
        <v>1</v>
      </c>
      <c r="N77" s="108">
        <v>45293</v>
      </c>
      <c r="O77" s="108">
        <v>45659</v>
      </c>
      <c r="P77" s="99" t="s">
        <v>660</v>
      </c>
      <c r="Q77" s="99" t="s">
        <v>76</v>
      </c>
      <c r="R77" s="17" t="s">
        <v>661</v>
      </c>
      <c r="S77" s="99" t="s">
        <v>114</v>
      </c>
      <c r="T77" s="49"/>
      <c r="U77" s="49"/>
      <c r="V77" s="111"/>
      <c r="W77" s="112"/>
      <c r="X77" s="112"/>
      <c r="Y77" s="112"/>
      <c r="Z77" s="33">
        <v>45412</v>
      </c>
      <c r="AA77" s="114" t="s">
        <v>680</v>
      </c>
      <c r="AB77" s="105">
        <v>2</v>
      </c>
      <c r="AC77" s="56">
        <f t="shared" si="70"/>
        <v>0.66666666666666663</v>
      </c>
      <c r="AD77" s="57" t="b">
        <f t="shared" si="64"/>
        <v>0</v>
      </c>
      <c r="AE77" s="57" t="str">
        <f t="shared" si="65"/>
        <v>EN PROCESO</v>
      </c>
      <c r="AF77" s="21" t="str">
        <f t="shared" si="66"/>
        <v>EN PROCESO</v>
      </c>
      <c r="AG77" s="211" t="s">
        <v>1217</v>
      </c>
      <c r="AH77" s="55" t="s">
        <v>116</v>
      </c>
      <c r="AI77" s="198" t="str">
        <f t="shared" si="71"/>
        <v>PENDIENTE</v>
      </c>
      <c r="AJ77" s="105"/>
      <c r="AK77" s="105"/>
      <c r="AL77" s="105"/>
    </row>
    <row r="78" spans="1:38" ht="346.8" x14ac:dyDescent="0.25">
      <c r="A78" s="84">
        <v>69</v>
      </c>
      <c r="B78" s="99" t="s">
        <v>103</v>
      </c>
      <c r="C78" s="99" t="s">
        <v>654</v>
      </c>
      <c r="D78" s="108">
        <v>45225</v>
      </c>
      <c r="E78" s="99" t="s">
        <v>690</v>
      </c>
      <c r="F78" s="109" t="s">
        <v>691</v>
      </c>
      <c r="G78" s="99" t="s">
        <v>692</v>
      </c>
      <c r="H78" s="109" t="s">
        <v>693</v>
      </c>
      <c r="I78" s="109" t="s">
        <v>694</v>
      </c>
      <c r="J78" s="99">
        <v>2</v>
      </c>
      <c r="K78" s="99" t="s">
        <v>178</v>
      </c>
      <c r="L78" s="99" t="s">
        <v>695</v>
      </c>
      <c r="M78" s="110">
        <v>1</v>
      </c>
      <c r="N78" s="108">
        <v>45293</v>
      </c>
      <c r="O78" s="108">
        <v>45659</v>
      </c>
      <c r="P78" s="99" t="s">
        <v>696</v>
      </c>
      <c r="Q78" s="115" t="s">
        <v>697</v>
      </c>
      <c r="R78" s="17" t="s">
        <v>698</v>
      </c>
      <c r="S78" s="99" t="s">
        <v>114</v>
      </c>
      <c r="T78" s="49"/>
      <c r="U78" s="49"/>
      <c r="V78" s="111"/>
      <c r="W78" s="112"/>
      <c r="X78" s="112"/>
      <c r="Y78" s="112"/>
      <c r="Z78" s="33">
        <v>45412</v>
      </c>
      <c r="AA78" s="114" t="s">
        <v>699</v>
      </c>
      <c r="AB78" s="105">
        <v>1</v>
      </c>
      <c r="AC78" s="56">
        <f t="shared" si="70"/>
        <v>0.5</v>
      </c>
      <c r="AD78" s="57" t="b">
        <f t="shared" si="64"/>
        <v>0</v>
      </c>
      <c r="AE78" s="57" t="str">
        <f t="shared" si="65"/>
        <v>EN PROCESO</v>
      </c>
      <c r="AF78" s="21" t="str">
        <f t="shared" si="66"/>
        <v>EN PROCESO</v>
      </c>
      <c r="AG78" s="41" t="s">
        <v>700</v>
      </c>
      <c r="AH78" s="57" t="s">
        <v>301</v>
      </c>
      <c r="AI78" s="198" t="str">
        <f t="shared" si="71"/>
        <v>PENDIENTE</v>
      </c>
      <c r="AJ78" s="105"/>
      <c r="AK78" s="105"/>
      <c r="AL78" s="105"/>
    </row>
    <row r="79" spans="1:38" ht="102" x14ac:dyDescent="0.25">
      <c r="A79" s="79">
        <v>70</v>
      </c>
      <c r="B79" s="99" t="s">
        <v>103</v>
      </c>
      <c r="C79" s="99" t="s">
        <v>654</v>
      </c>
      <c r="D79" s="108">
        <v>45225</v>
      </c>
      <c r="E79" s="99" t="s">
        <v>701</v>
      </c>
      <c r="F79" s="109" t="s">
        <v>702</v>
      </c>
      <c r="G79" s="99" t="s">
        <v>692</v>
      </c>
      <c r="H79" s="109" t="s">
        <v>703</v>
      </c>
      <c r="I79" s="109" t="s">
        <v>704</v>
      </c>
      <c r="J79" s="99">
        <v>3</v>
      </c>
      <c r="K79" s="99" t="s">
        <v>309</v>
      </c>
      <c r="L79" s="99" t="s">
        <v>666</v>
      </c>
      <c r="M79" s="110">
        <v>1</v>
      </c>
      <c r="N79" s="108">
        <v>45293</v>
      </c>
      <c r="O79" s="108">
        <v>45659</v>
      </c>
      <c r="P79" s="99" t="s">
        <v>660</v>
      </c>
      <c r="Q79" s="115" t="s">
        <v>76</v>
      </c>
      <c r="R79" s="17" t="s">
        <v>661</v>
      </c>
      <c r="S79" s="99" t="s">
        <v>114</v>
      </c>
      <c r="T79" s="49"/>
      <c r="U79" s="49"/>
      <c r="V79" s="111"/>
      <c r="W79" s="112"/>
      <c r="X79" s="112"/>
      <c r="Y79" s="112"/>
      <c r="Z79" s="33">
        <v>45412</v>
      </c>
      <c r="AA79" s="114" t="s">
        <v>83</v>
      </c>
      <c r="AB79" s="105">
        <v>0</v>
      </c>
      <c r="AC79" s="56">
        <f t="shared" si="70"/>
        <v>0</v>
      </c>
      <c r="AD79" s="57" t="b">
        <f t="shared" si="64"/>
        <v>0</v>
      </c>
      <c r="AE79" s="57" t="str">
        <f t="shared" si="65"/>
        <v>SIN INICIAR</v>
      </c>
      <c r="AF79" s="21" t="str">
        <f t="shared" si="66"/>
        <v>SIN INICIAR</v>
      </c>
      <c r="AG79" s="114" t="s">
        <v>1197</v>
      </c>
      <c r="AH79" s="105" t="s">
        <v>116</v>
      </c>
      <c r="AI79" s="198" t="str">
        <f t="shared" si="71"/>
        <v>PENDIENTE</v>
      </c>
      <c r="AJ79" s="105"/>
      <c r="AK79" s="105"/>
      <c r="AL79" s="105"/>
    </row>
    <row r="80" spans="1:38" ht="102" x14ac:dyDescent="0.25">
      <c r="A80" s="84">
        <v>71</v>
      </c>
      <c r="B80" s="99" t="s">
        <v>103</v>
      </c>
      <c r="C80" s="99" t="s">
        <v>654</v>
      </c>
      <c r="D80" s="108">
        <v>45225</v>
      </c>
      <c r="E80" s="99" t="s">
        <v>701</v>
      </c>
      <c r="F80" s="109" t="s">
        <v>702</v>
      </c>
      <c r="G80" s="99" t="s">
        <v>692</v>
      </c>
      <c r="H80" s="109" t="s">
        <v>705</v>
      </c>
      <c r="I80" s="109" t="s">
        <v>706</v>
      </c>
      <c r="J80" s="99">
        <v>1</v>
      </c>
      <c r="K80" s="99" t="s">
        <v>309</v>
      </c>
      <c r="L80" s="99" t="s">
        <v>666</v>
      </c>
      <c r="M80" s="110">
        <v>1</v>
      </c>
      <c r="N80" s="108">
        <v>45293</v>
      </c>
      <c r="O80" s="108">
        <v>45659</v>
      </c>
      <c r="P80" s="99" t="s">
        <v>707</v>
      </c>
      <c r="Q80" s="115" t="s">
        <v>697</v>
      </c>
      <c r="R80" s="17" t="s">
        <v>708</v>
      </c>
      <c r="S80" s="99" t="s">
        <v>114</v>
      </c>
      <c r="T80" s="49"/>
      <c r="U80" s="49"/>
      <c r="V80" s="111"/>
      <c r="W80" s="112"/>
      <c r="X80" s="112"/>
      <c r="Y80" s="112"/>
      <c r="Z80" s="33">
        <v>45412</v>
      </c>
      <c r="AA80" s="114" t="s">
        <v>83</v>
      </c>
      <c r="AB80" s="105">
        <v>0</v>
      </c>
      <c r="AC80" s="56">
        <f t="shared" si="70"/>
        <v>0</v>
      </c>
      <c r="AD80" s="57" t="b">
        <f t="shared" si="64"/>
        <v>0</v>
      </c>
      <c r="AE80" s="57" t="str">
        <f t="shared" si="65"/>
        <v>SIN INICIAR</v>
      </c>
      <c r="AF80" s="21" t="str">
        <f t="shared" si="66"/>
        <v>SIN INICIAR</v>
      </c>
      <c r="AG80" s="114" t="s">
        <v>709</v>
      </c>
      <c r="AH80" s="99" t="s">
        <v>710</v>
      </c>
      <c r="AI80" s="198" t="str">
        <f t="shared" si="71"/>
        <v>PENDIENTE</v>
      </c>
      <c r="AJ80" s="105"/>
      <c r="AK80" s="105"/>
      <c r="AL80" s="105"/>
    </row>
    <row r="81" spans="1:38" ht="142.80000000000001" x14ac:dyDescent="0.25">
      <c r="A81" s="79">
        <v>72</v>
      </c>
      <c r="B81" s="99" t="s">
        <v>103</v>
      </c>
      <c r="C81" s="99" t="s">
        <v>654</v>
      </c>
      <c r="D81" s="108">
        <v>45225</v>
      </c>
      <c r="E81" s="99" t="s">
        <v>131</v>
      </c>
      <c r="F81" s="109" t="s">
        <v>711</v>
      </c>
      <c r="G81" s="99" t="s">
        <v>692</v>
      </c>
      <c r="H81" s="109" t="s">
        <v>712</v>
      </c>
      <c r="I81" s="109" t="s">
        <v>713</v>
      </c>
      <c r="J81" s="99">
        <v>4</v>
      </c>
      <c r="K81" s="99" t="s">
        <v>73</v>
      </c>
      <c r="L81" s="99" t="s">
        <v>666</v>
      </c>
      <c r="M81" s="110">
        <v>1</v>
      </c>
      <c r="N81" s="108">
        <v>45293</v>
      </c>
      <c r="O81" s="108">
        <v>45659</v>
      </c>
      <c r="P81" s="99" t="s">
        <v>660</v>
      </c>
      <c r="Q81" s="115" t="s">
        <v>76</v>
      </c>
      <c r="R81" s="17" t="s">
        <v>661</v>
      </c>
      <c r="S81" s="99" t="s">
        <v>114</v>
      </c>
      <c r="T81" s="49"/>
      <c r="U81" s="49"/>
      <c r="V81" s="111"/>
      <c r="W81" s="112"/>
      <c r="X81" s="112"/>
      <c r="Y81" s="112"/>
      <c r="Z81" s="33">
        <v>45412</v>
      </c>
      <c r="AA81" s="114" t="s">
        <v>680</v>
      </c>
      <c r="AB81" s="105">
        <v>0</v>
      </c>
      <c r="AC81" s="56">
        <f t="shared" si="70"/>
        <v>0</v>
      </c>
      <c r="AD81" s="57" t="b">
        <f t="shared" si="64"/>
        <v>0</v>
      </c>
      <c r="AE81" s="57" t="str">
        <f t="shared" si="65"/>
        <v>SIN INICIAR</v>
      </c>
      <c r="AF81" s="21" t="str">
        <f t="shared" si="66"/>
        <v>SIN INICIAR</v>
      </c>
      <c r="AG81" s="211" t="s">
        <v>714</v>
      </c>
      <c r="AH81" s="105" t="s">
        <v>116</v>
      </c>
      <c r="AI81" s="198" t="str">
        <f t="shared" si="71"/>
        <v>PENDIENTE</v>
      </c>
      <c r="AJ81" s="105"/>
      <c r="AK81" s="105"/>
      <c r="AL81" s="105"/>
    </row>
    <row r="82" spans="1:38" ht="153" x14ac:dyDescent="0.25">
      <c r="A82" s="84">
        <v>73</v>
      </c>
      <c r="B82" s="99" t="s">
        <v>103</v>
      </c>
      <c r="C82" s="99" t="s">
        <v>654</v>
      </c>
      <c r="D82" s="108">
        <v>45225</v>
      </c>
      <c r="E82" s="99" t="s">
        <v>131</v>
      </c>
      <c r="F82" s="109" t="s">
        <v>711</v>
      </c>
      <c r="G82" s="99" t="s">
        <v>692</v>
      </c>
      <c r="H82" s="109" t="s">
        <v>715</v>
      </c>
      <c r="I82" s="109" t="s">
        <v>716</v>
      </c>
      <c r="J82" s="99">
        <v>1</v>
      </c>
      <c r="K82" s="99" t="s">
        <v>73</v>
      </c>
      <c r="L82" s="99" t="s">
        <v>666</v>
      </c>
      <c r="M82" s="110">
        <v>1</v>
      </c>
      <c r="N82" s="108">
        <v>45293</v>
      </c>
      <c r="O82" s="108">
        <v>45659</v>
      </c>
      <c r="P82" s="99" t="s">
        <v>707</v>
      </c>
      <c r="Q82" s="115" t="s">
        <v>697</v>
      </c>
      <c r="R82" s="17" t="s">
        <v>708</v>
      </c>
      <c r="S82" s="99" t="s">
        <v>114</v>
      </c>
      <c r="T82" s="49"/>
      <c r="U82" s="49"/>
      <c r="V82" s="111"/>
      <c r="W82" s="112"/>
      <c r="X82" s="112"/>
      <c r="Y82" s="112"/>
      <c r="Z82" s="33">
        <v>45412</v>
      </c>
      <c r="AA82" s="114" t="s">
        <v>717</v>
      </c>
      <c r="AB82" s="105">
        <v>1</v>
      </c>
      <c r="AC82" s="56">
        <f t="shared" si="70"/>
        <v>1</v>
      </c>
      <c r="AD82" s="57" t="b">
        <f t="shared" si="64"/>
        <v>0</v>
      </c>
      <c r="AE82" s="57" t="str">
        <f t="shared" si="65"/>
        <v>TERMINADA</v>
      </c>
      <c r="AF82" s="21" t="str">
        <f t="shared" si="66"/>
        <v>TERMINADA</v>
      </c>
      <c r="AG82" s="41" t="s">
        <v>718</v>
      </c>
      <c r="AH82" s="99" t="s">
        <v>325</v>
      </c>
      <c r="AI82" s="198" t="str">
        <f t="shared" si="71"/>
        <v>CUMPLIDA</v>
      </c>
      <c r="AJ82" s="57" t="s">
        <v>345</v>
      </c>
      <c r="AK82" s="55" t="s">
        <v>87</v>
      </c>
      <c r="AL82" s="55" t="s">
        <v>1211</v>
      </c>
    </row>
    <row r="83" spans="1:38" ht="71.400000000000006" x14ac:dyDescent="0.25">
      <c r="A83" s="79">
        <v>74</v>
      </c>
      <c r="B83" s="99" t="s">
        <v>103</v>
      </c>
      <c r="C83" s="99" t="s">
        <v>654</v>
      </c>
      <c r="D83" s="108">
        <v>45225</v>
      </c>
      <c r="E83" s="99" t="s">
        <v>512</v>
      </c>
      <c r="F83" s="109" t="s">
        <v>719</v>
      </c>
      <c r="G83" s="99" t="s">
        <v>720</v>
      </c>
      <c r="H83" s="114" t="s">
        <v>721</v>
      </c>
      <c r="I83" s="109" t="s">
        <v>722</v>
      </c>
      <c r="J83" s="99">
        <v>2</v>
      </c>
      <c r="K83" s="99" t="s">
        <v>73</v>
      </c>
      <c r="L83" s="99" t="s">
        <v>666</v>
      </c>
      <c r="M83" s="110">
        <v>1</v>
      </c>
      <c r="N83" s="108">
        <v>45293</v>
      </c>
      <c r="O83" s="108">
        <v>45659</v>
      </c>
      <c r="P83" s="99" t="s">
        <v>96</v>
      </c>
      <c r="Q83" s="99" t="s">
        <v>76</v>
      </c>
      <c r="R83" s="17" t="s">
        <v>723</v>
      </c>
      <c r="S83" s="99" t="s">
        <v>114</v>
      </c>
      <c r="T83" s="49"/>
      <c r="U83" s="49"/>
      <c r="V83" s="111"/>
      <c r="W83" s="112"/>
      <c r="X83" s="112"/>
      <c r="Y83" s="112"/>
      <c r="Z83" s="33">
        <v>45412</v>
      </c>
      <c r="AA83" s="114" t="s">
        <v>83</v>
      </c>
      <c r="AB83" s="105">
        <v>0</v>
      </c>
      <c r="AC83" s="56">
        <f t="shared" si="70"/>
        <v>0</v>
      </c>
      <c r="AD83" s="57" t="b">
        <f t="shared" si="64"/>
        <v>0</v>
      </c>
      <c r="AE83" s="57" t="str">
        <f t="shared" si="65"/>
        <v>SIN INICIAR</v>
      </c>
      <c r="AF83" s="21" t="str">
        <f t="shared" si="66"/>
        <v>SIN INICIAR</v>
      </c>
      <c r="AG83" s="74" t="s">
        <v>724</v>
      </c>
      <c r="AH83" s="55" t="s">
        <v>102</v>
      </c>
      <c r="AI83" s="198" t="str">
        <f t="shared" si="71"/>
        <v>PENDIENTE</v>
      </c>
      <c r="AJ83" s="105"/>
      <c r="AK83" s="105"/>
      <c r="AL83" s="105"/>
    </row>
    <row r="84" spans="1:38" ht="81.599999999999994" x14ac:dyDescent="0.25">
      <c r="A84" s="84">
        <v>75</v>
      </c>
      <c r="B84" s="117" t="s">
        <v>103</v>
      </c>
      <c r="C84" s="117" t="s">
        <v>725</v>
      </c>
      <c r="D84" s="116">
        <v>45253</v>
      </c>
      <c r="E84" s="117" t="s">
        <v>726</v>
      </c>
      <c r="F84" s="118" t="s">
        <v>727</v>
      </c>
      <c r="G84" s="117" t="s">
        <v>728</v>
      </c>
      <c r="H84" s="119" t="s">
        <v>729</v>
      </c>
      <c r="I84" s="119" t="s">
        <v>730</v>
      </c>
      <c r="J84" s="120">
        <v>1</v>
      </c>
      <c r="K84" s="120" t="s">
        <v>178</v>
      </c>
      <c r="L84" s="120" t="s">
        <v>731</v>
      </c>
      <c r="M84" s="121">
        <v>1</v>
      </c>
      <c r="N84" s="116">
        <v>45260</v>
      </c>
      <c r="O84" s="116">
        <v>45625</v>
      </c>
      <c r="P84" s="120" t="s">
        <v>707</v>
      </c>
      <c r="Q84" s="120" t="s">
        <v>732</v>
      </c>
      <c r="R84" s="120" t="s">
        <v>733</v>
      </c>
      <c r="S84" s="117" t="s">
        <v>114</v>
      </c>
      <c r="T84" s="49"/>
      <c r="U84" s="49"/>
      <c r="V84" s="111"/>
      <c r="W84" s="112"/>
      <c r="X84" s="112"/>
      <c r="Y84" s="112"/>
      <c r="Z84" s="33">
        <v>45412</v>
      </c>
      <c r="AA84" s="114" t="s">
        <v>83</v>
      </c>
      <c r="AB84" s="105">
        <v>0</v>
      </c>
      <c r="AC84" s="56">
        <f t="shared" si="70"/>
        <v>0</v>
      </c>
      <c r="AD84" s="57" t="b">
        <f t="shared" si="64"/>
        <v>0</v>
      </c>
      <c r="AE84" s="57" t="str">
        <f t="shared" si="65"/>
        <v>SIN INICIAR</v>
      </c>
      <c r="AF84" s="21" t="str">
        <f t="shared" si="66"/>
        <v>SIN INICIAR</v>
      </c>
      <c r="AG84" s="41" t="s">
        <v>1186</v>
      </c>
      <c r="AH84" s="99" t="s">
        <v>301</v>
      </c>
      <c r="AI84" s="198" t="str">
        <f t="shared" si="71"/>
        <v>PENDIENTE</v>
      </c>
      <c r="AJ84" s="105"/>
      <c r="AK84" s="105"/>
      <c r="AL84" s="105"/>
    </row>
    <row r="85" spans="1:38" ht="91.8" x14ac:dyDescent="0.25">
      <c r="A85" s="79">
        <v>76</v>
      </c>
      <c r="B85" s="123" t="s">
        <v>103</v>
      </c>
      <c r="C85" s="123" t="s">
        <v>725</v>
      </c>
      <c r="D85" s="122">
        <v>45253</v>
      </c>
      <c r="E85" s="123" t="s">
        <v>734</v>
      </c>
      <c r="F85" s="124" t="s">
        <v>735</v>
      </c>
      <c r="G85" s="123" t="s">
        <v>728</v>
      </c>
      <c r="H85" s="125" t="s">
        <v>736</v>
      </c>
      <c r="I85" s="126" t="s">
        <v>737</v>
      </c>
      <c r="J85" s="127">
        <v>3</v>
      </c>
      <c r="K85" s="120" t="s">
        <v>178</v>
      </c>
      <c r="L85" s="127" t="s">
        <v>738</v>
      </c>
      <c r="M85" s="121">
        <v>1</v>
      </c>
      <c r="N85" s="116">
        <v>45260</v>
      </c>
      <c r="O85" s="116">
        <v>45625</v>
      </c>
      <c r="P85" s="120" t="s">
        <v>707</v>
      </c>
      <c r="Q85" s="120" t="s">
        <v>732</v>
      </c>
      <c r="R85" s="120" t="s">
        <v>733</v>
      </c>
      <c r="S85" s="117" t="s">
        <v>114</v>
      </c>
      <c r="T85" s="49"/>
      <c r="U85" s="49"/>
      <c r="V85" s="111"/>
      <c r="W85" s="112"/>
      <c r="X85" s="112"/>
      <c r="Y85" s="112"/>
      <c r="Z85" s="33">
        <v>45412</v>
      </c>
      <c r="AA85" s="114" t="s">
        <v>739</v>
      </c>
      <c r="AB85" s="105">
        <v>2</v>
      </c>
      <c r="AC85" s="56">
        <f t="shared" si="70"/>
        <v>0.66666666666666663</v>
      </c>
      <c r="AD85" s="57" t="b">
        <f t="shared" si="64"/>
        <v>0</v>
      </c>
      <c r="AE85" s="57" t="str">
        <f t="shared" si="65"/>
        <v>EN PROCESO</v>
      </c>
      <c r="AF85" s="21" t="str">
        <f t="shared" si="66"/>
        <v>EN PROCESO</v>
      </c>
      <c r="AG85" s="32" t="s">
        <v>740</v>
      </c>
      <c r="AH85" s="99" t="s">
        <v>301</v>
      </c>
      <c r="AI85" s="198" t="str">
        <f t="shared" si="71"/>
        <v>PENDIENTE</v>
      </c>
      <c r="AJ85" s="105"/>
      <c r="AK85" s="105"/>
      <c r="AL85" s="105"/>
    </row>
    <row r="86" spans="1:38" ht="81.599999999999994" x14ac:dyDescent="0.25">
      <c r="A86" s="84">
        <v>77</v>
      </c>
      <c r="B86" s="99" t="s">
        <v>103</v>
      </c>
      <c r="C86" s="99" t="s">
        <v>725</v>
      </c>
      <c r="D86" s="108">
        <v>45253</v>
      </c>
      <c r="E86" s="99" t="s">
        <v>741</v>
      </c>
      <c r="F86" s="114" t="s">
        <v>742</v>
      </c>
      <c r="G86" s="99" t="s">
        <v>743</v>
      </c>
      <c r="H86" s="114" t="s">
        <v>744</v>
      </c>
      <c r="I86" s="128" t="s">
        <v>745</v>
      </c>
      <c r="J86" s="129">
        <v>3</v>
      </c>
      <c r="K86" s="117" t="s">
        <v>178</v>
      </c>
      <c r="L86" s="130" t="s">
        <v>746</v>
      </c>
      <c r="M86" s="131">
        <v>1</v>
      </c>
      <c r="N86" s="132">
        <v>45260</v>
      </c>
      <c r="O86" s="132">
        <v>45625</v>
      </c>
      <c r="P86" s="120" t="s">
        <v>747</v>
      </c>
      <c r="Q86" s="120" t="s">
        <v>748</v>
      </c>
      <c r="R86" s="120" t="s">
        <v>733</v>
      </c>
      <c r="S86" s="120" t="s">
        <v>555</v>
      </c>
      <c r="T86" s="49"/>
      <c r="U86" s="49"/>
      <c r="V86" s="111"/>
      <c r="W86" s="112"/>
      <c r="X86" s="112"/>
      <c r="Y86" s="112"/>
      <c r="Z86" s="33">
        <v>45412</v>
      </c>
      <c r="AA86" s="114" t="s">
        <v>749</v>
      </c>
      <c r="AB86" s="105">
        <v>1</v>
      </c>
      <c r="AC86" s="56">
        <f t="shared" si="70"/>
        <v>0.33333333333333331</v>
      </c>
      <c r="AD86" s="57" t="b">
        <f t="shared" si="64"/>
        <v>0</v>
      </c>
      <c r="AE86" s="57" t="str">
        <f t="shared" si="65"/>
        <v>EN PROCESO</v>
      </c>
      <c r="AF86" s="21" t="str">
        <f t="shared" si="66"/>
        <v>EN PROCESO</v>
      </c>
      <c r="AG86" s="32" t="s">
        <v>750</v>
      </c>
      <c r="AH86" s="99" t="s">
        <v>301</v>
      </c>
      <c r="AI86" s="198" t="str">
        <f t="shared" si="71"/>
        <v>PENDIENTE</v>
      </c>
      <c r="AJ86" s="105"/>
      <c r="AK86" s="105"/>
      <c r="AL86" s="105"/>
    </row>
    <row r="87" spans="1:38" ht="81.599999999999994" x14ac:dyDescent="0.25">
      <c r="A87" s="79">
        <v>78</v>
      </c>
      <c r="B87" s="99" t="s">
        <v>103</v>
      </c>
      <c r="C87" s="99" t="s">
        <v>725</v>
      </c>
      <c r="D87" s="108">
        <v>45253</v>
      </c>
      <c r="E87" s="99" t="s">
        <v>741</v>
      </c>
      <c r="F87" s="114" t="s">
        <v>742</v>
      </c>
      <c r="G87" s="99" t="s">
        <v>743</v>
      </c>
      <c r="H87" s="114" t="s">
        <v>744</v>
      </c>
      <c r="I87" s="133" t="s">
        <v>751</v>
      </c>
      <c r="J87" s="129">
        <v>3</v>
      </c>
      <c r="K87" s="117" t="s">
        <v>178</v>
      </c>
      <c r="L87" s="130" t="s">
        <v>752</v>
      </c>
      <c r="M87" s="131">
        <v>1</v>
      </c>
      <c r="N87" s="132">
        <v>45260</v>
      </c>
      <c r="O87" s="132">
        <v>45625</v>
      </c>
      <c r="P87" s="120" t="s">
        <v>753</v>
      </c>
      <c r="Q87" s="120" t="s">
        <v>754</v>
      </c>
      <c r="R87" s="120" t="s">
        <v>755</v>
      </c>
      <c r="S87" s="120" t="s">
        <v>555</v>
      </c>
      <c r="T87" s="49"/>
      <c r="U87" s="49"/>
      <c r="V87" s="111"/>
      <c r="W87" s="112"/>
      <c r="X87" s="112"/>
      <c r="Y87" s="112"/>
      <c r="Z87" s="33">
        <v>45412</v>
      </c>
      <c r="AA87" s="114" t="s">
        <v>756</v>
      </c>
      <c r="AB87" s="105">
        <v>0.5</v>
      </c>
      <c r="AC87" s="56">
        <f t="shared" si="70"/>
        <v>0.16666666666666666</v>
      </c>
      <c r="AD87" s="57" t="b">
        <f t="shared" si="64"/>
        <v>0</v>
      </c>
      <c r="AE87" s="57" t="str">
        <f t="shared" si="65"/>
        <v>EN PROCESO</v>
      </c>
      <c r="AF87" s="21" t="str">
        <f t="shared" si="66"/>
        <v>EN PROCESO</v>
      </c>
      <c r="AG87" s="212" t="s">
        <v>757</v>
      </c>
      <c r="AH87" s="57" t="s">
        <v>301</v>
      </c>
      <c r="AI87" s="198" t="str">
        <f t="shared" si="71"/>
        <v>PENDIENTE</v>
      </c>
      <c r="AJ87" s="105"/>
      <c r="AK87" s="105"/>
      <c r="AL87" s="105"/>
    </row>
    <row r="88" spans="1:38" ht="81.599999999999994" x14ac:dyDescent="0.25">
      <c r="A88" s="84">
        <v>79</v>
      </c>
      <c r="B88" s="117" t="s">
        <v>103</v>
      </c>
      <c r="C88" s="117" t="s">
        <v>725</v>
      </c>
      <c r="D88" s="116">
        <v>45253</v>
      </c>
      <c r="E88" s="117" t="s">
        <v>758</v>
      </c>
      <c r="F88" s="133" t="s">
        <v>759</v>
      </c>
      <c r="G88" s="117" t="s">
        <v>728</v>
      </c>
      <c r="H88" s="133" t="s">
        <v>760</v>
      </c>
      <c r="I88" s="126" t="s">
        <v>761</v>
      </c>
      <c r="J88" s="127">
        <v>2</v>
      </c>
      <c r="K88" s="120" t="s">
        <v>178</v>
      </c>
      <c r="L88" s="127" t="s">
        <v>762</v>
      </c>
      <c r="M88" s="131">
        <v>1</v>
      </c>
      <c r="N88" s="132">
        <v>45260</v>
      </c>
      <c r="O88" s="132">
        <v>45625</v>
      </c>
      <c r="P88" s="127" t="s">
        <v>707</v>
      </c>
      <c r="Q88" s="120" t="s">
        <v>732</v>
      </c>
      <c r="R88" s="120" t="s">
        <v>733</v>
      </c>
      <c r="S88" s="120" t="s">
        <v>114</v>
      </c>
      <c r="T88" s="49"/>
      <c r="U88" s="49"/>
      <c r="V88" s="111"/>
      <c r="W88" s="112"/>
      <c r="X88" s="112"/>
      <c r="Y88" s="112"/>
      <c r="Z88" s="33">
        <v>45412</v>
      </c>
      <c r="AA88" s="114" t="s">
        <v>83</v>
      </c>
      <c r="AB88" s="105">
        <v>0</v>
      </c>
      <c r="AC88" s="56">
        <f t="shared" si="70"/>
        <v>0</v>
      </c>
      <c r="AD88" s="57" t="b">
        <f t="shared" si="64"/>
        <v>0</v>
      </c>
      <c r="AE88" s="57" t="str">
        <f t="shared" si="65"/>
        <v>SIN INICIAR</v>
      </c>
      <c r="AF88" s="21" t="str">
        <f t="shared" si="66"/>
        <v>SIN INICIAR</v>
      </c>
      <c r="AG88" s="41" t="s">
        <v>1188</v>
      </c>
      <c r="AH88" s="99" t="s">
        <v>301</v>
      </c>
      <c r="AI88" s="198" t="str">
        <f t="shared" si="71"/>
        <v>PENDIENTE</v>
      </c>
      <c r="AJ88" s="105"/>
      <c r="AK88" s="105"/>
      <c r="AL88" s="105"/>
    </row>
    <row r="89" spans="1:38" ht="71.400000000000006" x14ac:dyDescent="0.25">
      <c r="A89" s="79">
        <v>80</v>
      </c>
      <c r="B89" s="117" t="s">
        <v>103</v>
      </c>
      <c r="C89" s="117" t="s">
        <v>725</v>
      </c>
      <c r="D89" s="116">
        <v>45253</v>
      </c>
      <c r="E89" s="117" t="s">
        <v>763</v>
      </c>
      <c r="F89" s="133" t="s">
        <v>764</v>
      </c>
      <c r="G89" s="117" t="s">
        <v>765</v>
      </c>
      <c r="H89" s="126" t="s">
        <v>766</v>
      </c>
      <c r="I89" s="126" t="s">
        <v>767</v>
      </c>
      <c r="J89" s="127">
        <v>2</v>
      </c>
      <c r="K89" s="120" t="s">
        <v>178</v>
      </c>
      <c r="L89" s="127" t="s">
        <v>768</v>
      </c>
      <c r="M89" s="131">
        <v>1</v>
      </c>
      <c r="N89" s="132">
        <v>45260</v>
      </c>
      <c r="O89" s="132">
        <v>45625</v>
      </c>
      <c r="P89" s="127" t="s">
        <v>707</v>
      </c>
      <c r="Q89" s="120" t="s">
        <v>732</v>
      </c>
      <c r="R89" s="120" t="s">
        <v>733</v>
      </c>
      <c r="S89" s="120" t="s">
        <v>114</v>
      </c>
      <c r="T89" s="49"/>
      <c r="U89" s="49"/>
      <c r="V89" s="111"/>
      <c r="W89" s="112"/>
      <c r="X89" s="112"/>
      <c r="Y89" s="112"/>
      <c r="Z89" s="33">
        <v>45412</v>
      </c>
      <c r="AA89" s="114" t="s">
        <v>83</v>
      </c>
      <c r="AB89" s="105">
        <v>0</v>
      </c>
      <c r="AC89" s="56">
        <f t="shared" si="70"/>
        <v>0</v>
      </c>
      <c r="AD89" s="57" t="b">
        <f t="shared" si="64"/>
        <v>0</v>
      </c>
      <c r="AE89" s="57" t="str">
        <f t="shared" si="65"/>
        <v>SIN INICIAR</v>
      </c>
      <c r="AF89" s="21" t="str">
        <f t="shared" si="66"/>
        <v>SIN INICIAR</v>
      </c>
      <c r="AG89" s="32" t="s">
        <v>1187</v>
      </c>
      <c r="AH89" s="99" t="s">
        <v>301</v>
      </c>
      <c r="AI89" s="198" t="str">
        <f t="shared" si="71"/>
        <v>PENDIENTE</v>
      </c>
      <c r="AJ89" s="105"/>
      <c r="AK89" s="105"/>
      <c r="AL89" s="105"/>
    </row>
    <row r="90" spans="1:38" ht="153" x14ac:dyDescent="0.25">
      <c r="A90" s="84">
        <v>81</v>
      </c>
      <c r="B90" s="135" t="s">
        <v>103</v>
      </c>
      <c r="C90" s="135" t="s">
        <v>725</v>
      </c>
      <c r="D90" s="134">
        <v>45253</v>
      </c>
      <c r="E90" s="135" t="s">
        <v>769</v>
      </c>
      <c r="F90" s="135" t="s">
        <v>770</v>
      </c>
      <c r="G90" s="135" t="s">
        <v>771</v>
      </c>
      <c r="H90" s="135" t="s">
        <v>772</v>
      </c>
      <c r="I90" s="126" t="s">
        <v>773</v>
      </c>
      <c r="J90" s="127">
        <v>1</v>
      </c>
      <c r="K90" s="120" t="s">
        <v>178</v>
      </c>
      <c r="L90" s="127" t="s">
        <v>774</v>
      </c>
      <c r="M90" s="131">
        <v>1</v>
      </c>
      <c r="N90" s="132">
        <v>45260</v>
      </c>
      <c r="O90" s="132">
        <v>45625</v>
      </c>
      <c r="P90" s="127" t="s">
        <v>707</v>
      </c>
      <c r="Q90" s="120" t="s">
        <v>732</v>
      </c>
      <c r="R90" s="120" t="s">
        <v>733</v>
      </c>
      <c r="S90" s="120" t="s">
        <v>114</v>
      </c>
      <c r="T90" s="49"/>
      <c r="U90" s="49"/>
      <c r="V90" s="111"/>
      <c r="W90" s="112"/>
      <c r="X90" s="112"/>
      <c r="Y90" s="112"/>
      <c r="Z90" s="33">
        <v>45412</v>
      </c>
      <c r="AA90" s="114" t="s">
        <v>83</v>
      </c>
      <c r="AB90" s="105">
        <v>0</v>
      </c>
      <c r="AC90" s="56">
        <f t="shared" si="70"/>
        <v>0</v>
      </c>
      <c r="AD90" s="57" t="b">
        <f t="shared" si="64"/>
        <v>0</v>
      </c>
      <c r="AE90" s="57" t="str">
        <f t="shared" si="65"/>
        <v>SIN INICIAR</v>
      </c>
      <c r="AF90" s="21" t="str">
        <f t="shared" si="66"/>
        <v>SIN INICIAR</v>
      </c>
      <c r="AG90" s="32" t="s">
        <v>1189</v>
      </c>
      <c r="AH90" s="99" t="s">
        <v>301</v>
      </c>
      <c r="AI90" s="198" t="str">
        <f t="shared" si="71"/>
        <v>PENDIENTE</v>
      </c>
      <c r="AJ90" s="105"/>
      <c r="AK90" s="105"/>
      <c r="AL90" s="105"/>
    </row>
    <row r="91" spans="1:38" ht="153" x14ac:dyDescent="0.25">
      <c r="A91" s="79">
        <v>82</v>
      </c>
      <c r="B91" s="135" t="s">
        <v>103</v>
      </c>
      <c r="C91" s="135" t="s">
        <v>725</v>
      </c>
      <c r="D91" s="134">
        <v>45253</v>
      </c>
      <c r="E91" s="135" t="s">
        <v>769</v>
      </c>
      <c r="F91" s="135" t="s">
        <v>770</v>
      </c>
      <c r="G91" s="135" t="s">
        <v>771</v>
      </c>
      <c r="H91" s="135" t="s">
        <v>772</v>
      </c>
      <c r="I91" s="126" t="s">
        <v>775</v>
      </c>
      <c r="J91" s="127">
        <v>1</v>
      </c>
      <c r="K91" s="120" t="s">
        <v>178</v>
      </c>
      <c r="L91" s="127" t="s">
        <v>776</v>
      </c>
      <c r="M91" s="131">
        <v>1</v>
      </c>
      <c r="N91" s="132">
        <v>45260</v>
      </c>
      <c r="O91" s="132">
        <v>45625</v>
      </c>
      <c r="P91" s="127" t="s">
        <v>753</v>
      </c>
      <c r="Q91" s="120" t="s">
        <v>777</v>
      </c>
      <c r="R91" s="120" t="s">
        <v>778</v>
      </c>
      <c r="S91" s="120" t="s">
        <v>114</v>
      </c>
      <c r="T91" s="49"/>
      <c r="U91" s="49"/>
      <c r="V91" s="111"/>
      <c r="W91" s="112"/>
      <c r="X91" s="112"/>
      <c r="Y91" s="112"/>
      <c r="Z91" s="33">
        <v>45412</v>
      </c>
      <c r="AA91" s="114" t="s">
        <v>779</v>
      </c>
      <c r="AB91" s="105">
        <v>1</v>
      </c>
      <c r="AC91" s="56">
        <f t="shared" si="70"/>
        <v>1</v>
      </c>
      <c r="AD91" s="57" t="b">
        <f t="shared" si="64"/>
        <v>0</v>
      </c>
      <c r="AE91" s="57" t="str">
        <f t="shared" si="65"/>
        <v>TERMINADA</v>
      </c>
      <c r="AF91" s="21" t="str">
        <f t="shared" si="66"/>
        <v>TERMINADA</v>
      </c>
      <c r="AG91" s="41" t="s">
        <v>780</v>
      </c>
      <c r="AH91" s="57" t="s">
        <v>82</v>
      </c>
      <c r="AI91" s="198" t="str">
        <f t="shared" si="71"/>
        <v>CUMPLIDA</v>
      </c>
      <c r="AJ91" s="57" t="s">
        <v>345</v>
      </c>
      <c r="AK91" s="55" t="s">
        <v>87</v>
      </c>
      <c r="AL91" s="55" t="s">
        <v>1211</v>
      </c>
    </row>
    <row r="92" spans="1:38" ht="153" x14ac:dyDescent="0.25">
      <c r="A92" s="84">
        <v>83</v>
      </c>
      <c r="B92" s="135" t="s">
        <v>103</v>
      </c>
      <c r="C92" s="135" t="s">
        <v>725</v>
      </c>
      <c r="D92" s="134">
        <v>45253</v>
      </c>
      <c r="E92" s="135" t="s">
        <v>769</v>
      </c>
      <c r="F92" s="135" t="s">
        <v>770</v>
      </c>
      <c r="G92" s="135" t="s">
        <v>771</v>
      </c>
      <c r="H92" s="135" t="s">
        <v>772</v>
      </c>
      <c r="I92" s="126" t="s">
        <v>781</v>
      </c>
      <c r="J92" s="127">
        <v>2</v>
      </c>
      <c r="K92" s="120" t="s">
        <v>178</v>
      </c>
      <c r="L92" s="127" t="s">
        <v>782</v>
      </c>
      <c r="M92" s="131">
        <v>1</v>
      </c>
      <c r="N92" s="132">
        <v>45260</v>
      </c>
      <c r="O92" s="132">
        <v>45625</v>
      </c>
      <c r="P92" s="127" t="s">
        <v>783</v>
      </c>
      <c r="Q92" s="127" t="s">
        <v>783</v>
      </c>
      <c r="R92" s="120" t="s">
        <v>784</v>
      </c>
      <c r="S92" s="120" t="s">
        <v>114</v>
      </c>
      <c r="T92" s="49"/>
      <c r="U92" s="49"/>
      <c r="V92" s="111"/>
      <c r="W92" s="112"/>
      <c r="X92" s="112"/>
      <c r="Y92" s="112"/>
      <c r="Z92" s="33">
        <v>45412</v>
      </c>
      <c r="AA92" s="114" t="s">
        <v>785</v>
      </c>
      <c r="AB92" s="105">
        <v>0.3</v>
      </c>
      <c r="AC92" s="56">
        <f t="shared" si="70"/>
        <v>0.15</v>
      </c>
      <c r="AD92" s="57" t="b">
        <f t="shared" si="64"/>
        <v>0</v>
      </c>
      <c r="AE92" s="57" t="str">
        <f t="shared" si="65"/>
        <v>EN PROCESO</v>
      </c>
      <c r="AF92" s="21" t="str">
        <f t="shared" si="66"/>
        <v>EN PROCESO</v>
      </c>
      <c r="AG92" s="41" t="s">
        <v>786</v>
      </c>
      <c r="AH92" s="99" t="s">
        <v>116</v>
      </c>
      <c r="AI92" s="198" t="str">
        <f t="shared" si="71"/>
        <v>PENDIENTE</v>
      </c>
      <c r="AJ92" s="105"/>
      <c r="AK92" s="105"/>
      <c r="AL92" s="105"/>
    </row>
    <row r="93" spans="1:38" ht="153" x14ac:dyDescent="0.25">
      <c r="A93" s="79">
        <v>84</v>
      </c>
      <c r="B93" s="99" t="s">
        <v>103</v>
      </c>
      <c r="C93" s="99" t="s">
        <v>725</v>
      </c>
      <c r="D93" s="108">
        <v>45253</v>
      </c>
      <c r="E93" s="99" t="s">
        <v>769</v>
      </c>
      <c r="F93" s="99" t="s">
        <v>770</v>
      </c>
      <c r="G93" s="99" t="s">
        <v>771</v>
      </c>
      <c r="H93" s="99" t="s">
        <v>772</v>
      </c>
      <c r="I93" s="136" t="s">
        <v>787</v>
      </c>
      <c r="J93" s="127">
        <v>1</v>
      </c>
      <c r="K93" s="120" t="s">
        <v>178</v>
      </c>
      <c r="L93" s="127" t="s">
        <v>788</v>
      </c>
      <c r="M93" s="131">
        <v>1</v>
      </c>
      <c r="N93" s="132">
        <v>45260</v>
      </c>
      <c r="O93" s="132">
        <v>45625</v>
      </c>
      <c r="P93" s="127" t="s">
        <v>789</v>
      </c>
      <c r="Q93" s="120" t="s">
        <v>790</v>
      </c>
      <c r="R93" s="120" t="s">
        <v>791</v>
      </c>
      <c r="S93" s="120" t="s">
        <v>114</v>
      </c>
      <c r="T93" s="49"/>
      <c r="U93" s="49"/>
      <c r="V93" s="111"/>
      <c r="W93" s="112"/>
      <c r="X93" s="112"/>
      <c r="Y93" s="112"/>
      <c r="Z93" s="33">
        <v>45412</v>
      </c>
      <c r="AA93" s="114" t="s">
        <v>83</v>
      </c>
      <c r="AB93" s="105">
        <v>0</v>
      </c>
      <c r="AC93" s="56">
        <f t="shared" si="70"/>
        <v>0</v>
      </c>
      <c r="AD93" s="57" t="b">
        <f t="shared" si="64"/>
        <v>0</v>
      </c>
      <c r="AE93" s="57" t="str">
        <f t="shared" si="65"/>
        <v>SIN INICIAR</v>
      </c>
      <c r="AF93" s="21" t="str">
        <f t="shared" si="66"/>
        <v>SIN INICIAR</v>
      </c>
      <c r="AG93" s="114" t="s">
        <v>792</v>
      </c>
      <c r="AH93" s="105" t="s">
        <v>250</v>
      </c>
      <c r="AI93" s="198" t="str">
        <f t="shared" si="71"/>
        <v>PENDIENTE</v>
      </c>
      <c r="AJ93" s="105"/>
      <c r="AK93" s="105"/>
      <c r="AL93" s="105"/>
    </row>
    <row r="94" spans="1:38" ht="142.80000000000001" x14ac:dyDescent="0.25">
      <c r="A94" s="84">
        <v>85</v>
      </c>
      <c r="B94" s="117" t="s">
        <v>103</v>
      </c>
      <c r="C94" s="117" t="s">
        <v>725</v>
      </c>
      <c r="D94" s="116">
        <v>45253</v>
      </c>
      <c r="E94" s="117" t="s">
        <v>793</v>
      </c>
      <c r="F94" s="118" t="s">
        <v>794</v>
      </c>
      <c r="G94" s="117" t="s">
        <v>795</v>
      </c>
      <c r="H94" s="118" t="s">
        <v>796</v>
      </c>
      <c r="I94" s="126" t="s">
        <v>797</v>
      </c>
      <c r="J94" s="127">
        <v>3</v>
      </c>
      <c r="K94" s="120" t="s">
        <v>178</v>
      </c>
      <c r="L94" s="129" t="s">
        <v>798</v>
      </c>
      <c r="M94" s="131">
        <v>1</v>
      </c>
      <c r="N94" s="132">
        <v>45260</v>
      </c>
      <c r="O94" s="132">
        <v>45625</v>
      </c>
      <c r="P94" s="120" t="s">
        <v>707</v>
      </c>
      <c r="Q94" s="120" t="s">
        <v>732</v>
      </c>
      <c r="R94" s="120" t="s">
        <v>733</v>
      </c>
      <c r="S94" s="120" t="s">
        <v>114</v>
      </c>
      <c r="T94" s="49"/>
      <c r="U94" s="49"/>
      <c r="V94" s="111"/>
      <c r="W94" s="112"/>
      <c r="X94" s="112"/>
      <c r="Y94" s="112"/>
      <c r="Z94" s="33">
        <v>45412</v>
      </c>
      <c r="AA94" s="114" t="s">
        <v>799</v>
      </c>
      <c r="AB94" s="105">
        <v>1</v>
      </c>
      <c r="AC94" s="56">
        <f t="shared" si="70"/>
        <v>0.33333333333333331</v>
      </c>
      <c r="AD94" s="57" t="b">
        <f t="shared" si="64"/>
        <v>0</v>
      </c>
      <c r="AE94" s="57" t="str">
        <f t="shared" si="65"/>
        <v>EN PROCESO</v>
      </c>
      <c r="AF94" s="21" t="str">
        <f t="shared" si="66"/>
        <v>EN PROCESO</v>
      </c>
      <c r="AG94" s="41" t="s">
        <v>1184</v>
      </c>
      <c r="AH94" s="99" t="s">
        <v>301</v>
      </c>
      <c r="AI94" s="198" t="str">
        <f t="shared" si="71"/>
        <v>PENDIENTE</v>
      </c>
      <c r="AJ94" s="105"/>
      <c r="AK94" s="105"/>
      <c r="AL94" s="105"/>
    </row>
    <row r="95" spans="1:38" ht="71.400000000000006" x14ac:dyDescent="0.25">
      <c r="A95" s="79">
        <v>86</v>
      </c>
      <c r="B95" s="117" t="s">
        <v>103</v>
      </c>
      <c r="C95" s="117" t="s">
        <v>725</v>
      </c>
      <c r="D95" s="116">
        <v>45253</v>
      </c>
      <c r="E95" s="117" t="s">
        <v>800</v>
      </c>
      <c r="F95" s="133" t="s">
        <v>801</v>
      </c>
      <c r="G95" s="117" t="s">
        <v>728</v>
      </c>
      <c r="H95" s="126" t="s">
        <v>802</v>
      </c>
      <c r="I95" s="126" t="s">
        <v>803</v>
      </c>
      <c r="J95" s="127">
        <v>1</v>
      </c>
      <c r="K95" s="120" t="s">
        <v>178</v>
      </c>
      <c r="L95" s="127" t="s">
        <v>804</v>
      </c>
      <c r="M95" s="131">
        <v>1</v>
      </c>
      <c r="N95" s="132">
        <v>45260</v>
      </c>
      <c r="O95" s="132">
        <v>45625</v>
      </c>
      <c r="P95" s="120" t="s">
        <v>707</v>
      </c>
      <c r="Q95" s="120" t="s">
        <v>732</v>
      </c>
      <c r="R95" s="120" t="s">
        <v>805</v>
      </c>
      <c r="S95" s="120" t="s">
        <v>114</v>
      </c>
      <c r="T95" s="49"/>
      <c r="U95" s="49"/>
      <c r="V95" s="111"/>
      <c r="W95" s="112"/>
      <c r="X95" s="112"/>
      <c r="Y95" s="112"/>
      <c r="Z95" s="33">
        <v>45412</v>
      </c>
      <c r="AA95" s="114" t="s">
        <v>806</v>
      </c>
      <c r="AB95" s="105">
        <v>0.7</v>
      </c>
      <c r="AC95" s="56">
        <f t="shared" si="70"/>
        <v>0.7</v>
      </c>
      <c r="AD95" s="57" t="b">
        <f t="shared" si="64"/>
        <v>0</v>
      </c>
      <c r="AE95" s="57" t="str">
        <f t="shared" si="65"/>
        <v>EN PROCESO</v>
      </c>
      <c r="AF95" s="21" t="str">
        <f t="shared" si="66"/>
        <v>EN PROCESO</v>
      </c>
      <c r="AG95" s="41" t="s">
        <v>807</v>
      </c>
      <c r="AH95" s="99" t="s">
        <v>301</v>
      </c>
      <c r="AI95" s="198" t="str">
        <f t="shared" si="71"/>
        <v>PENDIENTE</v>
      </c>
      <c r="AJ95" s="105"/>
      <c r="AK95" s="105"/>
      <c r="AL95" s="105"/>
    </row>
    <row r="96" spans="1:38" ht="102" x14ac:dyDescent="0.25">
      <c r="A96" s="84">
        <v>87</v>
      </c>
      <c r="B96" s="117" t="s">
        <v>103</v>
      </c>
      <c r="C96" s="117" t="s">
        <v>725</v>
      </c>
      <c r="D96" s="116">
        <v>45253</v>
      </c>
      <c r="E96" s="117" t="s">
        <v>800</v>
      </c>
      <c r="F96" s="133" t="s">
        <v>808</v>
      </c>
      <c r="G96" s="117" t="s">
        <v>728</v>
      </c>
      <c r="H96" s="126" t="s">
        <v>809</v>
      </c>
      <c r="I96" s="126" t="s">
        <v>810</v>
      </c>
      <c r="J96" s="127">
        <v>1</v>
      </c>
      <c r="K96" s="120" t="s">
        <v>178</v>
      </c>
      <c r="L96" s="127" t="s">
        <v>811</v>
      </c>
      <c r="M96" s="131">
        <v>1</v>
      </c>
      <c r="N96" s="132">
        <v>45260</v>
      </c>
      <c r="O96" s="132">
        <v>45625</v>
      </c>
      <c r="P96" s="120" t="s">
        <v>707</v>
      </c>
      <c r="Q96" s="120" t="s">
        <v>732</v>
      </c>
      <c r="R96" s="120" t="s">
        <v>733</v>
      </c>
      <c r="S96" s="120" t="s">
        <v>114</v>
      </c>
      <c r="T96" s="49"/>
      <c r="U96" s="49"/>
      <c r="V96" s="111"/>
      <c r="W96" s="112"/>
      <c r="X96" s="112"/>
      <c r="Y96" s="112"/>
      <c r="Z96" s="33">
        <v>45412</v>
      </c>
      <c r="AA96" s="114" t="s">
        <v>83</v>
      </c>
      <c r="AB96" s="105">
        <v>0</v>
      </c>
      <c r="AC96" s="56">
        <f t="shared" si="70"/>
        <v>0</v>
      </c>
      <c r="AD96" s="57" t="b">
        <f t="shared" si="64"/>
        <v>0</v>
      </c>
      <c r="AE96" s="57" t="str">
        <f t="shared" si="65"/>
        <v>SIN INICIAR</v>
      </c>
      <c r="AF96" s="21" t="str">
        <f t="shared" si="66"/>
        <v>SIN INICIAR</v>
      </c>
      <c r="AG96" s="32" t="s">
        <v>1190</v>
      </c>
      <c r="AH96" s="99" t="s">
        <v>301</v>
      </c>
      <c r="AI96" s="198" t="str">
        <f t="shared" si="71"/>
        <v>PENDIENTE</v>
      </c>
      <c r="AJ96" s="105"/>
      <c r="AK96" s="105"/>
      <c r="AL96" s="105"/>
    </row>
    <row r="97" spans="1:38" ht="81.599999999999994" x14ac:dyDescent="0.25">
      <c r="A97" s="79">
        <v>88</v>
      </c>
      <c r="B97" s="117" t="s">
        <v>103</v>
      </c>
      <c r="C97" s="117" t="s">
        <v>725</v>
      </c>
      <c r="D97" s="116">
        <v>45253</v>
      </c>
      <c r="E97" s="117" t="s">
        <v>812</v>
      </c>
      <c r="F97" s="133" t="s">
        <v>813</v>
      </c>
      <c r="G97" s="117" t="s">
        <v>765</v>
      </c>
      <c r="H97" s="126" t="s">
        <v>814</v>
      </c>
      <c r="I97" s="126" t="s">
        <v>815</v>
      </c>
      <c r="J97" s="127">
        <v>2</v>
      </c>
      <c r="K97" s="120" t="s">
        <v>178</v>
      </c>
      <c r="L97" s="127" t="s">
        <v>816</v>
      </c>
      <c r="M97" s="131">
        <v>1</v>
      </c>
      <c r="N97" s="132">
        <v>45260</v>
      </c>
      <c r="O97" s="132">
        <v>45625</v>
      </c>
      <c r="P97" s="127" t="s">
        <v>817</v>
      </c>
      <c r="Q97" s="120" t="s">
        <v>818</v>
      </c>
      <c r="R97" s="120" t="s">
        <v>819</v>
      </c>
      <c r="S97" s="120" t="s">
        <v>114</v>
      </c>
      <c r="T97" s="49"/>
      <c r="U97" s="49"/>
      <c r="V97" s="111"/>
      <c r="W97" s="112"/>
      <c r="X97" s="112"/>
      <c r="Y97" s="112"/>
      <c r="Z97" s="33">
        <v>45412</v>
      </c>
      <c r="AA97" s="114" t="s">
        <v>83</v>
      </c>
      <c r="AB97" s="105">
        <v>0</v>
      </c>
      <c r="AC97" s="56">
        <f t="shared" si="70"/>
        <v>0</v>
      </c>
      <c r="AD97" s="57" t="b">
        <f t="shared" si="64"/>
        <v>0</v>
      </c>
      <c r="AE97" s="57" t="str">
        <f t="shared" si="65"/>
        <v>SIN INICIAR</v>
      </c>
      <c r="AF97" s="21" t="str">
        <f t="shared" si="66"/>
        <v>SIN INICIAR</v>
      </c>
      <c r="AG97" s="32" t="s">
        <v>820</v>
      </c>
      <c r="AH97" s="57" t="s">
        <v>821</v>
      </c>
      <c r="AI97" s="198" t="str">
        <f t="shared" si="71"/>
        <v>PENDIENTE</v>
      </c>
      <c r="AJ97" s="105"/>
      <c r="AK97" s="105"/>
      <c r="AL97" s="105"/>
    </row>
    <row r="98" spans="1:38" ht="40.799999999999997" x14ac:dyDescent="0.25">
      <c r="A98" s="84">
        <v>89</v>
      </c>
      <c r="B98" s="123" t="s">
        <v>103</v>
      </c>
      <c r="C98" s="123" t="s">
        <v>725</v>
      </c>
      <c r="D98" s="122">
        <v>45253</v>
      </c>
      <c r="E98" s="123" t="s">
        <v>822</v>
      </c>
      <c r="F98" s="124" t="s">
        <v>823</v>
      </c>
      <c r="G98" s="123" t="s">
        <v>795</v>
      </c>
      <c r="H98" s="137" t="s">
        <v>824</v>
      </c>
      <c r="I98" s="126" t="s">
        <v>810</v>
      </c>
      <c r="J98" s="127">
        <v>1</v>
      </c>
      <c r="K98" s="120" t="s">
        <v>178</v>
      </c>
      <c r="L98" s="127" t="s">
        <v>811</v>
      </c>
      <c r="M98" s="131">
        <v>1</v>
      </c>
      <c r="N98" s="132">
        <v>45260</v>
      </c>
      <c r="O98" s="132">
        <v>45625</v>
      </c>
      <c r="P98" s="120" t="s">
        <v>707</v>
      </c>
      <c r="Q98" s="120" t="s">
        <v>732</v>
      </c>
      <c r="R98" s="120" t="s">
        <v>805</v>
      </c>
      <c r="S98" s="120" t="s">
        <v>114</v>
      </c>
      <c r="T98" s="49"/>
      <c r="U98" s="49"/>
      <c r="V98" s="111"/>
      <c r="W98" s="112"/>
      <c r="X98" s="112"/>
      <c r="Y98" s="112"/>
      <c r="Z98" s="33">
        <v>45412</v>
      </c>
      <c r="AA98" s="114" t="s">
        <v>83</v>
      </c>
      <c r="AB98" s="105">
        <v>0</v>
      </c>
      <c r="AC98" s="56">
        <f t="shared" si="70"/>
        <v>0</v>
      </c>
      <c r="AD98" s="57" t="b">
        <f t="shared" si="64"/>
        <v>0</v>
      </c>
      <c r="AE98" s="57" t="str">
        <f t="shared" si="65"/>
        <v>SIN INICIAR</v>
      </c>
      <c r="AF98" s="21" t="str">
        <f t="shared" si="66"/>
        <v>SIN INICIAR</v>
      </c>
      <c r="AG98" s="32" t="s">
        <v>1191</v>
      </c>
      <c r="AH98" s="99" t="s">
        <v>301</v>
      </c>
      <c r="AI98" s="198" t="str">
        <f t="shared" si="71"/>
        <v>PENDIENTE</v>
      </c>
      <c r="AJ98" s="105"/>
      <c r="AK98" s="105"/>
      <c r="AL98" s="105"/>
    </row>
    <row r="99" spans="1:38" ht="122.4" x14ac:dyDescent="0.25">
      <c r="A99" s="79">
        <v>90</v>
      </c>
      <c r="B99" s="99" t="s">
        <v>103</v>
      </c>
      <c r="C99" s="99" t="s">
        <v>725</v>
      </c>
      <c r="D99" s="108">
        <v>45253</v>
      </c>
      <c r="E99" s="99" t="s">
        <v>825</v>
      </c>
      <c r="F99" s="114" t="s">
        <v>826</v>
      </c>
      <c r="G99" s="99" t="s">
        <v>795</v>
      </c>
      <c r="H99" s="114" t="s">
        <v>827</v>
      </c>
      <c r="I99" s="136" t="s">
        <v>828</v>
      </c>
      <c r="J99" s="127">
        <v>2</v>
      </c>
      <c r="K99" s="120" t="s">
        <v>178</v>
      </c>
      <c r="L99" s="120" t="s">
        <v>829</v>
      </c>
      <c r="M99" s="131">
        <v>1</v>
      </c>
      <c r="N99" s="132">
        <v>45260</v>
      </c>
      <c r="O99" s="132">
        <v>45625</v>
      </c>
      <c r="P99" s="120" t="s">
        <v>753</v>
      </c>
      <c r="Q99" s="120" t="s">
        <v>596</v>
      </c>
      <c r="R99" s="120" t="s">
        <v>830</v>
      </c>
      <c r="S99" s="120" t="s">
        <v>114</v>
      </c>
      <c r="T99" s="49"/>
      <c r="U99" s="49"/>
      <c r="V99" s="111"/>
      <c r="W99" s="112"/>
      <c r="X99" s="112"/>
      <c r="Y99" s="112"/>
      <c r="Z99" s="33">
        <v>45412</v>
      </c>
      <c r="AA99" s="114" t="s">
        <v>314</v>
      </c>
      <c r="AB99" s="105">
        <v>1</v>
      </c>
      <c r="AC99" s="56">
        <f t="shared" si="70"/>
        <v>0.5</v>
      </c>
      <c r="AD99" s="57" t="b">
        <f t="shared" si="64"/>
        <v>0</v>
      </c>
      <c r="AE99" s="57" t="str">
        <f t="shared" si="65"/>
        <v>EN PROCESO</v>
      </c>
      <c r="AF99" s="21" t="str">
        <f t="shared" si="66"/>
        <v>EN PROCESO</v>
      </c>
      <c r="AG99" s="41" t="s">
        <v>1218</v>
      </c>
      <c r="AH99" s="57" t="s">
        <v>82</v>
      </c>
      <c r="AI99" s="198" t="str">
        <f t="shared" si="71"/>
        <v>PENDIENTE</v>
      </c>
      <c r="AJ99" s="99" t="s">
        <v>831</v>
      </c>
      <c r="AK99" s="105" t="s">
        <v>81</v>
      </c>
      <c r="AL99" s="105"/>
    </row>
    <row r="100" spans="1:38" ht="122.4" x14ac:dyDescent="0.25">
      <c r="A100" s="84">
        <v>91</v>
      </c>
      <c r="B100" s="99" t="s">
        <v>103</v>
      </c>
      <c r="C100" s="99" t="s">
        <v>725</v>
      </c>
      <c r="D100" s="108">
        <v>45253</v>
      </c>
      <c r="E100" s="99" t="s">
        <v>825</v>
      </c>
      <c r="F100" s="114" t="s">
        <v>826</v>
      </c>
      <c r="G100" s="99" t="s">
        <v>795</v>
      </c>
      <c r="H100" s="114" t="s">
        <v>827</v>
      </c>
      <c r="I100" s="126" t="s">
        <v>832</v>
      </c>
      <c r="J100" s="127">
        <v>2</v>
      </c>
      <c r="K100" s="120" t="s">
        <v>178</v>
      </c>
      <c r="L100" s="120" t="s">
        <v>833</v>
      </c>
      <c r="M100" s="131">
        <v>1</v>
      </c>
      <c r="N100" s="132">
        <v>45260</v>
      </c>
      <c r="O100" s="132">
        <v>45625</v>
      </c>
      <c r="P100" s="120" t="s">
        <v>834</v>
      </c>
      <c r="Q100" s="120" t="s">
        <v>784</v>
      </c>
      <c r="R100" s="120" t="s">
        <v>784</v>
      </c>
      <c r="S100" s="120" t="s">
        <v>114</v>
      </c>
      <c r="T100" s="49"/>
      <c r="U100" s="49"/>
      <c r="V100" s="111"/>
      <c r="W100" s="112"/>
      <c r="X100" s="112"/>
      <c r="Y100" s="112"/>
      <c r="Z100" s="33">
        <v>45412</v>
      </c>
      <c r="AA100" s="114" t="s">
        <v>785</v>
      </c>
      <c r="AB100" s="105">
        <v>0.3</v>
      </c>
      <c r="AC100" s="56">
        <f t="shared" si="70"/>
        <v>0.15</v>
      </c>
      <c r="AD100" s="57" t="b">
        <f t="shared" si="64"/>
        <v>0</v>
      </c>
      <c r="AE100" s="57" t="str">
        <f t="shared" si="65"/>
        <v>EN PROCESO</v>
      </c>
      <c r="AF100" s="21" t="str">
        <f t="shared" si="66"/>
        <v>EN PROCESO</v>
      </c>
      <c r="AG100" s="41" t="s">
        <v>786</v>
      </c>
      <c r="AH100" s="99" t="s">
        <v>116</v>
      </c>
      <c r="AI100" s="198" t="str">
        <f t="shared" si="71"/>
        <v>PENDIENTE</v>
      </c>
      <c r="AJ100" s="105"/>
      <c r="AK100" s="105"/>
      <c r="AL100" s="105"/>
    </row>
    <row r="101" spans="1:38" ht="183.6" x14ac:dyDescent="0.25">
      <c r="A101" s="79">
        <v>92</v>
      </c>
      <c r="B101" s="172" t="s">
        <v>103</v>
      </c>
      <c r="C101" s="172" t="s">
        <v>835</v>
      </c>
      <c r="D101" s="173">
        <v>45259</v>
      </c>
      <c r="E101" s="172">
        <v>1</v>
      </c>
      <c r="F101" s="170" t="s">
        <v>836</v>
      </c>
      <c r="G101" s="172" t="s">
        <v>837</v>
      </c>
      <c r="H101" s="170" t="s">
        <v>838</v>
      </c>
      <c r="I101" s="170" t="s">
        <v>839</v>
      </c>
      <c r="J101" s="168">
        <v>7</v>
      </c>
      <c r="K101" s="172" t="s">
        <v>178</v>
      </c>
      <c r="L101" s="172" t="s">
        <v>840</v>
      </c>
      <c r="M101" s="174">
        <v>1</v>
      </c>
      <c r="N101" s="173">
        <v>45264</v>
      </c>
      <c r="O101" s="173">
        <v>45535</v>
      </c>
      <c r="P101" s="172" t="s">
        <v>841</v>
      </c>
      <c r="Q101" s="172" t="s">
        <v>842</v>
      </c>
      <c r="R101" s="172" t="s">
        <v>843</v>
      </c>
      <c r="S101" s="172" t="s">
        <v>114</v>
      </c>
      <c r="T101" s="49"/>
      <c r="U101" s="49"/>
      <c r="V101" s="111"/>
      <c r="W101" s="112"/>
      <c r="X101" s="112"/>
      <c r="Y101" s="112"/>
      <c r="Z101" s="33">
        <v>45412</v>
      </c>
      <c r="AA101" s="114" t="s">
        <v>844</v>
      </c>
      <c r="AB101" s="105">
        <v>7</v>
      </c>
      <c r="AC101" s="56">
        <f t="shared" si="70"/>
        <v>1</v>
      </c>
      <c r="AD101" s="57" t="b">
        <f t="shared" si="64"/>
        <v>0</v>
      </c>
      <c r="AE101" s="57" t="str">
        <f t="shared" si="65"/>
        <v>TERMINADA</v>
      </c>
      <c r="AF101" s="21" t="str">
        <f t="shared" si="66"/>
        <v>TERMINADA</v>
      </c>
      <c r="AG101" s="41" t="s">
        <v>845</v>
      </c>
      <c r="AH101" s="99" t="s">
        <v>116</v>
      </c>
      <c r="AI101" s="198" t="str">
        <f t="shared" si="71"/>
        <v>CUMPLIDA</v>
      </c>
      <c r="AJ101" s="99" t="s">
        <v>846</v>
      </c>
      <c r="AK101" s="105" t="s">
        <v>87</v>
      </c>
      <c r="AL101" s="105" t="s">
        <v>1211</v>
      </c>
    </row>
    <row r="102" spans="1:38" ht="51" x14ac:dyDescent="0.25">
      <c r="A102" s="84">
        <v>93</v>
      </c>
      <c r="B102" s="180" t="s">
        <v>103</v>
      </c>
      <c r="C102" s="180" t="s">
        <v>835</v>
      </c>
      <c r="D102" s="181">
        <v>45259</v>
      </c>
      <c r="E102" s="180">
        <v>2</v>
      </c>
      <c r="F102" s="182" t="s">
        <v>847</v>
      </c>
      <c r="G102" s="182" t="s">
        <v>728</v>
      </c>
      <c r="H102" s="182" t="s">
        <v>848</v>
      </c>
      <c r="I102" s="182" t="s">
        <v>849</v>
      </c>
      <c r="J102" s="180">
        <v>1</v>
      </c>
      <c r="K102" s="180" t="s">
        <v>73</v>
      </c>
      <c r="L102" s="180" t="s">
        <v>850</v>
      </c>
      <c r="M102" s="183">
        <v>1</v>
      </c>
      <c r="N102" s="184">
        <v>45264</v>
      </c>
      <c r="O102" s="184">
        <v>45535</v>
      </c>
      <c r="P102" s="180" t="s">
        <v>707</v>
      </c>
      <c r="Q102" s="180" t="s">
        <v>851</v>
      </c>
      <c r="R102" s="180" t="s">
        <v>852</v>
      </c>
      <c r="S102" s="180" t="s">
        <v>114</v>
      </c>
      <c r="T102" s="171"/>
      <c r="U102" s="49"/>
      <c r="V102" s="111"/>
      <c r="W102" s="112"/>
      <c r="X102" s="112"/>
      <c r="Y102" s="112"/>
      <c r="Z102" s="33">
        <v>45412</v>
      </c>
      <c r="AA102" s="114" t="s">
        <v>853</v>
      </c>
      <c r="AB102" s="105">
        <v>0.5</v>
      </c>
      <c r="AC102" s="56">
        <f t="shared" si="70"/>
        <v>0.5</v>
      </c>
      <c r="AD102" s="57" t="b">
        <f t="shared" si="64"/>
        <v>0</v>
      </c>
      <c r="AE102" s="57" t="str">
        <f t="shared" si="65"/>
        <v>EN PROCESO</v>
      </c>
      <c r="AF102" s="21" t="str">
        <f t="shared" si="66"/>
        <v>EN PROCESO</v>
      </c>
      <c r="AG102" s="32" t="s">
        <v>854</v>
      </c>
      <c r="AH102" s="99" t="s">
        <v>301</v>
      </c>
      <c r="AI102" s="198" t="str">
        <f t="shared" si="71"/>
        <v>PENDIENTE</v>
      </c>
      <c r="AJ102" s="105"/>
      <c r="AK102" s="105"/>
      <c r="AL102" s="105"/>
    </row>
    <row r="103" spans="1:38" ht="102" x14ac:dyDescent="0.25">
      <c r="A103" s="79">
        <v>94</v>
      </c>
      <c r="B103" s="99" t="s">
        <v>103</v>
      </c>
      <c r="C103" s="99" t="s">
        <v>835</v>
      </c>
      <c r="D103" s="108">
        <v>45259</v>
      </c>
      <c r="E103" s="99">
        <v>2</v>
      </c>
      <c r="F103" s="114" t="s">
        <v>847</v>
      </c>
      <c r="G103" s="114" t="s">
        <v>837</v>
      </c>
      <c r="H103" s="114" t="s">
        <v>855</v>
      </c>
      <c r="I103" s="114" t="s">
        <v>856</v>
      </c>
      <c r="J103" s="99">
        <v>2</v>
      </c>
      <c r="K103" s="99" t="s">
        <v>73</v>
      </c>
      <c r="L103" s="99" t="s">
        <v>857</v>
      </c>
      <c r="M103" s="179">
        <v>1</v>
      </c>
      <c r="N103" s="108">
        <v>45264</v>
      </c>
      <c r="O103" s="108">
        <v>45535</v>
      </c>
      <c r="P103" s="99" t="s">
        <v>841</v>
      </c>
      <c r="Q103" s="99" t="s">
        <v>841</v>
      </c>
      <c r="R103" s="99" t="s">
        <v>858</v>
      </c>
      <c r="S103" s="99" t="s">
        <v>114</v>
      </c>
      <c r="T103" s="171"/>
      <c r="U103" s="49"/>
      <c r="V103" s="111"/>
      <c r="W103" s="112"/>
      <c r="X103" s="112"/>
      <c r="Y103" s="112"/>
      <c r="Z103" s="33">
        <v>45412</v>
      </c>
      <c r="AA103" s="114" t="s">
        <v>859</v>
      </c>
      <c r="AB103" s="105">
        <v>0.3</v>
      </c>
      <c r="AC103" s="56">
        <f t="shared" si="70"/>
        <v>0.15</v>
      </c>
      <c r="AD103" s="57" t="b">
        <f t="shared" si="64"/>
        <v>0</v>
      </c>
      <c r="AE103" s="57" t="str">
        <f t="shared" si="65"/>
        <v>EN PROCESO</v>
      </c>
      <c r="AF103" s="21" t="str">
        <f t="shared" si="66"/>
        <v>EN PROCESO</v>
      </c>
      <c r="AG103" s="41" t="s">
        <v>860</v>
      </c>
      <c r="AH103" s="99" t="s">
        <v>116</v>
      </c>
      <c r="AI103" s="198" t="str">
        <f t="shared" si="71"/>
        <v>PENDIENTE</v>
      </c>
      <c r="AJ103" s="105"/>
      <c r="AK103" s="105"/>
      <c r="AL103" s="105"/>
    </row>
    <row r="104" spans="1:38" ht="81.599999999999994" customHeight="1" x14ac:dyDescent="0.25">
      <c r="A104" s="84">
        <v>95</v>
      </c>
      <c r="B104" s="57" t="s">
        <v>103</v>
      </c>
      <c r="C104" s="57" t="s">
        <v>835</v>
      </c>
      <c r="D104" s="175">
        <v>45259</v>
      </c>
      <c r="E104" s="57">
        <v>3</v>
      </c>
      <c r="F104" s="176" t="s">
        <v>861</v>
      </c>
      <c r="G104" s="176" t="s">
        <v>862</v>
      </c>
      <c r="H104" s="176" t="s">
        <v>863</v>
      </c>
      <c r="I104" s="176" t="s">
        <v>864</v>
      </c>
      <c r="J104" s="57">
        <v>1</v>
      </c>
      <c r="K104" s="57" t="s">
        <v>178</v>
      </c>
      <c r="L104" s="57" t="s">
        <v>865</v>
      </c>
      <c r="M104" s="185">
        <v>1</v>
      </c>
      <c r="N104" s="175">
        <v>45323</v>
      </c>
      <c r="O104" s="175">
        <v>45657</v>
      </c>
      <c r="P104" s="57" t="s">
        <v>697</v>
      </c>
      <c r="Q104" s="57" t="s">
        <v>866</v>
      </c>
      <c r="R104" s="57" t="s">
        <v>866</v>
      </c>
      <c r="S104" s="57" t="s">
        <v>114</v>
      </c>
      <c r="T104" s="171"/>
      <c r="U104" s="49"/>
      <c r="V104" s="111"/>
      <c r="W104" s="112"/>
      <c r="X104" s="112"/>
      <c r="Y104" s="112"/>
      <c r="Z104" s="33">
        <v>45412</v>
      </c>
      <c r="AA104" s="114" t="s">
        <v>83</v>
      </c>
      <c r="AB104" s="105">
        <v>0</v>
      </c>
      <c r="AC104" s="56">
        <f t="shared" si="70"/>
        <v>0</v>
      </c>
      <c r="AD104" s="57" t="b">
        <f t="shared" si="64"/>
        <v>0</v>
      </c>
      <c r="AE104" s="57" t="str">
        <f t="shared" si="65"/>
        <v>SIN INICIAR</v>
      </c>
      <c r="AF104" s="21" t="str">
        <f t="shared" si="66"/>
        <v>SIN INICIAR</v>
      </c>
      <c r="AG104" s="41" t="s">
        <v>867</v>
      </c>
      <c r="AH104" s="99" t="s">
        <v>116</v>
      </c>
      <c r="AI104" s="198" t="str">
        <f t="shared" si="71"/>
        <v>PENDIENTE</v>
      </c>
      <c r="AJ104" s="105"/>
      <c r="AK104" s="105"/>
      <c r="AL104" s="105"/>
    </row>
    <row r="105" spans="1:38" ht="112.2" customHeight="1" x14ac:dyDescent="0.25">
      <c r="A105" s="79">
        <v>96</v>
      </c>
      <c r="B105" s="186" t="s">
        <v>103</v>
      </c>
      <c r="C105" s="186" t="s">
        <v>835</v>
      </c>
      <c r="D105" s="187">
        <v>45259</v>
      </c>
      <c r="E105" s="186">
        <v>3</v>
      </c>
      <c r="F105" s="188" t="s">
        <v>861</v>
      </c>
      <c r="G105" s="188" t="s">
        <v>728</v>
      </c>
      <c r="H105" s="188" t="s">
        <v>868</v>
      </c>
      <c r="I105" s="188" t="s">
        <v>869</v>
      </c>
      <c r="J105" s="57">
        <v>1</v>
      </c>
      <c r="K105" s="57" t="s">
        <v>178</v>
      </c>
      <c r="L105" s="57" t="s">
        <v>870</v>
      </c>
      <c r="M105" s="177">
        <v>1</v>
      </c>
      <c r="N105" s="178">
        <v>45323</v>
      </c>
      <c r="O105" s="178">
        <v>45657</v>
      </c>
      <c r="P105" s="57" t="s">
        <v>707</v>
      </c>
      <c r="Q105" s="57" t="s">
        <v>851</v>
      </c>
      <c r="R105" s="57" t="s">
        <v>852</v>
      </c>
      <c r="S105" s="57" t="s">
        <v>114</v>
      </c>
      <c r="T105" s="171"/>
      <c r="U105" s="49"/>
      <c r="V105" s="111"/>
      <c r="W105" s="112"/>
      <c r="X105" s="112"/>
      <c r="Y105" s="112"/>
      <c r="Z105" s="33">
        <v>45412</v>
      </c>
      <c r="AA105" s="114" t="s">
        <v>871</v>
      </c>
      <c r="AB105" s="105">
        <v>1</v>
      </c>
      <c r="AC105" s="56">
        <f t="shared" si="70"/>
        <v>1</v>
      </c>
      <c r="AD105" s="57" t="b">
        <f t="shared" si="64"/>
        <v>0</v>
      </c>
      <c r="AE105" s="57" t="str">
        <f t="shared" si="65"/>
        <v>TERMINADA</v>
      </c>
      <c r="AF105" s="21" t="str">
        <f t="shared" si="66"/>
        <v>TERMINADA</v>
      </c>
      <c r="AG105" s="32" t="s">
        <v>872</v>
      </c>
      <c r="AH105" s="99" t="s">
        <v>301</v>
      </c>
      <c r="AI105" s="198" t="str">
        <f t="shared" si="71"/>
        <v>CUMPLIDA</v>
      </c>
      <c r="AJ105" s="57" t="s">
        <v>345</v>
      </c>
      <c r="AK105" s="55" t="s">
        <v>87</v>
      </c>
      <c r="AL105" s="105" t="s">
        <v>1211</v>
      </c>
    </row>
    <row r="106" spans="1:38" ht="132.6" x14ac:dyDescent="0.25">
      <c r="A106" s="84">
        <v>97</v>
      </c>
      <c r="B106" s="99" t="s">
        <v>103</v>
      </c>
      <c r="C106" s="99" t="s">
        <v>835</v>
      </c>
      <c r="D106" s="108">
        <v>45259</v>
      </c>
      <c r="E106" s="99">
        <v>3</v>
      </c>
      <c r="F106" s="114" t="s">
        <v>861</v>
      </c>
      <c r="G106" s="114" t="s">
        <v>837</v>
      </c>
      <c r="H106" s="114" t="s">
        <v>868</v>
      </c>
      <c r="I106" s="114" t="s">
        <v>873</v>
      </c>
      <c r="J106" s="85">
        <v>1</v>
      </c>
      <c r="K106" s="46" t="s">
        <v>178</v>
      </c>
      <c r="L106" s="57" t="s">
        <v>865</v>
      </c>
      <c r="M106" s="185">
        <v>1</v>
      </c>
      <c r="N106" s="175">
        <v>45323</v>
      </c>
      <c r="O106" s="175">
        <v>45657</v>
      </c>
      <c r="P106" s="46" t="s">
        <v>841</v>
      </c>
      <c r="Q106" s="46" t="s">
        <v>842</v>
      </c>
      <c r="R106" s="46" t="s">
        <v>874</v>
      </c>
      <c r="S106" s="46" t="s">
        <v>114</v>
      </c>
      <c r="T106" s="49"/>
      <c r="U106" s="49"/>
      <c r="V106" s="111"/>
      <c r="W106" s="112"/>
      <c r="X106" s="112"/>
      <c r="Y106" s="112"/>
      <c r="Z106" s="33">
        <v>45412</v>
      </c>
      <c r="AA106" s="114" t="s">
        <v>875</v>
      </c>
      <c r="AB106" s="105">
        <v>0.3</v>
      </c>
      <c r="AC106" s="56">
        <f t="shared" si="70"/>
        <v>0.3</v>
      </c>
      <c r="AD106" s="57" t="b">
        <f t="shared" si="64"/>
        <v>0</v>
      </c>
      <c r="AE106" s="57" t="str">
        <f t="shared" si="65"/>
        <v>EN PROCESO</v>
      </c>
      <c r="AF106" s="21" t="str">
        <f t="shared" si="66"/>
        <v>EN PROCESO</v>
      </c>
      <c r="AG106" s="32" t="s">
        <v>1202</v>
      </c>
      <c r="AH106" s="99" t="s">
        <v>116</v>
      </c>
      <c r="AI106" s="198" t="str">
        <f t="shared" si="71"/>
        <v>PENDIENTE</v>
      </c>
      <c r="AJ106" s="105"/>
      <c r="AK106" s="105"/>
      <c r="AL106" s="105"/>
    </row>
    <row r="107" spans="1:38" ht="132.6" x14ac:dyDescent="0.25">
      <c r="A107" s="79">
        <v>98</v>
      </c>
      <c r="B107" s="46" t="s">
        <v>103</v>
      </c>
      <c r="C107" s="46" t="s">
        <v>835</v>
      </c>
      <c r="D107" s="51">
        <v>45259</v>
      </c>
      <c r="E107" s="46">
        <v>4</v>
      </c>
      <c r="F107" s="77" t="s">
        <v>876</v>
      </c>
      <c r="G107" s="46" t="s">
        <v>837</v>
      </c>
      <c r="H107" s="77" t="s">
        <v>877</v>
      </c>
      <c r="I107" s="77" t="s">
        <v>878</v>
      </c>
      <c r="J107" s="47">
        <v>5</v>
      </c>
      <c r="K107" s="46" t="s">
        <v>178</v>
      </c>
      <c r="L107" s="47" t="s">
        <v>857</v>
      </c>
      <c r="M107" s="169">
        <v>1</v>
      </c>
      <c r="N107" s="51">
        <v>45323</v>
      </c>
      <c r="O107" s="51">
        <v>45657</v>
      </c>
      <c r="P107" s="46" t="s">
        <v>841</v>
      </c>
      <c r="Q107" s="46" t="s">
        <v>842</v>
      </c>
      <c r="R107" s="172" t="s">
        <v>843</v>
      </c>
      <c r="S107" s="172" t="s">
        <v>114</v>
      </c>
      <c r="T107" s="49"/>
      <c r="U107" s="49"/>
      <c r="V107" s="111"/>
      <c r="W107" s="112"/>
      <c r="X107" s="112"/>
      <c r="Y107" s="112"/>
      <c r="Z107" s="33">
        <v>45412</v>
      </c>
      <c r="AA107" s="114" t="s">
        <v>879</v>
      </c>
      <c r="AB107" s="105">
        <v>0.3</v>
      </c>
      <c r="AC107" s="56">
        <f t="shared" si="70"/>
        <v>0.06</v>
      </c>
      <c r="AD107" s="57" t="b">
        <f t="shared" si="64"/>
        <v>0</v>
      </c>
      <c r="AE107" s="57" t="str">
        <f t="shared" si="65"/>
        <v>EN PROCESO</v>
      </c>
      <c r="AF107" s="21" t="str">
        <f t="shared" si="66"/>
        <v>EN PROCESO</v>
      </c>
      <c r="AG107" s="32" t="s">
        <v>1201</v>
      </c>
      <c r="AH107" s="99" t="s">
        <v>116</v>
      </c>
      <c r="AI107" s="198" t="str">
        <f t="shared" si="71"/>
        <v>PENDIENTE</v>
      </c>
      <c r="AJ107" s="105"/>
      <c r="AK107" s="105"/>
      <c r="AL107" s="105"/>
    </row>
    <row r="108" spans="1:38" ht="163.19999999999999" x14ac:dyDescent="0.25">
      <c r="A108" s="84">
        <v>99</v>
      </c>
      <c r="B108" s="46" t="s">
        <v>103</v>
      </c>
      <c r="C108" s="46" t="s">
        <v>835</v>
      </c>
      <c r="D108" s="51">
        <v>45259</v>
      </c>
      <c r="E108" s="46">
        <v>5</v>
      </c>
      <c r="F108" s="45" t="s">
        <v>880</v>
      </c>
      <c r="G108" s="46" t="s">
        <v>881</v>
      </c>
      <c r="H108" s="45" t="s">
        <v>882</v>
      </c>
      <c r="I108" s="45" t="s">
        <v>883</v>
      </c>
      <c r="J108" s="47">
        <v>2</v>
      </c>
      <c r="K108" s="46" t="s">
        <v>178</v>
      </c>
      <c r="L108" s="47" t="s">
        <v>857</v>
      </c>
      <c r="M108" s="169">
        <v>1</v>
      </c>
      <c r="N108" s="51">
        <v>45323</v>
      </c>
      <c r="O108" s="51">
        <v>45657</v>
      </c>
      <c r="P108" s="46" t="s">
        <v>841</v>
      </c>
      <c r="Q108" s="80" t="s">
        <v>842</v>
      </c>
      <c r="R108" s="17" t="s">
        <v>874</v>
      </c>
      <c r="S108" s="17" t="s">
        <v>114</v>
      </c>
      <c r="T108" s="49"/>
      <c r="U108" s="49"/>
      <c r="V108" s="111"/>
      <c r="W108" s="112"/>
      <c r="X108" s="112"/>
      <c r="Y108" s="112"/>
      <c r="Z108" s="33">
        <v>45412</v>
      </c>
      <c r="AA108" s="114" t="s">
        <v>884</v>
      </c>
      <c r="AB108" s="105">
        <v>0.5</v>
      </c>
      <c r="AC108" s="56">
        <f t="shared" si="70"/>
        <v>0.25</v>
      </c>
      <c r="AD108" s="57" t="b">
        <f t="shared" si="64"/>
        <v>0</v>
      </c>
      <c r="AE108" s="57" t="str">
        <f t="shared" si="65"/>
        <v>EN PROCESO</v>
      </c>
      <c r="AF108" s="21" t="str">
        <f t="shared" si="66"/>
        <v>EN PROCESO</v>
      </c>
      <c r="AG108" s="32" t="s">
        <v>1200</v>
      </c>
      <c r="AH108" s="99" t="s">
        <v>116</v>
      </c>
      <c r="AI108" s="198" t="str">
        <f t="shared" si="71"/>
        <v>PENDIENTE</v>
      </c>
      <c r="AJ108" s="105"/>
      <c r="AK108" s="105"/>
      <c r="AL108" s="105"/>
    </row>
    <row r="109" spans="1:38" ht="71.400000000000006" x14ac:dyDescent="0.25">
      <c r="A109" s="79">
        <v>100</v>
      </c>
      <c r="B109" s="17" t="s">
        <v>103</v>
      </c>
      <c r="C109" s="17" t="s">
        <v>835</v>
      </c>
      <c r="D109" s="16">
        <v>45259</v>
      </c>
      <c r="E109" s="17">
        <v>6</v>
      </c>
      <c r="F109" s="39" t="s">
        <v>885</v>
      </c>
      <c r="G109" s="17" t="s">
        <v>886</v>
      </c>
      <c r="H109" s="39" t="s">
        <v>887</v>
      </c>
      <c r="I109" s="39" t="s">
        <v>888</v>
      </c>
      <c r="J109" s="138">
        <v>1</v>
      </c>
      <c r="K109" s="138" t="s">
        <v>73</v>
      </c>
      <c r="L109" s="17" t="s">
        <v>889</v>
      </c>
      <c r="M109" s="139">
        <v>1</v>
      </c>
      <c r="N109" s="140">
        <v>45261</v>
      </c>
      <c r="O109" s="140">
        <v>45382</v>
      </c>
      <c r="P109" s="138" t="s">
        <v>111</v>
      </c>
      <c r="Q109" s="138" t="s">
        <v>213</v>
      </c>
      <c r="R109" s="17" t="s">
        <v>890</v>
      </c>
      <c r="S109" s="115" t="s">
        <v>114</v>
      </c>
      <c r="T109" s="49"/>
      <c r="U109" s="49"/>
      <c r="V109" s="111"/>
      <c r="W109" s="112"/>
      <c r="X109" s="112"/>
      <c r="Y109" s="112"/>
      <c r="Z109" s="33">
        <v>45412</v>
      </c>
      <c r="AA109" s="114" t="s">
        <v>83</v>
      </c>
      <c r="AB109" s="105">
        <v>0</v>
      </c>
      <c r="AC109" s="56">
        <f t="shared" si="70"/>
        <v>0</v>
      </c>
      <c r="AD109" s="57" t="str">
        <f>IF(AB109="","",IF(Z109&gt;O109,IF(AC109&lt;100%,"INCUMPLIDA",IF(AC109=100%,"TERMINADA EXTEMPORÁNEA"))))</f>
        <v>INCUMPLIDA</v>
      </c>
      <c r="AE109" s="57" t="str">
        <f>IF(AB109="","",IF(Z109&gt;O109,IF(AC109=0%,"SIN INICIAR",IF(AC109=100%,"TERMINADA",IF(AC109&gt;0%,"EN PROCESO")))))</f>
        <v>SIN INICIAR</v>
      </c>
      <c r="AF109" s="21" t="str">
        <f t="shared" si="66"/>
        <v>INCUMPLIDA</v>
      </c>
      <c r="AG109" s="41" t="s">
        <v>891</v>
      </c>
      <c r="AH109" s="99" t="s">
        <v>116</v>
      </c>
      <c r="AI109" s="198" t="str">
        <f t="shared" si="71"/>
        <v>PENDIENTE</v>
      </c>
      <c r="AJ109" s="105"/>
      <c r="AK109" s="105"/>
      <c r="AL109" s="105"/>
    </row>
    <row r="110" spans="1:38" ht="102" x14ac:dyDescent="0.25">
      <c r="A110" s="84">
        <v>101</v>
      </c>
      <c r="B110" s="17" t="s">
        <v>103</v>
      </c>
      <c r="C110" s="17" t="s">
        <v>835</v>
      </c>
      <c r="D110" s="16">
        <v>45259</v>
      </c>
      <c r="E110" s="17">
        <v>7</v>
      </c>
      <c r="F110" s="39" t="s">
        <v>892</v>
      </c>
      <c r="G110" s="17" t="s">
        <v>837</v>
      </c>
      <c r="H110" s="39" t="s">
        <v>893</v>
      </c>
      <c r="I110" s="39" t="s">
        <v>894</v>
      </c>
      <c r="J110" s="17">
        <v>1</v>
      </c>
      <c r="K110" s="17" t="s">
        <v>178</v>
      </c>
      <c r="L110" s="17" t="s">
        <v>865</v>
      </c>
      <c r="M110" s="141">
        <v>1</v>
      </c>
      <c r="N110" s="16">
        <v>45323</v>
      </c>
      <c r="O110" s="16">
        <v>45657</v>
      </c>
      <c r="P110" s="17" t="s">
        <v>753</v>
      </c>
      <c r="Q110" s="17" t="s">
        <v>895</v>
      </c>
      <c r="R110" s="17" t="s">
        <v>895</v>
      </c>
      <c r="S110" s="99" t="s">
        <v>555</v>
      </c>
      <c r="T110" s="49"/>
      <c r="U110" s="49"/>
      <c r="V110" s="111"/>
      <c r="W110" s="112"/>
      <c r="X110" s="112"/>
      <c r="Y110" s="112"/>
      <c r="Z110" s="33">
        <v>45412</v>
      </c>
      <c r="AA110" s="114" t="s">
        <v>896</v>
      </c>
      <c r="AB110" s="105">
        <v>1</v>
      </c>
      <c r="AC110" s="56">
        <f t="shared" si="70"/>
        <v>1</v>
      </c>
      <c r="AD110" s="57" t="b">
        <f t="shared" si="64"/>
        <v>0</v>
      </c>
      <c r="AE110" s="57" t="str">
        <f t="shared" si="65"/>
        <v>TERMINADA</v>
      </c>
      <c r="AF110" s="21" t="str">
        <f t="shared" si="66"/>
        <v>TERMINADA</v>
      </c>
      <c r="AG110" s="41" t="s">
        <v>897</v>
      </c>
      <c r="AH110" s="57" t="s">
        <v>82</v>
      </c>
      <c r="AI110" s="198" t="str">
        <f t="shared" si="71"/>
        <v>CUMPLIDA</v>
      </c>
      <c r="AJ110" s="57" t="s">
        <v>345</v>
      </c>
      <c r="AK110" s="55" t="s">
        <v>87</v>
      </c>
      <c r="AL110" s="105" t="s">
        <v>1211</v>
      </c>
    </row>
    <row r="111" spans="1:38" ht="81.599999999999994" x14ac:dyDescent="0.25">
      <c r="A111" s="79">
        <v>102</v>
      </c>
      <c r="B111" s="17" t="s">
        <v>103</v>
      </c>
      <c r="C111" s="17" t="s">
        <v>835</v>
      </c>
      <c r="D111" s="16">
        <v>45259</v>
      </c>
      <c r="E111" s="17">
        <v>8</v>
      </c>
      <c r="F111" s="39" t="s">
        <v>898</v>
      </c>
      <c r="G111" s="17" t="s">
        <v>837</v>
      </c>
      <c r="H111" s="39" t="s">
        <v>899</v>
      </c>
      <c r="I111" s="39" t="s">
        <v>900</v>
      </c>
      <c r="J111" s="17">
        <v>2</v>
      </c>
      <c r="K111" s="17" t="s">
        <v>178</v>
      </c>
      <c r="L111" s="17" t="s">
        <v>857</v>
      </c>
      <c r="M111" s="141">
        <v>1</v>
      </c>
      <c r="N111" s="16">
        <v>45323</v>
      </c>
      <c r="O111" s="16">
        <v>45657</v>
      </c>
      <c r="P111" s="17" t="s">
        <v>753</v>
      </c>
      <c r="Q111" s="17" t="s">
        <v>895</v>
      </c>
      <c r="R111" s="17" t="s">
        <v>895</v>
      </c>
      <c r="S111" s="99" t="s">
        <v>555</v>
      </c>
      <c r="T111" s="49"/>
      <c r="U111" s="49"/>
      <c r="V111" s="111"/>
      <c r="W111" s="112"/>
      <c r="X111" s="112"/>
      <c r="Y111" s="112"/>
      <c r="Z111" s="33">
        <v>45412</v>
      </c>
      <c r="AA111" s="114" t="s">
        <v>896</v>
      </c>
      <c r="AB111" s="105">
        <v>1</v>
      </c>
      <c r="AC111" s="56">
        <f t="shared" si="70"/>
        <v>0.5</v>
      </c>
      <c r="AD111" s="57" t="b">
        <f t="shared" si="64"/>
        <v>0</v>
      </c>
      <c r="AE111" s="57" t="str">
        <f t="shared" si="65"/>
        <v>EN PROCESO</v>
      </c>
      <c r="AF111" s="21" t="str">
        <f t="shared" si="66"/>
        <v>EN PROCESO</v>
      </c>
      <c r="AG111" s="41" t="s">
        <v>901</v>
      </c>
      <c r="AH111" s="57" t="s">
        <v>82</v>
      </c>
      <c r="AI111" s="198" t="str">
        <f t="shared" si="71"/>
        <v>PENDIENTE</v>
      </c>
      <c r="AJ111" s="105"/>
      <c r="AK111" s="105"/>
      <c r="AL111" s="105"/>
    </row>
    <row r="112" spans="1:38" ht="102" x14ac:dyDescent="0.25">
      <c r="A112" s="84">
        <v>103</v>
      </c>
      <c r="B112" s="17" t="s">
        <v>103</v>
      </c>
      <c r="C112" s="17" t="s">
        <v>835</v>
      </c>
      <c r="D112" s="16">
        <v>45259</v>
      </c>
      <c r="E112" s="17">
        <v>9</v>
      </c>
      <c r="F112" s="39" t="s">
        <v>902</v>
      </c>
      <c r="G112" s="17" t="s">
        <v>881</v>
      </c>
      <c r="H112" s="39" t="s">
        <v>903</v>
      </c>
      <c r="I112" s="39" t="s">
        <v>904</v>
      </c>
      <c r="J112" s="17">
        <v>3</v>
      </c>
      <c r="K112" s="17" t="s">
        <v>178</v>
      </c>
      <c r="L112" s="17" t="s">
        <v>905</v>
      </c>
      <c r="M112" s="141">
        <v>1</v>
      </c>
      <c r="N112" s="16">
        <v>45323</v>
      </c>
      <c r="O112" s="16">
        <v>45657</v>
      </c>
      <c r="P112" s="17" t="s">
        <v>753</v>
      </c>
      <c r="Q112" s="17" t="s">
        <v>906</v>
      </c>
      <c r="R112" s="17" t="s">
        <v>907</v>
      </c>
      <c r="S112" s="115" t="s">
        <v>114</v>
      </c>
      <c r="T112" s="49"/>
      <c r="U112" s="49"/>
      <c r="V112" s="111"/>
      <c r="W112" s="112"/>
      <c r="X112" s="112"/>
      <c r="Y112" s="112"/>
      <c r="Z112" s="33">
        <v>45412</v>
      </c>
      <c r="AA112" s="114" t="s">
        <v>83</v>
      </c>
      <c r="AB112" s="105">
        <v>0</v>
      </c>
      <c r="AC112" s="56">
        <f t="shared" si="70"/>
        <v>0</v>
      </c>
      <c r="AD112" s="57" t="b">
        <f t="shared" si="64"/>
        <v>0</v>
      </c>
      <c r="AE112" s="57" t="str">
        <f t="shared" si="65"/>
        <v>SIN INICIAR</v>
      </c>
      <c r="AF112" s="21" t="str">
        <f t="shared" si="66"/>
        <v>SIN INICIAR</v>
      </c>
      <c r="AG112" s="41" t="s">
        <v>908</v>
      </c>
      <c r="AH112" s="57" t="s">
        <v>82</v>
      </c>
      <c r="AI112" s="198" t="str">
        <f t="shared" si="71"/>
        <v>PENDIENTE</v>
      </c>
      <c r="AJ112" s="105"/>
      <c r="AK112" s="105"/>
      <c r="AL112" s="105"/>
    </row>
    <row r="113" spans="1:38" ht="91.8" x14ac:dyDescent="0.25">
      <c r="A113" s="79">
        <v>104</v>
      </c>
      <c r="B113" s="17" t="s">
        <v>103</v>
      </c>
      <c r="C113" s="17" t="s">
        <v>835</v>
      </c>
      <c r="D113" s="16">
        <v>45259</v>
      </c>
      <c r="E113" s="17">
        <v>10</v>
      </c>
      <c r="F113" s="39" t="s">
        <v>909</v>
      </c>
      <c r="G113" s="17" t="s">
        <v>837</v>
      </c>
      <c r="H113" s="39" t="s">
        <v>910</v>
      </c>
      <c r="I113" s="39" t="s">
        <v>911</v>
      </c>
      <c r="J113" s="17">
        <v>2</v>
      </c>
      <c r="K113" s="17" t="s">
        <v>178</v>
      </c>
      <c r="L113" s="17" t="s">
        <v>857</v>
      </c>
      <c r="M113" s="141">
        <v>1</v>
      </c>
      <c r="N113" s="16">
        <v>45323</v>
      </c>
      <c r="O113" s="16">
        <v>45657</v>
      </c>
      <c r="P113" s="17" t="s">
        <v>753</v>
      </c>
      <c r="Q113" s="17" t="s">
        <v>906</v>
      </c>
      <c r="R113" s="17" t="s">
        <v>842</v>
      </c>
      <c r="S113" s="115" t="s">
        <v>114</v>
      </c>
      <c r="T113" s="49"/>
      <c r="U113" s="49"/>
      <c r="V113" s="111"/>
      <c r="W113" s="112"/>
      <c r="X113" s="112"/>
      <c r="Y113" s="112"/>
      <c r="Z113" s="33">
        <v>45412</v>
      </c>
      <c r="AA113" s="114" t="s">
        <v>912</v>
      </c>
      <c r="AB113" s="105">
        <v>1</v>
      </c>
      <c r="AC113" s="56">
        <f t="shared" si="70"/>
        <v>0.5</v>
      </c>
      <c r="AD113" s="57" t="b">
        <f t="shared" si="64"/>
        <v>0</v>
      </c>
      <c r="AE113" s="57" t="str">
        <f t="shared" si="65"/>
        <v>EN PROCESO</v>
      </c>
      <c r="AF113" s="21" t="str">
        <f t="shared" si="66"/>
        <v>EN PROCESO</v>
      </c>
      <c r="AG113" s="41" t="s">
        <v>913</v>
      </c>
      <c r="AH113" s="57" t="s">
        <v>82</v>
      </c>
      <c r="AI113" s="198" t="str">
        <f t="shared" si="71"/>
        <v>PENDIENTE</v>
      </c>
      <c r="AJ113" s="105"/>
      <c r="AK113" s="105"/>
      <c r="AL113" s="105"/>
    </row>
    <row r="114" spans="1:38" ht="61.2" x14ac:dyDescent="0.25">
      <c r="A114" s="84">
        <v>105</v>
      </c>
      <c r="B114" s="99" t="s">
        <v>103</v>
      </c>
      <c r="C114" s="99" t="s">
        <v>914</v>
      </c>
      <c r="D114" s="108">
        <v>45264</v>
      </c>
      <c r="E114" s="99" t="s">
        <v>915</v>
      </c>
      <c r="F114" s="109" t="s">
        <v>916</v>
      </c>
      <c r="G114" s="99" t="s">
        <v>917</v>
      </c>
      <c r="H114" s="109" t="s">
        <v>918</v>
      </c>
      <c r="I114" s="109" t="s">
        <v>919</v>
      </c>
      <c r="J114" s="99">
        <v>3</v>
      </c>
      <c r="K114" s="99" t="s">
        <v>178</v>
      </c>
      <c r="L114" s="99" t="s">
        <v>920</v>
      </c>
      <c r="M114" s="110">
        <v>1</v>
      </c>
      <c r="N114" s="108">
        <v>45323</v>
      </c>
      <c r="O114" s="108">
        <v>45657</v>
      </c>
      <c r="P114" s="99" t="s">
        <v>96</v>
      </c>
      <c r="Q114" s="99" t="s">
        <v>76</v>
      </c>
      <c r="R114" s="99" t="s">
        <v>921</v>
      </c>
      <c r="S114" s="99" t="s">
        <v>114</v>
      </c>
      <c r="T114" s="142"/>
      <c r="U114" s="142"/>
      <c r="V114" s="143"/>
      <c r="W114" s="142"/>
      <c r="X114" s="142"/>
      <c r="Y114" s="142"/>
      <c r="Z114" s="33">
        <v>45412</v>
      </c>
      <c r="AA114" s="109" t="s">
        <v>83</v>
      </c>
      <c r="AB114" s="105">
        <v>0</v>
      </c>
      <c r="AC114" s="56">
        <f t="shared" si="70"/>
        <v>0</v>
      </c>
      <c r="AD114" s="57" t="b">
        <f t="shared" si="64"/>
        <v>0</v>
      </c>
      <c r="AE114" s="57" t="str">
        <f t="shared" si="65"/>
        <v>SIN INICIAR</v>
      </c>
      <c r="AF114" s="21" t="str">
        <f t="shared" si="66"/>
        <v>SIN INICIAR</v>
      </c>
      <c r="AG114" s="213" t="s">
        <v>922</v>
      </c>
      <c r="AH114" s="55" t="s">
        <v>102</v>
      </c>
      <c r="AI114" s="198" t="str">
        <f t="shared" si="71"/>
        <v>PENDIENTE</v>
      </c>
      <c r="AJ114" s="105"/>
      <c r="AK114" s="105"/>
      <c r="AL114" s="105"/>
    </row>
    <row r="115" spans="1:38" ht="51" x14ac:dyDescent="0.25">
      <c r="A115" s="79">
        <v>106</v>
      </c>
      <c r="B115" s="99" t="s">
        <v>103</v>
      </c>
      <c r="C115" s="99" t="s">
        <v>914</v>
      </c>
      <c r="D115" s="108">
        <v>45264</v>
      </c>
      <c r="E115" s="99" t="s">
        <v>915</v>
      </c>
      <c r="F115" s="109" t="s">
        <v>923</v>
      </c>
      <c r="G115" s="99" t="s">
        <v>917</v>
      </c>
      <c r="H115" s="109" t="s">
        <v>924</v>
      </c>
      <c r="I115" s="109" t="s">
        <v>925</v>
      </c>
      <c r="J115" s="99">
        <v>9</v>
      </c>
      <c r="K115" s="99" t="s">
        <v>178</v>
      </c>
      <c r="L115" s="17" t="s">
        <v>926</v>
      </c>
      <c r="M115" s="110">
        <v>1</v>
      </c>
      <c r="N115" s="108">
        <v>45323</v>
      </c>
      <c r="O115" s="108">
        <v>45657</v>
      </c>
      <c r="P115" s="99" t="s">
        <v>96</v>
      </c>
      <c r="Q115" s="99" t="s">
        <v>76</v>
      </c>
      <c r="R115" s="99" t="s">
        <v>927</v>
      </c>
      <c r="S115" s="99" t="s">
        <v>114</v>
      </c>
      <c r="T115" s="142"/>
      <c r="U115" s="142"/>
      <c r="V115" s="143"/>
      <c r="W115" s="142"/>
      <c r="X115" s="142"/>
      <c r="Y115" s="142"/>
      <c r="Z115" s="33">
        <v>45412</v>
      </c>
      <c r="AA115" s="109" t="s">
        <v>83</v>
      </c>
      <c r="AB115" s="105">
        <v>0</v>
      </c>
      <c r="AC115" s="56">
        <f t="shared" si="70"/>
        <v>0</v>
      </c>
      <c r="AD115" s="57" t="b">
        <f t="shared" si="64"/>
        <v>0</v>
      </c>
      <c r="AE115" s="57" t="str">
        <f t="shared" si="65"/>
        <v>SIN INICIAR</v>
      </c>
      <c r="AF115" s="21" t="str">
        <f t="shared" si="66"/>
        <v>SIN INICIAR</v>
      </c>
      <c r="AG115" s="41" t="s">
        <v>724</v>
      </c>
      <c r="AH115" s="55" t="s">
        <v>102</v>
      </c>
      <c r="AI115" s="198" t="str">
        <f t="shared" si="71"/>
        <v>PENDIENTE</v>
      </c>
      <c r="AJ115" s="105"/>
      <c r="AK115" s="105"/>
      <c r="AL115" s="105"/>
    </row>
    <row r="116" spans="1:38" ht="51" x14ac:dyDescent="0.25">
      <c r="A116" s="84">
        <v>107</v>
      </c>
      <c r="B116" s="99" t="s">
        <v>103</v>
      </c>
      <c r="C116" s="99" t="s">
        <v>914</v>
      </c>
      <c r="D116" s="108">
        <v>45264</v>
      </c>
      <c r="E116" s="99" t="s">
        <v>928</v>
      </c>
      <c r="F116" s="109" t="s">
        <v>929</v>
      </c>
      <c r="G116" s="99" t="s">
        <v>917</v>
      </c>
      <c r="H116" s="109" t="s">
        <v>930</v>
      </c>
      <c r="I116" s="109" t="s">
        <v>931</v>
      </c>
      <c r="J116" s="99">
        <v>1</v>
      </c>
      <c r="K116" s="99" t="s">
        <v>178</v>
      </c>
      <c r="L116" s="99" t="s">
        <v>932</v>
      </c>
      <c r="M116" s="110">
        <v>1</v>
      </c>
      <c r="N116" s="108">
        <v>45323</v>
      </c>
      <c r="O116" s="108">
        <v>45657</v>
      </c>
      <c r="P116" s="99" t="s">
        <v>96</v>
      </c>
      <c r="Q116" s="99" t="s">
        <v>76</v>
      </c>
      <c r="R116" s="99" t="s">
        <v>927</v>
      </c>
      <c r="S116" s="99" t="s">
        <v>114</v>
      </c>
      <c r="T116" s="142"/>
      <c r="U116" s="142"/>
      <c r="V116" s="143"/>
      <c r="W116" s="142"/>
      <c r="X116" s="142"/>
      <c r="Y116" s="142"/>
      <c r="Z116" s="33">
        <v>45412</v>
      </c>
      <c r="AA116" s="109" t="s">
        <v>83</v>
      </c>
      <c r="AB116" s="105">
        <v>0</v>
      </c>
      <c r="AC116" s="56">
        <f t="shared" si="70"/>
        <v>0</v>
      </c>
      <c r="AD116" s="57" t="b">
        <f t="shared" si="64"/>
        <v>0</v>
      </c>
      <c r="AE116" s="57" t="str">
        <f t="shared" si="65"/>
        <v>SIN INICIAR</v>
      </c>
      <c r="AF116" s="21" t="str">
        <f t="shared" si="66"/>
        <v>SIN INICIAR</v>
      </c>
      <c r="AG116" s="41" t="s">
        <v>724</v>
      </c>
      <c r="AH116" s="55" t="s">
        <v>102</v>
      </c>
      <c r="AI116" s="198" t="str">
        <f t="shared" si="71"/>
        <v>PENDIENTE</v>
      </c>
      <c r="AJ116" s="105"/>
      <c r="AK116" s="105"/>
      <c r="AL116" s="105"/>
    </row>
    <row r="117" spans="1:38" ht="51" x14ac:dyDescent="0.25">
      <c r="A117" s="79">
        <v>108</v>
      </c>
      <c r="B117" s="99" t="s">
        <v>103</v>
      </c>
      <c r="C117" s="99" t="s">
        <v>914</v>
      </c>
      <c r="D117" s="108">
        <v>45264</v>
      </c>
      <c r="E117" s="99" t="s">
        <v>928</v>
      </c>
      <c r="F117" s="109" t="s">
        <v>933</v>
      </c>
      <c r="G117" s="99" t="s">
        <v>917</v>
      </c>
      <c r="H117" s="109" t="s">
        <v>930</v>
      </c>
      <c r="I117" s="109" t="s">
        <v>934</v>
      </c>
      <c r="J117" s="99">
        <v>1</v>
      </c>
      <c r="K117" s="99" t="s">
        <v>178</v>
      </c>
      <c r="L117" s="99" t="s">
        <v>932</v>
      </c>
      <c r="M117" s="110">
        <v>1</v>
      </c>
      <c r="N117" s="108">
        <v>45323</v>
      </c>
      <c r="O117" s="108">
        <v>45657</v>
      </c>
      <c r="P117" s="99" t="s">
        <v>935</v>
      </c>
      <c r="Q117" s="99" t="s">
        <v>76</v>
      </c>
      <c r="R117" s="99" t="s">
        <v>76</v>
      </c>
      <c r="S117" s="99" t="s">
        <v>114</v>
      </c>
      <c r="T117" s="142"/>
      <c r="U117" s="142"/>
      <c r="V117" s="143"/>
      <c r="W117" s="142"/>
      <c r="X117" s="142"/>
      <c r="Y117" s="142"/>
      <c r="Z117" s="33">
        <v>45412</v>
      </c>
      <c r="AA117" s="109" t="s">
        <v>83</v>
      </c>
      <c r="AB117" s="105">
        <v>0</v>
      </c>
      <c r="AC117" s="56">
        <f t="shared" si="70"/>
        <v>0</v>
      </c>
      <c r="AD117" s="57" t="b">
        <f t="shared" si="64"/>
        <v>0</v>
      </c>
      <c r="AE117" s="57" t="str">
        <f t="shared" si="65"/>
        <v>SIN INICIAR</v>
      </c>
      <c r="AF117" s="21" t="str">
        <f t="shared" si="66"/>
        <v>SIN INICIAR</v>
      </c>
      <c r="AG117" s="211" t="s">
        <v>936</v>
      </c>
      <c r="AH117" s="99" t="s">
        <v>116</v>
      </c>
      <c r="AI117" s="198" t="str">
        <f t="shared" si="71"/>
        <v>PENDIENTE</v>
      </c>
      <c r="AJ117" s="105"/>
      <c r="AK117" s="105"/>
      <c r="AL117" s="105"/>
    </row>
    <row r="118" spans="1:38" ht="51" x14ac:dyDescent="0.25">
      <c r="A118" s="84">
        <v>109</v>
      </c>
      <c r="B118" s="99" t="s">
        <v>103</v>
      </c>
      <c r="C118" s="99" t="s">
        <v>914</v>
      </c>
      <c r="D118" s="108">
        <v>45264</v>
      </c>
      <c r="E118" s="99" t="s">
        <v>928</v>
      </c>
      <c r="F118" s="109" t="s">
        <v>937</v>
      </c>
      <c r="G118" s="99" t="s">
        <v>917</v>
      </c>
      <c r="H118" s="109" t="s">
        <v>930</v>
      </c>
      <c r="I118" s="109" t="s">
        <v>938</v>
      </c>
      <c r="J118" s="99">
        <v>1</v>
      </c>
      <c r="K118" s="99" t="s">
        <v>178</v>
      </c>
      <c r="L118" s="99" t="s">
        <v>932</v>
      </c>
      <c r="M118" s="110">
        <v>1</v>
      </c>
      <c r="N118" s="108">
        <v>45323</v>
      </c>
      <c r="O118" s="108">
        <v>45657</v>
      </c>
      <c r="P118" s="99" t="s">
        <v>935</v>
      </c>
      <c r="Q118" s="99" t="s">
        <v>76</v>
      </c>
      <c r="R118" s="99" t="s">
        <v>76</v>
      </c>
      <c r="S118" s="99" t="s">
        <v>114</v>
      </c>
      <c r="T118" s="142"/>
      <c r="U118" s="142"/>
      <c r="V118" s="143"/>
      <c r="W118" s="142"/>
      <c r="X118" s="142"/>
      <c r="Y118" s="142"/>
      <c r="Z118" s="33">
        <v>45412</v>
      </c>
      <c r="AA118" s="109" t="s">
        <v>83</v>
      </c>
      <c r="AB118" s="105">
        <v>0</v>
      </c>
      <c r="AC118" s="56">
        <f t="shared" si="70"/>
        <v>0</v>
      </c>
      <c r="AD118" s="57" t="b">
        <f t="shared" si="64"/>
        <v>0</v>
      </c>
      <c r="AE118" s="57" t="str">
        <f t="shared" si="65"/>
        <v>SIN INICIAR</v>
      </c>
      <c r="AF118" s="21" t="str">
        <f t="shared" si="66"/>
        <v>SIN INICIAR</v>
      </c>
      <c r="AG118" s="211" t="s">
        <v>936</v>
      </c>
      <c r="AH118" s="99" t="s">
        <v>116</v>
      </c>
      <c r="AI118" s="198" t="str">
        <f t="shared" si="71"/>
        <v>PENDIENTE</v>
      </c>
      <c r="AJ118" s="105"/>
      <c r="AK118" s="105"/>
      <c r="AL118" s="105"/>
    </row>
    <row r="119" spans="1:38" ht="81.599999999999994" x14ac:dyDescent="0.25">
      <c r="A119" s="79">
        <v>110</v>
      </c>
      <c r="B119" s="99" t="s">
        <v>103</v>
      </c>
      <c r="C119" s="99" t="s">
        <v>914</v>
      </c>
      <c r="D119" s="108">
        <v>45264</v>
      </c>
      <c r="E119" s="99" t="s">
        <v>939</v>
      </c>
      <c r="F119" s="109" t="s">
        <v>940</v>
      </c>
      <c r="G119" s="99" t="s">
        <v>917</v>
      </c>
      <c r="H119" s="109" t="s">
        <v>941</v>
      </c>
      <c r="I119" s="109" t="s">
        <v>942</v>
      </c>
      <c r="J119" s="99">
        <v>3</v>
      </c>
      <c r="K119" s="99" t="s">
        <v>178</v>
      </c>
      <c r="L119" s="99" t="s">
        <v>943</v>
      </c>
      <c r="M119" s="110">
        <v>1</v>
      </c>
      <c r="N119" s="108">
        <v>45323</v>
      </c>
      <c r="O119" s="108">
        <v>45657</v>
      </c>
      <c r="P119" s="99" t="s">
        <v>944</v>
      </c>
      <c r="Q119" s="99" t="s">
        <v>76</v>
      </c>
      <c r="R119" s="99" t="s">
        <v>945</v>
      </c>
      <c r="S119" s="99" t="s">
        <v>114</v>
      </c>
      <c r="T119" s="142"/>
      <c r="U119" s="142"/>
      <c r="V119" s="143"/>
      <c r="W119" s="142"/>
      <c r="X119" s="142"/>
      <c r="Y119" s="142"/>
      <c r="Z119" s="33">
        <v>45412</v>
      </c>
      <c r="AA119" s="109" t="s">
        <v>83</v>
      </c>
      <c r="AB119" s="105">
        <v>0</v>
      </c>
      <c r="AC119" s="56">
        <f t="shared" si="70"/>
        <v>0</v>
      </c>
      <c r="AD119" s="57" t="b">
        <f t="shared" si="64"/>
        <v>0</v>
      </c>
      <c r="AE119" s="57" t="str">
        <f t="shared" si="65"/>
        <v>SIN INICIAR</v>
      </c>
      <c r="AF119" s="21" t="str">
        <f t="shared" si="66"/>
        <v>SIN INICIAR</v>
      </c>
      <c r="AG119" s="74" t="s">
        <v>946</v>
      </c>
      <c r="AH119" s="55" t="s">
        <v>102</v>
      </c>
      <c r="AI119" s="198" t="str">
        <f t="shared" si="71"/>
        <v>PENDIENTE</v>
      </c>
      <c r="AJ119" s="105"/>
      <c r="AK119" s="105"/>
      <c r="AL119" s="105"/>
    </row>
    <row r="120" spans="1:38" ht="81.599999999999994" x14ac:dyDescent="0.25">
      <c r="A120" s="84">
        <v>111</v>
      </c>
      <c r="B120" s="99" t="s">
        <v>103</v>
      </c>
      <c r="C120" s="99" t="s">
        <v>914</v>
      </c>
      <c r="D120" s="108">
        <v>45264</v>
      </c>
      <c r="E120" s="99" t="s">
        <v>947</v>
      </c>
      <c r="F120" s="109" t="s">
        <v>948</v>
      </c>
      <c r="G120" s="99" t="s">
        <v>917</v>
      </c>
      <c r="H120" s="109" t="s">
        <v>949</v>
      </c>
      <c r="I120" s="109" t="s">
        <v>950</v>
      </c>
      <c r="J120" s="99">
        <v>2</v>
      </c>
      <c r="K120" s="99" t="s">
        <v>178</v>
      </c>
      <c r="L120" s="99" t="s">
        <v>943</v>
      </c>
      <c r="M120" s="110">
        <v>1</v>
      </c>
      <c r="N120" s="108">
        <v>45323</v>
      </c>
      <c r="O120" s="108">
        <v>45657</v>
      </c>
      <c r="P120" s="99" t="s">
        <v>96</v>
      </c>
      <c r="Q120" s="99" t="s">
        <v>76</v>
      </c>
      <c r="R120" s="99" t="s">
        <v>927</v>
      </c>
      <c r="S120" s="99" t="s">
        <v>114</v>
      </c>
      <c r="T120" s="142"/>
      <c r="U120" s="142"/>
      <c r="V120" s="143"/>
      <c r="W120" s="142"/>
      <c r="X120" s="142"/>
      <c r="Y120" s="142"/>
      <c r="Z120" s="33">
        <v>45412</v>
      </c>
      <c r="AA120" s="109" t="s">
        <v>83</v>
      </c>
      <c r="AB120" s="105">
        <v>0</v>
      </c>
      <c r="AC120" s="56">
        <f t="shared" si="70"/>
        <v>0</v>
      </c>
      <c r="AD120" s="57" t="b">
        <f t="shared" ref="AD120:AD141" si="72">IF(AB120="","",IF(Z120&gt;O120,IF(AC120&lt;100%,"INCUMPLIDA",IF(AC120=100%,"TERMINADA EXTEMPORÁNEA"))))</f>
        <v>0</v>
      </c>
      <c r="AE120" s="57" t="str">
        <f t="shared" ref="AE120:AE141" si="73">IF(AB120="","",IF(Z120&lt;O120,IF(AC120=0%,"SIN INICIAR",IF(AC120=100%,"TERMINADA",IF(AC120&gt;0%,"EN PROCESO")))))</f>
        <v>SIN INICIAR</v>
      </c>
      <c r="AF120" s="21" t="str">
        <f t="shared" ref="AF120:AF141" si="74">IF(AB120="","",IF(Z120&gt;O120,AD120,IF(Z120&lt;O120,AE120)))</f>
        <v>SIN INICIAR</v>
      </c>
      <c r="AG120" s="74" t="s">
        <v>724</v>
      </c>
      <c r="AH120" s="55" t="s">
        <v>102</v>
      </c>
      <c r="AI120" s="198" t="str">
        <f t="shared" si="71"/>
        <v>PENDIENTE</v>
      </c>
      <c r="AJ120" s="105"/>
      <c r="AK120" s="105"/>
      <c r="AL120" s="105"/>
    </row>
    <row r="121" spans="1:38" ht="214.2" customHeight="1" x14ac:dyDescent="0.25">
      <c r="A121" s="79">
        <v>112</v>
      </c>
      <c r="B121" s="123" t="s">
        <v>103</v>
      </c>
      <c r="C121" s="123" t="s">
        <v>951</v>
      </c>
      <c r="D121" s="122">
        <v>45266</v>
      </c>
      <c r="E121" s="123" t="s">
        <v>952</v>
      </c>
      <c r="F121" s="144" t="s">
        <v>953</v>
      </c>
      <c r="G121" s="127" t="s">
        <v>954</v>
      </c>
      <c r="H121" s="145" t="s">
        <v>955</v>
      </c>
      <c r="I121" s="146" t="s">
        <v>956</v>
      </c>
      <c r="J121" s="117">
        <v>4</v>
      </c>
      <c r="K121" s="117" t="s">
        <v>957</v>
      </c>
      <c r="L121" s="117" t="s">
        <v>958</v>
      </c>
      <c r="M121" s="121">
        <v>1</v>
      </c>
      <c r="N121" s="147">
        <v>45323</v>
      </c>
      <c r="O121" s="147">
        <v>45657</v>
      </c>
      <c r="P121" s="117" t="s">
        <v>959</v>
      </c>
      <c r="Q121" s="117" t="s">
        <v>960</v>
      </c>
      <c r="R121" s="117" t="s">
        <v>961</v>
      </c>
      <c r="S121" s="117" t="s">
        <v>555</v>
      </c>
      <c r="T121" s="142"/>
      <c r="U121" s="142"/>
      <c r="V121" s="143"/>
      <c r="W121" s="142"/>
      <c r="X121" s="142"/>
      <c r="Y121" s="142"/>
      <c r="Z121" s="33">
        <v>45412</v>
      </c>
      <c r="AA121" s="109" t="s">
        <v>83</v>
      </c>
      <c r="AB121" s="105">
        <v>0</v>
      </c>
      <c r="AC121" s="56">
        <f t="shared" si="70"/>
        <v>0</v>
      </c>
      <c r="AD121" s="57" t="b">
        <f t="shared" si="72"/>
        <v>0</v>
      </c>
      <c r="AE121" s="57" t="str">
        <f t="shared" si="73"/>
        <v>SIN INICIAR</v>
      </c>
      <c r="AF121" s="21" t="str">
        <f t="shared" si="74"/>
        <v>SIN INICIAR</v>
      </c>
      <c r="AG121" s="114" t="s">
        <v>962</v>
      </c>
      <c r="AH121" s="105" t="s">
        <v>250</v>
      </c>
      <c r="AI121" s="198" t="str">
        <f t="shared" si="71"/>
        <v>PENDIENTE</v>
      </c>
      <c r="AJ121" s="105"/>
      <c r="AK121" s="105"/>
      <c r="AL121" s="105"/>
    </row>
    <row r="122" spans="1:38" ht="102" x14ac:dyDescent="0.25">
      <c r="A122" s="84">
        <v>113</v>
      </c>
      <c r="B122" s="99" t="s">
        <v>103</v>
      </c>
      <c r="C122" s="99" t="s">
        <v>951</v>
      </c>
      <c r="D122" s="108">
        <v>45266</v>
      </c>
      <c r="E122" s="99" t="s">
        <v>963</v>
      </c>
      <c r="F122" s="109" t="s">
        <v>964</v>
      </c>
      <c r="G122" s="148" t="s">
        <v>965</v>
      </c>
      <c r="H122" s="149" t="s">
        <v>966</v>
      </c>
      <c r="I122" s="126" t="s">
        <v>967</v>
      </c>
      <c r="J122" s="127">
        <v>4</v>
      </c>
      <c r="K122" s="127" t="s">
        <v>193</v>
      </c>
      <c r="L122" s="117" t="s">
        <v>958</v>
      </c>
      <c r="M122" s="121">
        <v>1</v>
      </c>
      <c r="N122" s="150">
        <v>45261</v>
      </c>
      <c r="O122" s="150">
        <v>45306</v>
      </c>
      <c r="P122" s="127" t="s">
        <v>968</v>
      </c>
      <c r="Q122" s="127" t="s">
        <v>968</v>
      </c>
      <c r="R122" s="127" t="s">
        <v>969</v>
      </c>
      <c r="S122" s="127" t="s">
        <v>114</v>
      </c>
      <c r="T122" s="142"/>
      <c r="U122" s="142"/>
      <c r="V122" s="143"/>
      <c r="W122" s="142"/>
      <c r="X122" s="142"/>
      <c r="Y122" s="142"/>
      <c r="Z122" s="33">
        <v>45412</v>
      </c>
      <c r="AA122" s="109" t="s">
        <v>970</v>
      </c>
      <c r="AB122" s="105">
        <v>3</v>
      </c>
      <c r="AC122" s="56">
        <f t="shared" si="70"/>
        <v>0.75</v>
      </c>
      <c r="AD122" s="57" t="str">
        <f t="shared" ref="AD122" si="75">IF(AB122="","",IF(Z122&gt;O122,IF(AC122&lt;100%,"INCUMPLIDA",IF(AC122=100%,"TERMINADA EXTEMPORÁNEA"))))</f>
        <v>INCUMPLIDA</v>
      </c>
      <c r="AE122" s="57" t="b">
        <f t="shared" ref="AE122" si="76">IF(AB122="","",IF(Z122&lt;O122,IF(AC122=0%,"SIN INICIAR",IF(AC122=100%,"TERMINADA",IF(AC122&gt;0%,"EN PROCESO")))))</f>
        <v>0</v>
      </c>
      <c r="AF122" s="21" t="str">
        <f t="shared" ref="AF122" si="77">IF(AB122="","",IF(Z122&gt;O122,AD122,IF(Z122&lt;O122,AE122)))</f>
        <v>INCUMPLIDA</v>
      </c>
      <c r="AG122" s="211" t="s">
        <v>971</v>
      </c>
      <c r="AH122" s="105" t="s">
        <v>116</v>
      </c>
      <c r="AI122" s="198" t="str">
        <f t="shared" si="71"/>
        <v>PENDIENTE</v>
      </c>
      <c r="AJ122" s="105"/>
      <c r="AK122" s="105"/>
      <c r="AL122" s="105"/>
    </row>
    <row r="123" spans="1:38" ht="71.400000000000006" x14ac:dyDescent="0.25">
      <c r="A123" s="79">
        <v>114</v>
      </c>
      <c r="B123" s="99" t="s">
        <v>103</v>
      </c>
      <c r="C123" s="99" t="s">
        <v>951</v>
      </c>
      <c r="D123" s="108">
        <v>45266</v>
      </c>
      <c r="E123" s="99" t="s">
        <v>963</v>
      </c>
      <c r="F123" s="109" t="s">
        <v>972</v>
      </c>
      <c r="G123" s="148" t="s">
        <v>973</v>
      </c>
      <c r="H123" s="151" t="s">
        <v>974</v>
      </c>
      <c r="I123" s="126" t="s">
        <v>975</v>
      </c>
      <c r="J123" s="127">
        <v>2</v>
      </c>
      <c r="K123" s="127" t="s">
        <v>193</v>
      </c>
      <c r="L123" s="117" t="s">
        <v>829</v>
      </c>
      <c r="M123" s="121">
        <v>1</v>
      </c>
      <c r="N123" s="152">
        <v>45292</v>
      </c>
      <c r="O123" s="152">
        <v>45382</v>
      </c>
      <c r="P123" s="129" t="s">
        <v>976</v>
      </c>
      <c r="Q123" s="129" t="s">
        <v>977</v>
      </c>
      <c r="R123" s="129" t="s">
        <v>978</v>
      </c>
      <c r="S123" s="127" t="s">
        <v>114</v>
      </c>
      <c r="T123" s="142"/>
      <c r="U123" s="142"/>
      <c r="V123" s="143"/>
      <c r="W123" s="142"/>
      <c r="X123" s="142"/>
      <c r="Y123" s="142"/>
      <c r="Z123" s="33">
        <v>45412</v>
      </c>
      <c r="AA123" s="109" t="s">
        <v>970</v>
      </c>
      <c r="AB123" s="105">
        <v>2</v>
      </c>
      <c r="AC123" s="56">
        <f t="shared" si="70"/>
        <v>1</v>
      </c>
      <c r="AD123" s="57" t="str">
        <f t="shared" si="72"/>
        <v>TERMINADA EXTEMPORÁNEA</v>
      </c>
      <c r="AE123" s="57" t="b">
        <f t="shared" si="73"/>
        <v>0</v>
      </c>
      <c r="AF123" s="21" t="str">
        <f t="shared" si="74"/>
        <v>TERMINADA EXTEMPORÁNEA</v>
      </c>
      <c r="AG123" s="211" t="s">
        <v>979</v>
      </c>
      <c r="AH123" s="105" t="s">
        <v>116</v>
      </c>
      <c r="AI123" s="198" t="str">
        <f t="shared" si="71"/>
        <v>CUMPLIDA</v>
      </c>
      <c r="AJ123" s="99" t="s">
        <v>980</v>
      </c>
      <c r="AK123" s="55" t="s">
        <v>87</v>
      </c>
      <c r="AL123" s="105" t="s">
        <v>1211</v>
      </c>
    </row>
    <row r="124" spans="1:38" ht="51" x14ac:dyDescent="0.25">
      <c r="A124" s="84">
        <v>115</v>
      </c>
      <c r="B124" s="99" t="s">
        <v>103</v>
      </c>
      <c r="C124" s="99" t="s">
        <v>951</v>
      </c>
      <c r="D124" s="108">
        <v>45266</v>
      </c>
      <c r="E124" s="99" t="s">
        <v>963</v>
      </c>
      <c r="F124" s="109" t="s">
        <v>981</v>
      </c>
      <c r="G124" s="148" t="s">
        <v>982</v>
      </c>
      <c r="H124" s="151" t="s">
        <v>983</v>
      </c>
      <c r="I124" s="151" t="s">
        <v>984</v>
      </c>
      <c r="J124" s="127">
        <v>5</v>
      </c>
      <c r="K124" s="127" t="s">
        <v>178</v>
      </c>
      <c r="L124" s="127" t="s">
        <v>985</v>
      </c>
      <c r="M124" s="153">
        <v>1</v>
      </c>
      <c r="N124" s="154">
        <v>45280</v>
      </c>
      <c r="O124" s="150">
        <v>45646</v>
      </c>
      <c r="P124" s="127" t="s">
        <v>986</v>
      </c>
      <c r="Q124" s="127" t="s">
        <v>697</v>
      </c>
      <c r="R124" s="127" t="s">
        <v>387</v>
      </c>
      <c r="S124" s="127" t="s">
        <v>78</v>
      </c>
      <c r="T124" s="142"/>
      <c r="U124" s="142"/>
      <c r="V124" s="143"/>
      <c r="W124" s="142"/>
      <c r="X124" s="142"/>
      <c r="Y124" s="142"/>
      <c r="Z124" s="33">
        <v>45412</v>
      </c>
      <c r="AA124" s="109" t="s">
        <v>987</v>
      </c>
      <c r="AB124" s="105">
        <v>0.3</v>
      </c>
      <c r="AC124" s="56">
        <f t="shared" si="70"/>
        <v>0.06</v>
      </c>
      <c r="AD124" s="57" t="b">
        <f t="shared" si="72"/>
        <v>0</v>
      </c>
      <c r="AE124" s="57" t="str">
        <f t="shared" si="73"/>
        <v>EN PROCESO</v>
      </c>
      <c r="AF124" s="21" t="str">
        <f t="shared" si="74"/>
        <v>EN PROCESO</v>
      </c>
      <c r="AG124" s="211" t="s">
        <v>1219</v>
      </c>
      <c r="AH124" s="105" t="s">
        <v>116</v>
      </c>
      <c r="AI124" s="198" t="str">
        <f t="shared" si="71"/>
        <v>PENDIENTE</v>
      </c>
      <c r="AJ124" s="105"/>
      <c r="AK124" s="105"/>
      <c r="AL124" s="105"/>
    </row>
    <row r="125" spans="1:38" ht="61.2" x14ac:dyDescent="0.25">
      <c r="A125" s="79">
        <v>116</v>
      </c>
      <c r="B125" s="99" t="s">
        <v>103</v>
      </c>
      <c r="C125" s="99" t="s">
        <v>951</v>
      </c>
      <c r="D125" s="108">
        <v>45266</v>
      </c>
      <c r="E125" s="99" t="s">
        <v>963</v>
      </c>
      <c r="F125" s="109" t="s">
        <v>988</v>
      </c>
      <c r="G125" s="148" t="s">
        <v>989</v>
      </c>
      <c r="H125" s="151" t="s">
        <v>990</v>
      </c>
      <c r="I125" s="151" t="s">
        <v>991</v>
      </c>
      <c r="J125" s="155">
        <v>2</v>
      </c>
      <c r="K125" s="127" t="s">
        <v>73</v>
      </c>
      <c r="L125" s="155" t="s">
        <v>992</v>
      </c>
      <c r="M125" s="153">
        <v>1</v>
      </c>
      <c r="N125" s="150">
        <v>45306</v>
      </c>
      <c r="O125" s="150">
        <v>45565</v>
      </c>
      <c r="P125" s="127" t="s">
        <v>707</v>
      </c>
      <c r="Q125" s="127" t="s">
        <v>993</v>
      </c>
      <c r="R125" s="129" t="s">
        <v>708</v>
      </c>
      <c r="S125" s="129" t="s">
        <v>555</v>
      </c>
      <c r="T125" s="142"/>
      <c r="U125" s="142"/>
      <c r="V125" s="143"/>
      <c r="W125" s="142"/>
      <c r="X125" s="142"/>
      <c r="Y125" s="142"/>
      <c r="Z125" s="33">
        <v>45412</v>
      </c>
      <c r="AA125" s="109" t="s">
        <v>994</v>
      </c>
      <c r="AB125" s="105">
        <v>0.5</v>
      </c>
      <c r="AC125" s="56">
        <f t="shared" si="70"/>
        <v>0.25</v>
      </c>
      <c r="AD125" s="57" t="b">
        <f t="shared" si="72"/>
        <v>0</v>
      </c>
      <c r="AE125" s="57" t="str">
        <f t="shared" si="73"/>
        <v>EN PROCESO</v>
      </c>
      <c r="AF125" s="21" t="str">
        <f t="shared" si="74"/>
        <v>EN PROCESO</v>
      </c>
      <c r="AG125" s="114" t="s">
        <v>1185</v>
      </c>
      <c r="AH125" s="99" t="s">
        <v>301</v>
      </c>
      <c r="AI125" s="198" t="str">
        <f t="shared" si="71"/>
        <v>PENDIENTE</v>
      </c>
      <c r="AJ125" s="105"/>
      <c r="AK125" s="105"/>
      <c r="AL125" s="105"/>
    </row>
    <row r="126" spans="1:38" ht="71.400000000000006" x14ac:dyDescent="0.25">
      <c r="A126" s="84">
        <v>117</v>
      </c>
      <c r="B126" s="117" t="s">
        <v>103</v>
      </c>
      <c r="C126" s="117" t="s">
        <v>951</v>
      </c>
      <c r="D126" s="116">
        <v>45266</v>
      </c>
      <c r="E126" s="117" t="s">
        <v>995</v>
      </c>
      <c r="F126" s="133" t="s">
        <v>996</v>
      </c>
      <c r="G126" s="120" t="s">
        <v>959</v>
      </c>
      <c r="H126" s="126" t="s">
        <v>997</v>
      </c>
      <c r="I126" s="156" t="s">
        <v>998</v>
      </c>
      <c r="J126" s="155">
        <v>2</v>
      </c>
      <c r="K126" s="155" t="s">
        <v>193</v>
      </c>
      <c r="L126" s="127" t="s">
        <v>958</v>
      </c>
      <c r="M126" s="157">
        <v>1</v>
      </c>
      <c r="N126" s="150">
        <v>45323</v>
      </c>
      <c r="O126" s="150">
        <v>45382</v>
      </c>
      <c r="P126" s="127" t="s">
        <v>959</v>
      </c>
      <c r="Q126" s="120" t="s">
        <v>596</v>
      </c>
      <c r="R126" s="120" t="s">
        <v>999</v>
      </c>
      <c r="S126" s="117" t="s">
        <v>1000</v>
      </c>
      <c r="T126" s="142"/>
      <c r="U126" s="142"/>
      <c r="V126" s="143"/>
      <c r="W126" s="142"/>
      <c r="X126" s="142"/>
      <c r="Y126" s="142"/>
      <c r="Z126" s="33">
        <v>45412</v>
      </c>
      <c r="AA126" s="109" t="s">
        <v>83</v>
      </c>
      <c r="AB126" s="105">
        <v>0</v>
      </c>
      <c r="AC126" s="56">
        <f t="shared" si="70"/>
        <v>0</v>
      </c>
      <c r="AD126" s="57" t="str">
        <f t="shared" si="72"/>
        <v>INCUMPLIDA</v>
      </c>
      <c r="AE126" s="57" t="b">
        <f t="shared" si="73"/>
        <v>0</v>
      </c>
      <c r="AF126" s="21" t="str">
        <f t="shared" si="74"/>
        <v>INCUMPLIDA</v>
      </c>
      <c r="AG126" s="114" t="s">
        <v>1001</v>
      </c>
      <c r="AH126" s="105" t="s">
        <v>250</v>
      </c>
      <c r="AI126" s="198" t="str">
        <f t="shared" si="71"/>
        <v>PENDIENTE</v>
      </c>
      <c r="AJ126" s="105"/>
      <c r="AK126" s="105"/>
      <c r="AL126" s="105"/>
    </row>
    <row r="127" spans="1:38" ht="51" x14ac:dyDescent="0.25">
      <c r="A127" s="79">
        <v>118</v>
      </c>
      <c r="B127" s="117" t="s">
        <v>103</v>
      </c>
      <c r="C127" s="117" t="s">
        <v>951</v>
      </c>
      <c r="D127" s="116">
        <v>45266</v>
      </c>
      <c r="E127" s="117" t="s">
        <v>1002</v>
      </c>
      <c r="F127" s="133" t="s">
        <v>1003</v>
      </c>
      <c r="G127" s="120" t="s">
        <v>989</v>
      </c>
      <c r="H127" s="126" t="s">
        <v>1004</v>
      </c>
      <c r="I127" s="156" t="s">
        <v>1005</v>
      </c>
      <c r="J127" s="155">
        <v>2</v>
      </c>
      <c r="K127" s="155" t="s">
        <v>73</v>
      </c>
      <c r="L127" s="127" t="s">
        <v>1006</v>
      </c>
      <c r="M127" s="157">
        <v>1</v>
      </c>
      <c r="N127" s="150">
        <v>45306</v>
      </c>
      <c r="O127" s="150">
        <v>45688</v>
      </c>
      <c r="P127" s="127" t="s">
        <v>707</v>
      </c>
      <c r="Q127" s="120" t="s">
        <v>993</v>
      </c>
      <c r="R127" s="120" t="s">
        <v>708</v>
      </c>
      <c r="S127" s="117" t="s">
        <v>114</v>
      </c>
      <c r="T127" s="142"/>
      <c r="U127" s="142"/>
      <c r="V127" s="143"/>
      <c r="W127" s="142"/>
      <c r="X127" s="142"/>
      <c r="Y127" s="142"/>
      <c r="Z127" s="33">
        <v>45412</v>
      </c>
      <c r="AA127" s="109" t="s">
        <v>83</v>
      </c>
      <c r="AB127" s="105">
        <v>0</v>
      </c>
      <c r="AC127" s="56">
        <f t="shared" si="70"/>
        <v>0</v>
      </c>
      <c r="AD127" s="57" t="b">
        <f t="shared" si="72"/>
        <v>0</v>
      </c>
      <c r="AE127" s="57" t="str">
        <f t="shared" si="73"/>
        <v>SIN INICIAR</v>
      </c>
      <c r="AF127" s="21" t="str">
        <f t="shared" si="74"/>
        <v>SIN INICIAR</v>
      </c>
      <c r="AG127" s="114" t="s">
        <v>1192</v>
      </c>
      <c r="AH127" s="99" t="s">
        <v>301</v>
      </c>
      <c r="AI127" s="198" t="str">
        <f t="shared" si="71"/>
        <v>PENDIENTE</v>
      </c>
      <c r="AJ127" s="105"/>
      <c r="AK127" s="105"/>
      <c r="AL127" s="105"/>
    </row>
    <row r="128" spans="1:38" ht="71.400000000000006" x14ac:dyDescent="0.25">
      <c r="A128" s="84">
        <v>119</v>
      </c>
      <c r="B128" s="117" t="s">
        <v>103</v>
      </c>
      <c r="C128" s="117" t="s">
        <v>951</v>
      </c>
      <c r="D128" s="116">
        <v>45266</v>
      </c>
      <c r="E128" s="117" t="s">
        <v>1007</v>
      </c>
      <c r="F128" s="133" t="s">
        <v>1008</v>
      </c>
      <c r="G128" s="120" t="s">
        <v>989</v>
      </c>
      <c r="H128" s="126" t="s">
        <v>1009</v>
      </c>
      <c r="I128" s="156" t="s">
        <v>1010</v>
      </c>
      <c r="J128" s="155">
        <v>2</v>
      </c>
      <c r="K128" s="155" t="s">
        <v>73</v>
      </c>
      <c r="L128" s="127" t="s">
        <v>1011</v>
      </c>
      <c r="M128" s="157">
        <v>1</v>
      </c>
      <c r="N128" s="150">
        <v>45306</v>
      </c>
      <c r="O128" s="150">
        <v>45688</v>
      </c>
      <c r="P128" s="127" t="s">
        <v>707</v>
      </c>
      <c r="Q128" s="120" t="s">
        <v>993</v>
      </c>
      <c r="R128" s="120" t="s">
        <v>708</v>
      </c>
      <c r="S128" s="117" t="s">
        <v>114</v>
      </c>
      <c r="T128" s="142"/>
      <c r="U128" s="142"/>
      <c r="V128" s="143"/>
      <c r="W128" s="142"/>
      <c r="X128" s="142"/>
      <c r="Y128" s="142"/>
      <c r="Z128" s="33">
        <v>45412</v>
      </c>
      <c r="AA128" s="109" t="s">
        <v>83</v>
      </c>
      <c r="AB128" s="105">
        <v>0</v>
      </c>
      <c r="AC128" s="56">
        <f t="shared" si="70"/>
        <v>0</v>
      </c>
      <c r="AD128" s="57" t="b">
        <f t="shared" si="72"/>
        <v>0</v>
      </c>
      <c r="AE128" s="57" t="str">
        <f t="shared" si="73"/>
        <v>SIN INICIAR</v>
      </c>
      <c r="AF128" s="21" t="str">
        <f t="shared" si="74"/>
        <v>SIN INICIAR</v>
      </c>
      <c r="AG128" s="114" t="s">
        <v>1193</v>
      </c>
      <c r="AH128" s="99" t="s">
        <v>301</v>
      </c>
      <c r="AI128" s="198" t="str">
        <f t="shared" si="71"/>
        <v>PENDIENTE</v>
      </c>
      <c r="AJ128" s="105"/>
      <c r="AK128" s="105"/>
      <c r="AL128" s="105"/>
    </row>
    <row r="129" spans="1:38" ht="40.799999999999997" x14ac:dyDescent="0.25">
      <c r="A129" s="79">
        <v>120</v>
      </c>
      <c r="B129" s="117" t="s">
        <v>103</v>
      </c>
      <c r="C129" s="117" t="s">
        <v>951</v>
      </c>
      <c r="D129" s="116">
        <v>45266</v>
      </c>
      <c r="E129" s="117" t="s">
        <v>1012</v>
      </c>
      <c r="F129" s="133" t="s">
        <v>1013</v>
      </c>
      <c r="G129" s="120" t="s">
        <v>989</v>
      </c>
      <c r="H129" s="126" t="s">
        <v>1014</v>
      </c>
      <c r="I129" s="156" t="s">
        <v>1015</v>
      </c>
      <c r="J129" s="155">
        <v>1</v>
      </c>
      <c r="K129" s="155" t="s">
        <v>73</v>
      </c>
      <c r="L129" s="127" t="s">
        <v>1016</v>
      </c>
      <c r="M129" s="157">
        <v>1</v>
      </c>
      <c r="N129" s="150">
        <v>45444</v>
      </c>
      <c r="O129" s="150">
        <v>45657</v>
      </c>
      <c r="P129" s="127" t="s">
        <v>707</v>
      </c>
      <c r="Q129" s="120" t="s">
        <v>993</v>
      </c>
      <c r="R129" s="120" t="s">
        <v>708</v>
      </c>
      <c r="S129" s="117" t="s">
        <v>114</v>
      </c>
      <c r="T129" s="142"/>
      <c r="U129" s="142"/>
      <c r="V129" s="143"/>
      <c r="W129" s="142"/>
      <c r="X129" s="142"/>
      <c r="Y129" s="142"/>
      <c r="Z129" s="33">
        <v>45412</v>
      </c>
      <c r="AA129" s="109" t="s">
        <v>83</v>
      </c>
      <c r="AB129" s="105">
        <v>0</v>
      </c>
      <c r="AC129" s="56">
        <f t="shared" si="70"/>
        <v>0</v>
      </c>
      <c r="AD129" s="57" t="b">
        <f t="shared" si="72"/>
        <v>0</v>
      </c>
      <c r="AE129" s="57" t="str">
        <f t="shared" si="73"/>
        <v>SIN INICIAR</v>
      </c>
      <c r="AF129" s="21" t="str">
        <f t="shared" si="74"/>
        <v>SIN INICIAR</v>
      </c>
      <c r="AG129" s="114" t="s">
        <v>1194</v>
      </c>
      <c r="AH129" s="99" t="s">
        <v>301</v>
      </c>
      <c r="AI129" s="198" t="str">
        <f t="shared" si="71"/>
        <v>PENDIENTE</v>
      </c>
      <c r="AJ129" s="105"/>
      <c r="AK129" s="105"/>
      <c r="AL129" s="105"/>
    </row>
    <row r="130" spans="1:38" ht="40.799999999999997" x14ac:dyDescent="0.25">
      <c r="A130" s="84">
        <v>121</v>
      </c>
      <c r="B130" s="123" t="s">
        <v>103</v>
      </c>
      <c r="C130" s="123" t="s">
        <v>951</v>
      </c>
      <c r="D130" s="122">
        <v>45266</v>
      </c>
      <c r="E130" s="123" t="s">
        <v>1017</v>
      </c>
      <c r="F130" s="124" t="s">
        <v>1018</v>
      </c>
      <c r="G130" s="189" t="s">
        <v>989</v>
      </c>
      <c r="H130" s="137" t="s">
        <v>1019</v>
      </c>
      <c r="I130" s="190" t="s">
        <v>1020</v>
      </c>
      <c r="J130" s="155">
        <v>2</v>
      </c>
      <c r="K130" s="155" t="s">
        <v>73</v>
      </c>
      <c r="L130" s="127" t="s">
        <v>1021</v>
      </c>
      <c r="M130" s="157">
        <v>1</v>
      </c>
      <c r="N130" s="150">
        <v>45444</v>
      </c>
      <c r="O130" s="150">
        <v>45657</v>
      </c>
      <c r="P130" s="127" t="s">
        <v>707</v>
      </c>
      <c r="Q130" s="120" t="s">
        <v>993</v>
      </c>
      <c r="R130" s="120" t="s">
        <v>708</v>
      </c>
      <c r="S130" s="117" t="s">
        <v>114</v>
      </c>
      <c r="T130" s="142"/>
      <c r="U130" s="142"/>
      <c r="V130" s="143"/>
      <c r="W130" s="142"/>
      <c r="X130" s="142"/>
      <c r="Y130" s="142"/>
      <c r="Z130" s="33">
        <v>45412</v>
      </c>
      <c r="AA130" s="109" t="s">
        <v>83</v>
      </c>
      <c r="AB130" s="105">
        <v>0</v>
      </c>
      <c r="AC130" s="56">
        <f t="shared" si="70"/>
        <v>0</v>
      </c>
      <c r="AD130" s="57" t="b">
        <f t="shared" si="72"/>
        <v>0</v>
      </c>
      <c r="AE130" s="57" t="str">
        <f t="shared" si="73"/>
        <v>SIN INICIAR</v>
      </c>
      <c r="AF130" s="21" t="str">
        <f t="shared" si="74"/>
        <v>SIN INICIAR</v>
      </c>
      <c r="AG130" s="114" t="s">
        <v>1195</v>
      </c>
      <c r="AH130" s="99" t="s">
        <v>301</v>
      </c>
      <c r="AI130" s="198" t="str">
        <f t="shared" si="71"/>
        <v>PENDIENTE</v>
      </c>
      <c r="AJ130" s="105"/>
      <c r="AK130" s="105"/>
      <c r="AL130" s="105"/>
    </row>
    <row r="131" spans="1:38" ht="122.4" x14ac:dyDescent="0.25">
      <c r="A131" s="79">
        <v>122</v>
      </c>
      <c r="B131" s="99" t="s">
        <v>103</v>
      </c>
      <c r="C131" s="99" t="s">
        <v>1022</v>
      </c>
      <c r="D131" s="108">
        <v>45273</v>
      </c>
      <c r="E131" s="99" t="s">
        <v>522</v>
      </c>
      <c r="F131" s="114" t="s">
        <v>1023</v>
      </c>
      <c r="G131" s="99" t="s">
        <v>1024</v>
      </c>
      <c r="H131" s="54" t="s">
        <v>1025</v>
      </c>
      <c r="I131" s="54" t="s">
        <v>1026</v>
      </c>
      <c r="J131" s="46">
        <v>2</v>
      </c>
      <c r="K131" s="89" t="s">
        <v>178</v>
      </c>
      <c r="L131" s="46" t="s">
        <v>1027</v>
      </c>
      <c r="M131" s="169">
        <v>1</v>
      </c>
      <c r="N131" s="194">
        <v>45275</v>
      </c>
      <c r="O131" s="116">
        <v>45641</v>
      </c>
      <c r="P131" s="117" t="s">
        <v>1028</v>
      </c>
      <c r="Q131" s="117" t="s">
        <v>968</v>
      </c>
      <c r="R131" s="117" t="s">
        <v>1029</v>
      </c>
      <c r="S131" s="117" t="s">
        <v>114</v>
      </c>
      <c r="T131" s="142"/>
      <c r="U131" s="142"/>
      <c r="V131" s="143"/>
      <c r="W131" s="142"/>
      <c r="X131" s="142"/>
      <c r="Y131" s="142"/>
      <c r="Z131" s="33">
        <v>45412</v>
      </c>
      <c r="AA131" s="109" t="s">
        <v>1030</v>
      </c>
      <c r="AB131" s="105">
        <v>1</v>
      </c>
      <c r="AC131" s="56">
        <f t="shared" si="70"/>
        <v>0.5</v>
      </c>
      <c r="AD131" s="57" t="b">
        <f t="shared" si="72"/>
        <v>0</v>
      </c>
      <c r="AE131" s="57" t="str">
        <f t="shared" si="73"/>
        <v>EN PROCESO</v>
      </c>
      <c r="AF131" s="21" t="str">
        <f t="shared" si="74"/>
        <v>EN PROCESO</v>
      </c>
      <c r="AG131" s="211" t="s">
        <v>1031</v>
      </c>
      <c r="AH131" s="105" t="s">
        <v>116</v>
      </c>
      <c r="AI131" s="198" t="str">
        <f t="shared" si="71"/>
        <v>PENDIENTE</v>
      </c>
      <c r="AJ131" s="105"/>
      <c r="AK131" s="105"/>
      <c r="AL131" s="105"/>
    </row>
    <row r="132" spans="1:38" ht="91.8" x14ac:dyDescent="0.25">
      <c r="A132" s="84">
        <v>123</v>
      </c>
      <c r="B132" s="99" t="s">
        <v>103</v>
      </c>
      <c r="C132" s="99" t="s">
        <v>1022</v>
      </c>
      <c r="D132" s="108">
        <v>45273</v>
      </c>
      <c r="E132" s="99" t="s">
        <v>315</v>
      </c>
      <c r="F132" s="114" t="s">
        <v>1032</v>
      </c>
      <c r="G132" s="99" t="s">
        <v>1024</v>
      </c>
      <c r="H132" s="54" t="s">
        <v>1033</v>
      </c>
      <c r="I132" s="114" t="s">
        <v>1034</v>
      </c>
      <c r="J132" s="46">
        <v>2</v>
      </c>
      <c r="K132" s="89" t="s">
        <v>178</v>
      </c>
      <c r="L132" s="46" t="s">
        <v>1035</v>
      </c>
      <c r="M132" s="169">
        <v>1</v>
      </c>
      <c r="N132" s="194">
        <v>45352</v>
      </c>
      <c r="O132" s="116">
        <v>45641</v>
      </c>
      <c r="P132" s="117" t="s">
        <v>1028</v>
      </c>
      <c r="Q132" s="117" t="s">
        <v>968</v>
      </c>
      <c r="R132" s="117" t="s">
        <v>1029</v>
      </c>
      <c r="S132" s="117" t="s">
        <v>114</v>
      </c>
      <c r="T132" s="142"/>
      <c r="U132" s="142"/>
      <c r="V132" s="143"/>
      <c r="W132" s="142"/>
      <c r="X132" s="142"/>
      <c r="Y132" s="142"/>
      <c r="Z132" s="33">
        <v>45412</v>
      </c>
      <c r="AA132" s="109" t="s">
        <v>1036</v>
      </c>
      <c r="AB132" s="105">
        <v>0.5</v>
      </c>
      <c r="AC132" s="56">
        <f t="shared" si="70"/>
        <v>0.25</v>
      </c>
      <c r="AD132" s="57" t="b">
        <f t="shared" si="72"/>
        <v>0</v>
      </c>
      <c r="AE132" s="57" t="str">
        <f t="shared" si="73"/>
        <v>EN PROCESO</v>
      </c>
      <c r="AF132" s="21" t="str">
        <f t="shared" si="74"/>
        <v>EN PROCESO</v>
      </c>
      <c r="AG132" s="211" t="s">
        <v>1199</v>
      </c>
      <c r="AH132" s="105" t="s">
        <v>116</v>
      </c>
      <c r="AI132" s="198" t="str">
        <f t="shared" si="71"/>
        <v>PENDIENTE</v>
      </c>
      <c r="AJ132" s="105"/>
      <c r="AK132" s="105"/>
      <c r="AL132" s="105"/>
    </row>
    <row r="133" spans="1:38" ht="91.8" x14ac:dyDescent="0.25">
      <c r="A133" s="79">
        <v>124</v>
      </c>
      <c r="B133" s="57" t="s">
        <v>103</v>
      </c>
      <c r="C133" s="57" t="s">
        <v>1022</v>
      </c>
      <c r="D133" s="175">
        <v>45273</v>
      </c>
      <c r="E133" s="57" t="s">
        <v>1037</v>
      </c>
      <c r="F133" s="191" t="s">
        <v>1038</v>
      </c>
      <c r="G133" s="192" t="s">
        <v>1039</v>
      </c>
      <c r="H133" s="193" t="s">
        <v>1040</v>
      </c>
      <c r="I133" s="191" t="s">
        <v>1041</v>
      </c>
      <c r="J133" s="17">
        <v>2</v>
      </c>
      <c r="K133" s="17" t="s">
        <v>178</v>
      </c>
      <c r="L133" s="159" t="s">
        <v>1042</v>
      </c>
      <c r="M133" s="141">
        <v>1</v>
      </c>
      <c r="N133" s="160">
        <v>45346</v>
      </c>
      <c r="O133" s="108">
        <v>45641</v>
      </c>
      <c r="P133" s="99" t="s">
        <v>696</v>
      </c>
      <c r="Q133" s="159" t="s">
        <v>596</v>
      </c>
      <c r="R133" s="99" t="s">
        <v>1043</v>
      </c>
      <c r="S133" s="99" t="s">
        <v>114</v>
      </c>
      <c r="T133" s="142"/>
      <c r="U133" s="142"/>
      <c r="V133" s="143"/>
      <c r="W133" s="142"/>
      <c r="X133" s="142"/>
      <c r="Y133" s="142"/>
      <c r="Z133" s="33">
        <v>45412</v>
      </c>
      <c r="AA133" s="109" t="s">
        <v>83</v>
      </c>
      <c r="AB133" s="105">
        <v>0</v>
      </c>
      <c r="AC133" s="56">
        <f t="shared" si="70"/>
        <v>0</v>
      </c>
      <c r="AD133" s="57" t="b">
        <f t="shared" si="72"/>
        <v>0</v>
      </c>
      <c r="AE133" s="57" t="str">
        <f t="shared" si="73"/>
        <v>SIN INICIAR</v>
      </c>
      <c r="AF133" s="21" t="str">
        <f t="shared" si="74"/>
        <v>SIN INICIAR</v>
      </c>
      <c r="AG133" s="32" t="s">
        <v>1191</v>
      </c>
      <c r="AH133" s="99" t="s">
        <v>301</v>
      </c>
      <c r="AI133" s="198" t="str">
        <f t="shared" si="71"/>
        <v>PENDIENTE</v>
      </c>
      <c r="AJ133" s="105"/>
      <c r="AK133" s="105"/>
      <c r="AL133" s="105"/>
    </row>
    <row r="134" spans="1:38" ht="142.80000000000001" x14ac:dyDescent="0.25">
      <c r="A134" s="84">
        <v>125</v>
      </c>
      <c r="B134" s="99" t="s">
        <v>103</v>
      </c>
      <c r="C134" s="99" t="s">
        <v>1022</v>
      </c>
      <c r="D134" s="108">
        <v>45273</v>
      </c>
      <c r="E134" s="99" t="s">
        <v>1044</v>
      </c>
      <c r="F134" s="39" t="s">
        <v>1045</v>
      </c>
      <c r="G134" s="17" t="s">
        <v>1046</v>
      </c>
      <c r="H134" s="39" t="s">
        <v>1047</v>
      </c>
      <c r="I134" s="39" t="s">
        <v>1048</v>
      </c>
      <c r="J134" s="17">
        <v>2</v>
      </c>
      <c r="K134" s="17" t="s">
        <v>178</v>
      </c>
      <c r="L134" s="159" t="s">
        <v>1049</v>
      </c>
      <c r="M134" s="141">
        <v>1</v>
      </c>
      <c r="N134" s="160">
        <v>45352</v>
      </c>
      <c r="O134" s="108">
        <v>45641</v>
      </c>
      <c r="P134" s="99" t="s">
        <v>1050</v>
      </c>
      <c r="Q134" s="159" t="s">
        <v>1051</v>
      </c>
      <c r="R134" s="99" t="s">
        <v>1052</v>
      </c>
      <c r="S134" s="99" t="s">
        <v>114</v>
      </c>
      <c r="T134" s="142"/>
      <c r="U134" s="142"/>
      <c r="V134" s="143"/>
      <c r="W134" s="142"/>
      <c r="X134" s="142"/>
      <c r="Y134" s="142"/>
      <c r="Z134" s="33">
        <v>45412</v>
      </c>
      <c r="AA134" s="109" t="s">
        <v>1053</v>
      </c>
      <c r="AB134" s="105">
        <v>0</v>
      </c>
      <c r="AC134" s="56">
        <f t="shared" si="70"/>
        <v>0</v>
      </c>
      <c r="AD134" s="57" t="b">
        <f t="shared" si="72"/>
        <v>0</v>
      </c>
      <c r="AE134" s="57" t="str">
        <f t="shared" si="73"/>
        <v>SIN INICIAR</v>
      </c>
      <c r="AF134" s="21" t="str">
        <f t="shared" si="74"/>
        <v>SIN INICIAR</v>
      </c>
      <c r="AG134" s="211" t="s">
        <v>1054</v>
      </c>
      <c r="AH134" s="99" t="s">
        <v>1055</v>
      </c>
      <c r="AI134" s="198" t="str">
        <f t="shared" si="71"/>
        <v>PENDIENTE</v>
      </c>
      <c r="AJ134" s="105"/>
      <c r="AK134" s="105"/>
      <c r="AL134" s="105"/>
    </row>
    <row r="135" spans="1:38" ht="153" x14ac:dyDescent="0.25">
      <c r="A135" s="79">
        <v>126</v>
      </c>
      <c r="B135" s="99" t="s">
        <v>103</v>
      </c>
      <c r="C135" s="99" t="s">
        <v>1022</v>
      </c>
      <c r="D135" s="108">
        <v>45273</v>
      </c>
      <c r="E135" s="99" t="s">
        <v>1056</v>
      </c>
      <c r="F135" s="39" t="s">
        <v>1057</v>
      </c>
      <c r="G135" s="17" t="s">
        <v>1058</v>
      </c>
      <c r="H135" s="39" t="s">
        <v>1059</v>
      </c>
      <c r="I135" s="39" t="s">
        <v>1060</v>
      </c>
      <c r="J135" s="17">
        <v>2</v>
      </c>
      <c r="K135" s="17" t="s">
        <v>178</v>
      </c>
      <c r="L135" s="159" t="s">
        <v>1061</v>
      </c>
      <c r="M135" s="141">
        <v>1</v>
      </c>
      <c r="N135" s="160">
        <v>45352</v>
      </c>
      <c r="O135" s="108">
        <v>45641</v>
      </c>
      <c r="P135" s="99" t="s">
        <v>1062</v>
      </c>
      <c r="Q135" s="159" t="s">
        <v>1063</v>
      </c>
      <c r="R135" s="17" t="s">
        <v>1064</v>
      </c>
      <c r="S135" s="99" t="s">
        <v>114</v>
      </c>
      <c r="T135" s="142"/>
      <c r="U135" s="142"/>
      <c r="V135" s="143"/>
      <c r="W135" s="142"/>
      <c r="X135" s="142"/>
      <c r="Y135" s="142"/>
      <c r="Z135" s="33">
        <v>45412</v>
      </c>
      <c r="AA135" s="109" t="s">
        <v>1065</v>
      </c>
      <c r="AB135" s="105">
        <v>0.5</v>
      </c>
      <c r="AC135" s="56">
        <f t="shared" ref="AC135" si="78">IF(OR(AB135="",J135=""),"",IF(OR(AB135=0,J135=0),0,IF((AB135*100%)/J135&gt;100%,100%,(AB135*100%)/J135)))</f>
        <v>0.25</v>
      </c>
      <c r="AD135" s="57" t="b">
        <f t="shared" si="72"/>
        <v>0</v>
      </c>
      <c r="AE135" s="57" t="str">
        <f t="shared" si="73"/>
        <v>EN PROCESO</v>
      </c>
      <c r="AF135" s="21" t="str">
        <f t="shared" si="74"/>
        <v>EN PROCESO</v>
      </c>
      <c r="AG135" s="211" t="s">
        <v>1066</v>
      </c>
      <c r="AH135" s="99" t="s">
        <v>1055</v>
      </c>
      <c r="AI135" s="198" t="str">
        <f t="shared" si="71"/>
        <v>PENDIENTE</v>
      </c>
      <c r="AJ135" s="105"/>
      <c r="AK135" s="105"/>
      <c r="AL135" s="105"/>
    </row>
    <row r="136" spans="1:38" ht="81.599999999999994" x14ac:dyDescent="0.25">
      <c r="A136" s="84">
        <v>127</v>
      </c>
      <c r="B136" s="99" t="s">
        <v>103</v>
      </c>
      <c r="C136" s="99" t="s">
        <v>1022</v>
      </c>
      <c r="D136" s="108">
        <v>45273</v>
      </c>
      <c r="E136" s="99" t="s">
        <v>152</v>
      </c>
      <c r="F136" s="39" t="s">
        <v>1067</v>
      </c>
      <c r="G136" s="17" t="s">
        <v>1024</v>
      </c>
      <c r="H136" s="161" t="s">
        <v>1068</v>
      </c>
      <c r="I136" s="158" t="s">
        <v>1069</v>
      </c>
      <c r="J136" s="17">
        <v>2</v>
      </c>
      <c r="K136" s="17" t="s">
        <v>178</v>
      </c>
      <c r="L136" s="159" t="s">
        <v>1061</v>
      </c>
      <c r="M136" s="141">
        <v>1</v>
      </c>
      <c r="N136" s="160">
        <v>45304</v>
      </c>
      <c r="O136" s="108">
        <v>45641</v>
      </c>
      <c r="P136" s="99" t="s">
        <v>1028</v>
      </c>
      <c r="Q136" s="159" t="s">
        <v>968</v>
      </c>
      <c r="R136" s="17" t="s">
        <v>1070</v>
      </c>
      <c r="S136" s="99" t="s">
        <v>114</v>
      </c>
      <c r="T136" s="142"/>
      <c r="U136" s="142"/>
      <c r="V136" s="143"/>
      <c r="W136" s="142"/>
      <c r="X136" s="142"/>
      <c r="Y136" s="142"/>
      <c r="Z136" s="33">
        <v>45412</v>
      </c>
      <c r="AA136" s="109" t="s">
        <v>1071</v>
      </c>
      <c r="AB136" s="105">
        <v>1</v>
      </c>
      <c r="AC136" s="56">
        <f t="shared" si="70"/>
        <v>0.5</v>
      </c>
      <c r="AD136" s="57" t="b">
        <f t="shared" si="72"/>
        <v>0</v>
      </c>
      <c r="AE136" s="57" t="str">
        <f t="shared" si="73"/>
        <v>EN PROCESO</v>
      </c>
      <c r="AF136" s="21" t="str">
        <f t="shared" si="74"/>
        <v>EN PROCESO</v>
      </c>
      <c r="AG136" s="211" t="s">
        <v>1072</v>
      </c>
      <c r="AH136" s="105" t="s">
        <v>116</v>
      </c>
      <c r="AI136" s="198" t="str">
        <f t="shared" si="71"/>
        <v>PENDIENTE</v>
      </c>
      <c r="AJ136" s="105"/>
      <c r="AK136" s="105"/>
      <c r="AL136" s="105"/>
    </row>
    <row r="137" spans="1:38" ht="91.8" x14ac:dyDescent="0.25">
      <c r="A137" s="79">
        <v>128</v>
      </c>
      <c r="B137" s="99" t="s">
        <v>103</v>
      </c>
      <c r="C137" s="99" t="s">
        <v>1022</v>
      </c>
      <c r="D137" s="108">
        <v>45273</v>
      </c>
      <c r="E137" s="99" t="s">
        <v>152</v>
      </c>
      <c r="F137" s="39" t="s">
        <v>1067</v>
      </c>
      <c r="G137" s="17" t="s">
        <v>1024</v>
      </c>
      <c r="H137" s="161" t="s">
        <v>1068</v>
      </c>
      <c r="I137" s="158" t="s">
        <v>1073</v>
      </c>
      <c r="J137" s="17">
        <v>1</v>
      </c>
      <c r="K137" s="17" t="s">
        <v>178</v>
      </c>
      <c r="L137" s="159" t="s">
        <v>1049</v>
      </c>
      <c r="M137" s="141">
        <v>1</v>
      </c>
      <c r="N137" s="160">
        <v>45304</v>
      </c>
      <c r="O137" s="108">
        <v>45641</v>
      </c>
      <c r="P137" s="99" t="s">
        <v>753</v>
      </c>
      <c r="Q137" s="159" t="s">
        <v>296</v>
      </c>
      <c r="R137" s="17" t="s">
        <v>1074</v>
      </c>
      <c r="S137" s="99" t="s">
        <v>114</v>
      </c>
      <c r="T137" s="142"/>
      <c r="U137" s="142"/>
      <c r="V137" s="143"/>
      <c r="W137" s="142"/>
      <c r="X137" s="142"/>
      <c r="Y137" s="142"/>
      <c r="Z137" s="33">
        <v>45412</v>
      </c>
      <c r="AA137" s="109" t="s">
        <v>1075</v>
      </c>
      <c r="AB137" s="105">
        <v>0.5</v>
      </c>
      <c r="AC137" s="56">
        <f t="shared" si="70"/>
        <v>0.5</v>
      </c>
      <c r="AD137" s="57" t="b">
        <f t="shared" si="72"/>
        <v>0</v>
      </c>
      <c r="AE137" s="57" t="str">
        <f t="shared" si="73"/>
        <v>EN PROCESO</v>
      </c>
      <c r="AF137" s="21" t="str">
        <f t="shared" si="74"/>
        <v>EN PROCESO</v>
      </c>
      <c r="AG137" s="114" t="s">
        <v>1076</v>
      </c>
      <c r="AH137" s="105" t="s">
        <v>301</v>
      </c>
      <c r="AI137" s="198" t="str">
        <f t="shared" si="71"/>
        <v>PENDIENTE</v>
      </c>
      <c r="AJ137" s="105"/>
      <c r="AK137" s="105"/>
      <c r="AL137" s="105"/>
    </row>
    <row r="138" spans="1:38" ht="51" x14ac:dyDescent="0.25">
      <c r="A138" s="84">
        <v>129</v>
      </c>
      <c r="B138" s="99" t="s">
        <v>103</v>
      </c>
      <c r="C138" s="99" t="s">
        <v>1022</v>
      </c>
      <c r="D138" s="108">
        <v>45273</v>
      </c>
      <c r="E138" s="99" t="s">
        <v>152</v>
      </c>
      <c r="F138" s="39" t="s">
        <v>1067</v>
      </c>
      <c r="G138" s="17" t="s">
        <v>1024</v>
      </c>
      <c r="H138" s="161" t="s">
        <v>1068</v>
      </c>
      <c r="I138" s="158" t="s">
        <v>1077</v>
      </c>
      <c r="J138" s="17">
        <v>1</v>
      </c>
      <c r="K138" s="17" t="s">
        <v>178</v>
      </c>
      <c r="L138" s="159" t="s">
        <v>1078</v>
      </c>
      <c r="M138" s="141">
        <v>1</v>
      </c>
      <c r="N138" s="160">
        <v>45304</v>
      </c>
      <c r="O138" s="108">
        <v>45641</v>
      </c>
      <c r="P138" s="99" t="s">
        <v>334</v>
      </c>
      <c r="Q138" s="159" t="s">
        <v>76</v>
      </c>
      <c r="R138" s="17" t="s">
        <v>361</v>
      </c>
      <c r="S138" s="99" t="s">
        <v>114</v>
      </c>
      <c r="T138" s="142"/>
      <c r="U138" s="142"/>
      <c r="V138" s="143"/>
      <c r="W138" s="142"/>
      <c r="X138" s="142"/>
      <c r="Y138" s="142"/>
      <c r="Z138" s="33">
        <v>45412</v>
      </c>
      <c r="AA138" s="109" t="s">
        <v>83</v>
      </c>
      <c r="AB138" s="105">
        <v>0</v>
      </c>
      <c r="AC138" s="56">
        <f t="shared" si="70"/>
        <v>0</v>
      </c>
      <c r="AD138" s="57" t="b">
        <f t="shared" si="72"/>
        <v>0</v>
      </c>
      <c r="AE138" s="57" t="str">
        <f t="shared" si="73"/>
        <v>SIN INICIAR</v>
      </c>
      <c r="AF138" s="21" t="str">
        <f t="shared" si="74"/>
        <v>SIN INICIAR</v>
      </c>
      <c r="AG138" s="74" t="s">
        <v>724</v>
      </c>
      <c r="AH138" s="55" t="s">
        <v>102</v>
      </c>
      <c r="AI138" s="198" t="str">
        <f t="shared" si="71"/>
        <v>PENDIENTE</v>
      </c>
      <c r="AJ138" s="105"/>
      <c r="AK138" s="105"/>
      <c r="AL138" s="105"/>
    </row>
    <row r="139" spans="1:38" ht="71.400000000000006" x14ac:dyDescent="0.25">
      <c r="A139" s="79">
        <v>130</v>
      </c>
      <c r="B139" s="99" t="s">
        <v>103</v>
      </c>
      <c r="C139" s="99" t="s">
        <v>1022</v>
      </c>
      <c r="D139" s="108">
        <v>45273</v>
      </c>
      <c r="E139" s="99" t="s">
        <v>1079</v>
      </c>
      <c r="F139" s="39" t="s">
        <v>1080</v>
      </c>
      <c r="G139" s="159" t="s">
        <v>753</v>
      </c>
      <c r="H139" s="161" t="s">
        <v>1081</v>
      </c>
      <c r="I139" s="158" t="s">
        <v>1082</v>
      </c>
      <c r="J139" s="17">
        <v>1</v>
      </c>
      <c r="K139" s="17" t="s">
        <v>178</v>
      </c>
      <c r="L139" s="159" t="s">
        <v>1083</v>
      </c>
      <c r="M139" s="141">
        <v>1</v>
      </c>
      <c r="N139" s="160">
        <v>45304</v>
      </c>
      <c r="O139" s="108">
        <v>45641</v>
      </c>
      <c r="P139" s="99" t="s">
        <v>753</v>
      </c>
      <c r="Q139" s="159" t="s">
        <v>296</v>
      </c>
      <c r="R139" s="17" t="s">
        <v>1074</v>
      </c>
      <c r="S139" s="99" t="s">
        <v>114</v>
      </c>
      <c r="T139" s="142"/>
      <c r="U139" s="142"/>
      <c r="V139" s="143"/>
      <c r="W139" s="142"/>
      <c r="X139" s="142"/>
      <c r="Y139" s="142"/>
      <c r="Z139" s="33">
        <v>45412</v>
      </c>
      <c r="AA139" s="109" t="s">
        <v>1084</v>
      </c>
      <c r="AB139" s="105">
        <v>1</v>
      </c>
      <c r="AC139" s="56">
        <f t="shared" ref="AC139:AC141" si="79">IF(OR(AB139="",J139=""),"",IF(OR(AB139=0,J139=0),0,IF((AB139*100%)/J139&gt;100%,100%,(AB139*100%)/J139)))</f>
        <v>1</v>
      </c>
      <c r="AD139" s="57" t="b">
        <f t="shared" si="72"/>
        <v>0</v>
      </c>
      <c r="AE139" s="57" t="str">
        <f t="shared" si="73"/>
        <v>TERMINADA</v>
      </c>
      <c r="AF139" s="21" t="str">
        <f t="shared" si="74"/>
        <v>TERMINADA</v>
      </c>
      <c r="AG139" s="114" t="s">
        <v>1085</v>
      </c>
      <c r="AH139" s="105" t="s">
        <v>301</v>
      </c>
      <c r="AI139" s="198" t="str">
        <f t="shared" ref="AI139:AI141" si="80">IF(AC139="","",IF(OR(AC139=100%,AC139=100%,AC139=100%),"CUMPLIDA","PENDIENTE"))</f>
        <v>CUMPLIDA</v>
      </c>
      <c r="AJ139" s="57" t="s">
        <v>345</v>
      </c>
      <c r="AK139" s="55" t="s">
        <v>87</v>
      </c>
      <c r="AL139" s="105" t="s">
        <v>1211</v>
      </c>
    </row>
    <row r="140" spans="1:38" ht="71.400000000000006" x14ac:dyDescent="0.25">
      <c r="A140" s="84">
        <v>131</v>
      </c>
      <c r="B140" s="129" t="s">
        <v>103</v>
      </c>
      <c r="C140" s="129" t="s">
        <v>1086</v>
      </c>
      <c r="D140" s="165">
        <v>45358</v>
      </c>
      <c r="E140" s="129" t="s">
        <v>1087</v>
      </c>
      <c r="F140" s="133" t="s">
        <v>1088</v>
      </c>
      <c r="G140" s="129" t="s">
        <v>1089</v>
      </c>
      <c r="H140" s="133" t="s">
        <v>1090</v>
      </c>
      <c r="I140" s="133" t="s">
        <v>1091</v>
      </c>
      <c r="J140" s="129">
        <v>1</v>
      </c>
      <c r="K140" s="129" t="s">
        <v>178</v>
      </c>
      <c r="L140" s="129" t="s">
        <v>1092</v>
      </c>
      <c r="M140" s="166">
        <v>1</v>
      </c>
      <c r="N140" s="165">
        <v>45371</v>
      </c>
      <c r="O140" s="165">
        <v>45657</v>
      </c>
      <c r="P140" s="129" t="s">
        <v>1093</v>
      </c>
      <c r="Q140" s="129" t="s">
        <v>1094</v>
      </c>
      <c r="R140" s="167" t="s">
        <v>1095</v>
      </c>
      <c r="S140" s="99" t="s">
        <v>114</v>
      </c>
      <c r="T140" s="142"/>
      <c r="U140" s="142"/>
      <c r="V140" s="143"/>
      <c r="W140" s="142"/>
      <c r="X140" s="142"/>
      <c r="Y140" s="142"/>
      <c r="Z140" s="33">
        <v>45412</v>
      </c>
      <c r="AA140" s="109" t="s">
        <v>1096</v>
      </c>
      <c r="AB140" s="105">
        <v>0</v>
      </c>
      <c r="AC140" s="56">
        <f t="shared" si="79"/>
        <v>0</v>
      </c>
      <c r="AD140" s="57" t="b">
        <f t="shared" si="72"/>
        <v>0</v>
      </c>
      <c r="AE140" s="57" t="str">
        <f t="shared" si="73"/>
        <v>SIN INICIAR</v>
      </c>
      <c r="AF140" s="21" t="str">
        <f t="shared" si="74"/>
        <v>SIN INICIAR</v>
      </c>
      <c r="AG140" s="211" t="s">
        <v>1097</v>
      </c>
      <c r="AH140" s="105" t="s">
        <v>116</v>
      </c>
      <c r="AI140" s="198" t="str">
        <f t="shared" si="80"/>
        <v>PENDIENTE</v>
      </c>
      <c r="AJ140" s="105"/>
      <c r="AK140" s="105"/>
      <c r="AL140" s="105"/>
    </row>
    <row r="141" spans="1:38" ht="81.599999999999994" x14ac:dyDescent="0.25">
      <c r="A141" s="79">
        <v>132</v>
      </c>
      <c r="B141" s="129" t="s">
        <v>103</v>
      </c>
      <c r="C141" s="129" t="s">
        <v>1086</v>
      </c>
      <c r="D141" s="165">
        <v>45358</v>
      </c>
      <c r="E141" s="129" t="s">
        <v>1098</v>
      </c>
      <c r="F141" s="133" t="s">
        <v>1099</v>
      </c>
      <c r="G141" s="129" t="s">
        <v>1100</v>
      </c>
      <c r="H141" s="133" t="s">
        <v>1101</v>
      </c>
      <c r="I141" s="200" t="s">
        <v>1099</v>
      </c>
      <c r="J141" s="129">
        <v>9</v>
      </c>
      <c r="K141" s="129" t="s">
        <v>178</v>
      </c>
      <c r="L141" s="129" t="s">
        <v>1102</v>
      </c>
      <c r="M141" s="166">
        <v>1</v>
      </c>
      <c r="N141" s="165">
        <v>45371</v>
      </c>
      <c r="O141" s="165">
        <v>45657</v>
      </c>
      <c r="P141" s="129" t="s">
        <v>1093</v>
      </c>
      <c r="Q141" s="129" t="s">
        <v>1094</v>
      </c>
      <c r="R141" s="167" t="s">
        <v>1095</v>
      </c>
      <c r="S141" s="99" t="s">
        <v>114</v>
      </c>
      <c r="T141" s="142"/>
      <c r="U141" s="142"/>
      <c r="V141" s="143"/>
      <c r="W141" s="142"/>
      <c r="X141" s="142"/>
      <c r="Y141" s="142"/>
      <c r="Z141" s="33">
        <v>45412</v>
      </c>
      <c r="AA141" s="109" t="s">
        <v>1103</v>
      </c>
      <c r="AB141" s="105">
        <v>2</v>
      </c>
      <c r="AC141" s="56">
        <f t="shared" si="79"/>
        <v>0.22222222222222221</v>
      </c>
      <c r="AD141" s="57" t="b">
        <f t="shared" si="72"/>
        <v>0</v>
      </c>
      <c r="AE141" s="57" t="str">
        <f t="shared" si="73"/>
        <v>EN PROCESO</v>
      </c>
      <c r="AF141" s="21" t="str">
        <f t="shared" si="74"/>
        <v>EN PROCESO</v>
      </c>
      <c r="AG141" s="114" t="s">
        <v>1104</v>
      </c>
      <c r="AH141" s="105" t="s">
        <v>116</v>
      </c>
      <c r="AI141" s="198" t="str">
        <f t="shared" si="80"/>
        <v>PENDIENTE</v>
      </c>
      <c r="AJ141" s="105"/>
      <c r="AK141" s="105"/>
      <c r="AL141" s="105"/>
    </row>
  </sheetData>
  <sheetProtection formatCells="0"/>
  <autoFilter ref="A9:AL141" xr:uid="{00000000-0009-0000-0000-000000000000}"/>
  <mergeCells count="49">
    <mergeCell ref="A1:B4"/>
    <mergeCell ref="A6:G6"/>
    <mergeCell ref="H6:S6"/>
    <mergeCell ref="C1:AH4"/>
    <mergeCell ref="M7:M8"/>
    <mergeCell ref="N7:N8"/>
    <mergeCell ref="O7:O8"/>
    <mergeCell ref="K7:K8"/>
    <mergeCell ref="L7:L8"/>
    <mergeCell ref="W7:W8"/>
    <mergeCell ref="I7:J7"/>
    <mergeCell ref="H7:H8"/>
    <mergeCell ref="U7:U8"/>
    <mergeCell ref="T6:Y6"/>
    <mergeCell ref="X7:X8"/>
    <mergeCell ref="Y7:Y8"/>
    <mergeCell ref="T7:T8"/>
    <mergeCell ref="A7:A8"/>
    <mergeCell ref="V7:V8"/>
    <mergeCell ref="E7:E8"/>
    <mergeCell ref="G7:G8"/>
    <mergeCell ref="F7:F8"/>
    <mergeCell ref="P7:P8"/>
    <mergeCell ref="Q7:Q8"/>
    <mergeCell ref="R7:R8"/>
    <mergeCell ref="S7:S8"/>
    <mergeCell ref="B7:B8"/>
    <mergeCell ref="C7:C8"/>
    <mergeCell ref="D7:D8"/>
    <mergeCell ref="AI1:AK1"/>
    <mergeCell ref="AL1:AL4"/>
    <mergeCell ref="AI2:AK2"/>
    <mergeCell ref="AI3:AK3"/>
    <mergeCell ref="AI4:AK4"/>
    <mergeCell ref="AI6:AL6"/>
    <mergeCell ref="Z7:Z8"/>
    <mergeCell ref="AA7:AA8"/>
    <mergeCell ref="AB7:AB8"/>
    <mergeCell ref="AC7:AC8"/>
    <mergeCell ref="AD7:AD9"/>
    <mergeCell ref="AE7:AE9"/>
    <mergeCell ref="AF7:AF8"/>
    <mergeCell ref="AG7:AG8"/>
    <mergeCell ref="AH7:AH8"/>
    <mergeCell ref="AI7:AI8"/>
    <mergeCell ref="AJ7:AJ8"/>
    <mergeCell ref="AK7:AK8"/>
    <mergeCell ref="AL7:AL8"/>
    <mergeCell ref="Z6:AH6"/>
  </mergeCells>
  <conditionalFormatting sqref="W10">
    <cfRule type="containsText" dxfId="124" priority="844" operator="containsText" text="INCUMPLIDA">
      <formula>NOT(ISERROR(SEARCH("INCUMPLIDA",W10)))</formula>
    </cfRule>
    <cfRule type="containsText" dxfId="123" priority="845" operator="containsText" text="TERMINADA EXTEMPORÁNEA">
      <formula>NOT(ISERROR(SEARCH("TERMINADA EXTEMPORÁNEA",W10)))</formula>
    </cfRule>
    <cfRule type="containsText" dxfId="122" priority="846" operator="containsText" text="TERMINADA">
      <formula>NOT(ISERROR(SEARCH("TERMINADA",W10)))</formula>
    </cfRule>
    <cfRule type="containsText" dxfId="121" priority="847" operator="containsText" text="EN PROCESO">
      <formula>NOT(ISERROR(SEARCH("EN PROCESO",W10)))</formula>
    </cfRule>
    <cfRule type="containsText" dxfId="120" priority="848" operator="containsText" text="SIN INICIAR">
      <formula>NOT(ISERROR(SEARCH("SIN INICIAR",W10)))</formula>
    </cfRule>
  </conditionalFormatting>
  <conditionalFormatting sqref="W11:W12 W14:W17 W35:W41 W43:W58 W61:W63">
    <cfRule type="containsText" dxfId="119" priority="3019" operator="containsText" text="TERMINADA EXTEMPORÁNEA">
      <formula>NOT(ISERROR(SEARCH("TERMINADA EXTEMPORÁNEA",W11)))</formula>
    </cfRule>
    <cfRule type="containsText" dxfId="118" priority="3020" operator="containsText" text="TERMINADA">
      <formula>NOT(ISERROR(SEARCH("TERMINADA",W11)))</formula>
    </cfRule>
    <cfRule type="containsText" dxfId="117" priority="3021" operator="containsText" text="EN PROCESO">
      <formula>NOT(ISERROR(SEARCH("EN PROCESO",W11)))</formula>
    </cfRule>
    <cfRule type="containsText" dxfId="116" priority="3022" operator="containsText" text="INCUMPLIDA">
      <formula>NOT(ISERROR(SEARCH("INCUMPLIDA",W11)))</formula>
    </cfRule>
    <cfRule type="containsText" dxfId="115" priority="3023" operator="containsText" text="SIN INICIAR">
      <formula>NOT(ISERROR(SEARCH("SIN INICIAR",W11)))</formula>
    </cfRule>
  </conditionalFormatting>
  <conditionalFormatting sqref="W12:W14">
    <cfRule type="containsText" dxfId="114" priority="2939" operator="containsText" text="TERMINADA EXTEMPORÁNEA">
      <formula>NOT(ISERROR(SEARCH("TERMINADA EXTEMPORÁNEA",W12)))</formula>
    </cfRule>
    <cfRule type="containsText" dxfId="113" priority="2940" operator="containsText" text="TERMINADA">
      <formula>NOT(ISERROR(SEARCH("TERMINADA",W12)))</formula>
    </cfRule>
    <cfRule type="containsText" dxfId="112" priority="2941" operator="containsText" text="EN PROCESO">
      <formula>NOT(ISERROR(SEARCH("EN PROCESO",W12)))</formula>
    </cfRule>
    <cfRule type="containsText" dxfId="111" priority="2942" operator="containsText" text="INCUMPLIDA">
      <formula>NOT(ISERROR(SEARCH("INCUMPLIDA",W12)))</formula>
    </cfRule>
    <cfRule type="containsText" dxfId="110" priority="2943" operator="containsText" text="SIN INICIAR">
      <formula>NOT(ISERROR(SEARCH("SIN INICIAR",W12)))</formula>
    </cfRule>
  </conditionalFormatting>
  <conditionalFormatting sqref="W13">
    <cfRule type="containsText" dxfId="109" priority="2934" operator="containsText" text="TERMINADA EXTEMPORÁNEA">
      <formula>NOT(ISERROR(SEARCH("TERMINADA EXTEMPORÁNEA",W13)))</formula>
    </cfRule>
    <cfRule type="containsText" dxfId="108" priority="2935" operator="containsText" text="TERMINADA">
      <formula>NOT(ISERROR(SEARCH("TERMINADA",W13)))</formula>
    </cfRule>
    <cfRule type="containsText" dxfId="107" priority="2936" operator="containsText" text="EN PROCESO">
      <formula>NOT(ISERROR(SEARCH("EN PROCESO",W13)))</formula>
    </cfRule>
    <cfRule type="containsText" dxfId="106" priority="2937" operator="containsText" text="INCUMPLIDA">
      <formula>NOT(ISERROR(SEARCH("INCUMPLIDA",W13)))</formula>
    </cfRule>
    <cfRule type="containsText" dxfId="105" priority="2938" operator="containsText" text="SIN INICIAR">
      <formula>NOT(ISERROR(SEARCH("SIN INICIAR",W13)))</formula>
    </cfRule>
  </conditionalFormatting>
  <conditionalFormatting sqref="W18">
    <cfRule type="containsText" dxfId="104" priority="682" operator="containsText" text="INCUMPLIDA">
      <formula>NOT(ISERROR(SEARCH("INCUMPLIDA",W18)))</formula>
    </cfRule>
    <cfRule type="containsText" dxfId="103" priority="683" operator="containsText" text="TERMINADA EXTEMPORÁNEA">
      <formula>NOT(ISERROR(SEARCH("TERMINADA EXTEMPORÁNEA",W18)))</formula>
    </cfRule>
    <cfRule type="containsText" dxfId="102" priority="684" operator="containsText" text="TERMINADA">
      <formula>NOT(ISERROR(SEARCH("TERMINADA",W18)))</formula>
    </cfRule>
    <cfRule type="containsText" dxfId="101" priority="685" operator="containsText" text="EN PROCESO">
      <formula>NOT(ISERROR(SEARCH("EN PROCESO",W18)))</formula>
    </cfRule>
    <cfRule type="containsText" dxfId="100" priority="686" operator="containsText" text="SIN INICIAR">
      <formula>NOT(ISERROR(SEARCH("SIN INICIAR",W18)))</formula>
    </cfRule>
  </conditionalFormatting>
  <conditionalFormatting sqref="W19:W22">
    <cfRule type="containsText" dxfId="99" priority="1694" operator="containsText" text="TERMINADA EXTEMPORÁNEA">
      <formula>NOT(ISERROR(SEARCH("TERMINADA EXTEMPORÁNEA",W19)))</formula>
    </cfRule>
    <cfRule type="containsText" dxfId="98" priority="1695" operator="containsText" text="TERMINADA">
      <formula>NOT(ISERROR(SEARCH("TERMINADA",W19)))</formula>
    </cfRule>
    <cfRule type="containsText" dxfId="97" priority="1696" operator="containsText" text="EN PROCESO">
      <formula>NOT(ISERROR(SEARCH("EN PROCESO",W19)))</formula>
    </cfRule>
    <cfRule type="containsText" dxfId="96" priority="1697" operator="containsText" text="INCUMPLIDA">
      <formula>NOT(ISERROR(SEARCH("INCUMPLIDA",W19)))</formula>
    </cfRule>
    <cfRule type="containsText" dxfId="95" priority="1698" operator="containsText" text="SIN INICIAR">
      <formula>NOT(ISERROR(SEARCH("SIN INICIAR",W19)))</formula>
    </cfRule>
  </conditionalFormatting>
  <conditionalFormatting sqref="W23:W24">
    <cfRule type="containsText" dxfId="94" priority="1014" operator="containsText" text="INCUMPLIDA">
      <formula>NOT(ISERROR(SEARCH("INCUMPLIDA",W23)))</formula>
    </cfRule>
    <cfRule type="containsText" dxfId="93" priority="1015" operator="containsText" text="TERMINADA EXTEMPORÁNEA">
      <formula>NOT(ISERROR(SEARCH("TERMINADA EXTEMPORÁNEA",W23)))</formula>
    </cfRule>
    <cfRule type="containsText" dxfId="92" priority="1016" operator="containsText" text="TERMINADA">
      <formula>NOT(ISERROR(SEARCH("TERMINADA",W23)))</formula>
    </cfRule>
    <cfRule type="containsText" dxfId="91" priority="1017" operator="containsText" text="EN PROCESO">
      <formula>NOT(ISERROR(SEARCH("EN PROCESO",W23)))</formula>
    </cfRule>
    <cfRule type="containsText" dxfId="90" priority="1018" operator="containsText" text="SIN INICIAR">
      <formula>NOT(ISERROR(SEARCH("SIN INICIAR",W23)))</formula>
    </cfRule>
  </conditionalFormatting>
  <conditionalFormatting sqref="W25:W30">
    <cfRule type="containsText" dxfId="89" priority="1004" operator="containsText" text="TERMINADA EXTEMPORÁNEA">
      <formula>NOT(ISERROR(SEARCH("TERMINADA EXTEMPORÁNEA",W25)))</formula>
    </cfRule>
    <cfRule type="containsText" dxfId="88" priority="1005" operator="containsText" text="TERMINADA">
      <formula>NOT(ISERROR(SEARCH("TERMINADA",W25)))</formula>
    </cfRule>
    <cfRule type="containsText" dxfId="87" priority="1006" operator="containsText" text="EN PROCESO">
      <formula>NOT(ISERROR(SEARCH("EN PROCESO",W25)))</formula>
    </cfRule>
    <cfRule type="containsText" dxfId="86" priority="1007" operator="containsText" text="INCUMPLIDA">
      <formula>NOT(ISERROR(SEARCH("INCUMPLIDA",W25)))</formula>
    </cfRule>
    <cfRule type="containsText" dxfId="85" priority="1008" operator="containsText" text="SIN INICIAR">
      <formula>NOT(ISERROR(SEARCH("SIN INICIAR",W25)))</formula>
    </cfRule>
  </conditionalFormatting>
  <conditionalFormatting sqref="W31">
    <cfRule type="containsText" dxfId="84" priority="473" operator="containsText" text="INCUMPLIDA">
      <formula>NOT(ISERROR(SEARCH("INCUMPLIDA",W31)))</formula>
    </cfRule>
    <cfRule type="containsText" dxfId="83" priority="474" operator="containsText" text="TERMINADA EXTEMPORÁNEA">
      <formula>NOT(ISERROR(SEARCH("TERMINADA EXTEMPORÁNEA",W31)))</formula>
    </cfRule>
    <cfRule type="containsText" dxfId="82" priority="475" operator="containsText" text="TERMINADA">
      <formula>NOT(ISERROR(SEARCH("TERMINADA",W31)))</formula>
    </cfRule>
    <cfRule type="containsText" dxfId="81" priority="476" operator="containsText" text="EN PROCESO">
      <formula>NOT(ISERROR(SEARCH("EN PROCESO",W31)))</formula>
    </cfRule>
    <cfRule type="containsText" dxfId="80" priority="477" operator="containsText" text="SIN INICIAR">
      <formula>NOT(ISERROR(SEARCH("SIN INICIAR",W31)))</formula>
    </cfRule>
  </conditionalFormatting>
  <conditionalFormatting sqref="W32:W33">
    <cfRule type="containsText" dxfId="79" priority="949" operator="containsText" text="TERMINADA EXTEMPORÁNEA">
      <formula>NOT(ISERROR(SEARCH("TERMINADA EXTEMPORÁNEA",W32)))</formula>
    </cfRule>
    <cfRule type="containsText" dxfId="78" priority="950" operator="containsText" text="TERMINADA">
      <formula>NOT(ISERROR(SEARCH("TERMINADA",W32)))</formula>
    </cfRule>
    <cfRule type="containsText" dxfId="77" priority="951" operator="containsText" text="EN PROCESO">
      <formula>NOT(ISERROR(SEARCH("EN PROCESO",W32)))</formula>
    </cfRule>
    <cfRule type="containsText" dxfId="76" priority="952" operator="containsText" text="INCUMPLIDA">
      <formula>NOT(ISERROR(SEARCH("INCUMPLIDA",W32)))</formula>
    </cfRule>
    <cfRule type="containsText" dxfId="75" priority="953" operator="containsText" text="SIN INICIAR">
      <formula>NOT(ISERROR(SEARCH("SIN INICIAR",W32)))</formula>
    </cfRule>
  </conditionalFormatting>
  <conditionalFormatting sqref="W34">
    <cfRule type="containsText" dxfId="74" priority="468" operator="containsText" text="INCUMPLIDA">
      <formula>NOT(ISERROR(SEARCH("INCUMPLIDA",W34)))</formula>
    </cfRule>
    <cfRule type="containsText" dxfId="73" priority="469" operator="containsText" text="TERMINADA EXTEMPORÁNEA">
      <formula>NOT(ISERROR(SEARCH("TERMINADA EXTEMPORÁNEA",W34)))</formula>
    </cfRule>
    <cfRule type="containsText" dxfId="72" priority="470" operator="containsText" text="TERMINADA">
      <formula>NOT(ISERROR(SEARCH("TERMINADA",W34)))</formula>
    </cfRule>
    <cfRule type="containsText" dxfId="71" priority="471" operator="containsText" text="EN PROCESO">
      <formula>NOT(ISERROR(SEARCH("EN PROCESO",W34)))</formula>
    </cfRule>
    <cfRule type="containsText" dxfId="70" priority="472" operator="containsText" text="SIN INICIAR">
      <formula>NOT(ISERROR(SEARCH("SIN INICIAR",W34)))</formula>
    </cfRule>
  </conditionalFormatting>
  <conditionalFormatting sqref="W42">
    <cfRule type="containsText" dxfId="69" priority="457" operator="containsText" text="INCUMPLIDA">
      <formula>NOT(ISERROR(SEARCH("INCUMPLIDA",W42)))</formula>
    </cfRule>
    <cfRule type="containsText" dxfId="68" priority="458" operator="containsText" text="TERMINADA EXTEMPORÁNEA">
      <formula>NOT(ISERROR(SEARCH("TERMINADA EXTEMPORÁNEA",W42)))</formula>
    </cfRule>
    <cfRule type="containsText" dxfId="67" priority="459" operator="containsText" text="TERMINADA">
      <formula>NOT(ISERROR(SEARCH("TERMINADA",W42)))</formula>
    </cfRule>
    <cfRule type="containsText" dxfId="66" priority="460" operator="containsText" text="EN PROCESO">
      <formula>NOT(ISERROR(SEARCH("EN PROCESO",W42)))</formula>
    </cfRule>
    <cfRule type="containsText" dxfId="65" priority="461" operator="containsText" text="SIN INICIAR">
      <formula>NOT(ISERROR(SEARCH("SIN INICIAR",W42)))</formula>
    </cfRule>
  </conditionalFormatting>
  <conditionalFormatting sqref="W59:W60">
    <cfRule type="containsText" dxfId="64" priority="446" operator="containsText" text="INCUMPLIDA">
      <formula>NOT(ISERROR(SEARCH("INCUMPLIDA",W59)))</formula>
    </cfRule>
    <cfRule type="containsText" dxfId="63" priority="447" operator="containsText" text="TERMINADA EXTEMPORÁNEA">
      <formula>NOT(ISERROR(SEARCH("TERMINADA EXTEMPORÁNEA",W59)))</formula>
    </cfRule>
    <cfRule type="containsText" dxfId="62" priority="448" operator="containsText" text="TERMINADA">
      <formula>NOT(ISERROR(SEARCH("TERMINADA",W59)))</formula>
    </cfRule>
    <cfRule type="containsText" dxfId="61" priority="449" operator="containsText" text="EN PROCESO">
      <formula>NOT(ISERROR(SEARCH("EN PROCESO",W59)))</formula>
    </cfRule>
    <cfRule type="containsText" dxfId="60" priority="450" operator="containsText" text="SIN INICIAR">
      <formula>NOT(ISERROR(SEARCH("SIN INICIAR",W59)))</formula>
    </cfRule>
  </conditionalFormatting>
  <conditionalFormatting sqref="W64:W65">
    <cfRule type="containsText" dxfId="59" priority="424" operator="containsText" text="INCUMPLIDA">
      <formula>NOT(ISERROR(SEARCH("INCUMPLIDA",W64)))</formula>
    </cfRule>
    <cfRule type="containsText" dxfId="58" priority="425" operator="containsText" text="TERMINADA EXTEMPORÁNEA">
      <formula>NOT(ISERROR(SEARCH("TERMINADA EXTEMPORÁNEA",W64)))</formula>
    </cfRule>
    <cfRule type="containsText" dxfId="57" priority="426" operator="containsText" text="TERMINADA">
      <formula>NOT(ISERROR(SEARCH("TERMINADA",W64)))</formula>
    </cfRule>
    <cfRule type="containsText" dxfId="56" priority="427" operator="containsText" text="EN PROCESO">
      <formula>NOT(ISERROR(SEARCH("EN PROCESO",W64)))</formula>
    </cfRule>
    <cfRule type="containsText" dxfId="55" priority="428" operator="containsText" text="SIN INICIAR">
      <formula>NOT(ISERROR(SEARCH("SIN INICIAR",W64)))</formula>
    </cfRule>
  </conditionalFormatting>
  <conditionalFormatting sqref="W66:W113">
    <cfRule type="containsText" dxfId="54" priority="487" operator="containsText" text="TERMINADA EXTEMPORÁNEA">
      <formula>NOT(ISERROR(SEARCH("TERMINADA EXTEMPORÁNEA",W66)))</formula>
    </cfRule>
    <cfRule type="containsText" dxfId="53" priority="488" operator="containsText" text="TERMINADA">
      <formula>NOT(ISERROR(SEARCH("TERMINADA",W66)))</formula>
    </cfRule>
    <cfRule type="containsText" dxfId="52" priority="489" operator="containsText" text="EN PROCESO">
      <formula>NOT(ISERROR(SEARCH("EN PROCESO",W66)))</formula>
    </cfRule>
    <cfRule type="containsText" dxfId="51" priority="490" operator="containsText" text="INCUMPLIDA">
      <formula>NOT(ISERROR(SEARCH("INCUMPLIDA",W66)))</formula>
    </cfRule>
    <cfRule type="containsText" dxfId="50" priority="491" operator="containsText" text="SIN INICIAR">
      <formula>NOT(ISERROR(SEARCH("SIN INICIAR",W66)))</formula>
    </cfRule>
  </conditionalFormatting>
  <conditionalFormatting sqref="X23:X24">
    <cfRule type="containsText" dxfId="49" priority="926" operator="containsText" text="ABIERTA">
      <formula>NOT(ISERROR(SEARCH("ABIERTA",X23)))</formula>
    </cfRule>
    <cfRule type="containsText" dxfId="48" priority="927" operator="containsText" text="TERMINADA EXTEMPORÁNEA">
      <formula>NOT(ISERROR(SEARCH("TERMINADA EXTEMPORÁNEA",X23)))</formula>
    </cfRule>
    <cfRule type="containsText" dxfId="47" priority="928" operator="containsText" text="TERMINADA">
      <formula>NOT(ISERROR(SEARCH("TERMINADA",X23)))</formula>
    </cfRule>
    <cfRule type="containsText" dxfId="46" priority="929" operator="containsText" text="EN PROCESO">
      <formula>NOT(ISERROR(SEARCH("EN PROCESO",X23)))</formula>
    </cfRule>
    <cfRule type="containsText" dxfId="45" priority="930" operator="containsText" text="INCUMPLIDA">
      <formula>NOT(ISERROR(SEARCH("INCUMPLIDA",X23)))</formula>
    </cfRule>
    <cfRule type="containsText" dxfId="44" priority="931" operator="containsText" text="SIN INICIAR">
      <formula>NOT(ISERROR(SEARCH("SIN INICIAR",X23)))</formula>
    </cfRule>
  </conditionalFormatting>
  <conditionalFormatting sqref="X34">
    <cfRule type="containsText" dxfId="43" priority="462" operator="containsText" text="ABIERTA">
      <formula>NOT(ISERROR(SEARCH("ABIERTA",X34)))</formula>
    </cfRule>
    <cfRule type="containsText" dxfId="42" priority="463" operator="containsText" text="TERMINADA EXTEMPORÁNEA">
      <formula>NOT(ISERROR(SEARCH("TERMINADA EXTEMPORÁNEA",X34)))</formula>
    </cfRule>
    <cfRule type="containsText" dxfId="41" priority="464" operator="containsText" text="TERMINADA">
      <formula>NOT(ISERROR(SEARCH("TERMINADA",X34)))</formula>
    </cfRule>
    <cfRule type="containsText" dxfId="40" priority="465" operator="containsText" text="EN PROCESO">
      <formula>NOT(ISERROR(SEARCH("EN PROCESO",X34)))</formula>
    </cfRule>
    <cfRule type="containsText" dxfId="39" priority="466" operator="containsText" text="INCUMPLIDA">
      <formula>NOT(ISERROR(SEARCH("INCUMPLIDA",X34)))</formula>
    </cfRule>
    <cfRule type="containsText" dxfId="38" priority="467" operator="containsText" text="SIN INICIAR">
      <formula>NOT(ISERROR(SEARCH("SIN INICIAR",X34)))</formula>
    </cfRule>
  </conditionalFormatting>
  <conditionalFormatting sqref="X42">
    <cfRule type="containsText" dxfId="37" priority="451" operator="containsText" text="ABIERTA">
      <formula>NOT(ISERROR(SEARCH("ABIERTA",X42)))</formula>
    </cfRule>
    <cfRule type="containsText" dxfId="36" priority="452" operator="containsText" text="TERMINADA EXTEMPORÁNEA">
      <formula>NOT(ISERROR(SEARCH("TERMINADA EXTEMPORÁNEA",X42)))</formula>
    </cfRule>
    <cfRule type="containsText" dxfId="35" priority="453" operator="containsText" text="TERMINADA">
      <formula>NOT(ISERROR(SEARCH("TERMINADA",X42)))</formula>
    </cfRule>
    <cfRule type="containsText" dxfId="34" priority="454" operator="containsText" text="EN PROCESO">
      <formula>NOT(ISERROR(SEARCH("EN PROCESO",X42)))</formula>
    </cfRule>
    <cfRule type="containsText" dxfId="33" priority="455" operator="containsText" text="INCUMPLIDA">
      <formula>NOT(ISERROR(SEARCH("INCUMPLIDA",X42)))</formula>
    </cfRule>
    <cfRule type="containsText" dxfId="32" priority="456" operator="containsText" text="SIN INICIAR">
      <formula>NOT(ISERROR(SEARCH("SIN INICIAR",X42)))</formula>
    </cfRule>
  </conditionalFormatting>
  <conditionalFormatting sqref="X59:X60">
    <cfRule type="containsText" dxfId="31" priority="440" operator="containsText" text="ABIERTA">
      <formula>NOT(ISERROR(SEARCH("ABIERTA",X59)))</formula>
    </cfRule>
    <cfRule type="containsText" dxfId="30" priority="441" operator="containsText" text="TERMINADA EXTEMPORÁNEA">
      <formula>NOT(ISERROR(SEARCH("TERMINADA EXTEMPORÁNEA",X59)))</formula>
    </cfRule>
    <cfRule type="containsText" dxfId="29" priority="442" operator="containsText" text="TERMINADA">
      <formula>NOT(ISERROR(SEARCH("TERMINADA",X59)))</formula>
    </cfRule>
    <cfRule type="containsText" dxfId="28" priority="443" operator="containsText" text="EN PROCESO">
      <formula>NOT(ISERROR(SEARCH("EN PROCESO",X59)))</formula>
    </cfRule>
    <cfRule type="containsText" dxfId="27" priority="444" operator="containsText" text="INCUMPLIDA">
      <formula>NOT(ISERROR(SEARCH("INCUMPLIDA",X59)))</formula>
    </cfRule>
    <cfRule type="containsText" dxfId="26" priority="445" operator="containsText" text="SIN INICIAR">
      <formula>NOT(ISERROR(SEARCH("SIN INICIAR",X59)))</formula>
    </cfRule>
  </conditionalFormatting>
  <conditionalFormatting sqref="X64:X65">
    <cfRule type="containsText" dxfId="25" priority="418" operator="containsText" text="ABIERTA">
      <formula>NOT(ISERROR(SEARCH("ABIERTA",X64)))</formula>
    </cfRule>
    <cfRule type="containsText" dxfId="24" priority="419" operator="containsText" text="TERMINADA EXTEMPORÁNEA">
      <formula>NOT(ISERROR(SEARCH("TERMINADA EXTEMPORÁNEA",X64)))</formula>
    </cfRule>
    <cfRule type="containsText" dxfId="23" priority="420" operator="containsText" text="TERMINADA">
      <formula>NOT(ISERROR(SEARCH("TERMINADA",X64)))</formula>
    </cfRule>
    <cfRule type="containsText" dxfId="22" priority="421" operator="containsText" text="EN PROCESO">
      <formula>NOT(ISERROR(SEARCH("EN PROCESO",X64)))</formula>
    </cfRule>
    <cfRule type="containsText" dxfId="21" priority="422" operator="containsText" text="INCUMPLIDA">
      <formula>NOT(ISERROR(SEARCH("INCUMPLIDA",X64)))</formula>
    </cfRule>
    <cfRule type="containsText" dxfId="20" priority="423" operator="containsText" text="SIN INICIAR">
      <formula>NOT(ISERROR(SEARCH("SIN INICIAR",X64)))</formula>
    </cfRule>
  </conditionalFormatting>
  <conditionalFormatting sqref="AF10:AF141">
    <cfRule type="containsText" dxfId="19" priority="318" operator="containsText" text="INCUMPLIDA">
      <formula>NOT(ISERROR(SEARCH("INCUMPLIDA",AF10)))</formula>
    </cfRule>
    <cfRule type="containsText" dxfId="18" priority="319" operator="containsText" text="TERMINADA EXTEMPORÁNEA">
      <formula>NOT(ISERROR(SEARCH("TERMINADA EXTEMPORÁNEA",AF10)))</formula>
    </cfRule>
    <cfRule type="containsText" dxfId="17" priority="320" operator="containsText" text="TERMINADA">
      <formula>NOT(ISERROR(SEARCH("TERMINADA",AF10)))</formula>
    </cfRule>
    <cfRule type="containsText" dxfId="16" priority="321" operator="containsText" text="EN PROCESO">
      <formula>NOT(ISERROR(SEARCH("EN PROCESO",AF10)))</formula>
    </cfRule>
    <cfRule type="containsText" dxfId="15" priority="322" operator="containsText" text="SIN INICIAR">
      <formula>NOT(ISERROR(SEARCH("SIN INICIAR",AF10)))</formula>
    </cfRule>
  </conditionalFormatting>
  <conditionalFormatting sqref="AI10:AI141">
    <cfRule type="containsText" dxfId="14" priority="284" operator="containsText" text="EN PROCESO">
      <formula>NOT(ISERROR(SEARCH("EN PROCESO",AI10)))</formula>
    </cfRule>
    <cfRule type="containsText" dxfId="13" priority="285" operator="containsText" text="CUMPLIDA">
      <formula>NOT(ISERROR(SEARCH("CUMPLIDA",AI10)))</formula>
    </cfRule>
    <cfRule type="containsText" dxfId="12" priority="286" operator="containsText" text="CERRADA">
      <formula>NOT(ISERROR(SEARCH("CERRADA",AI10)))</formula>
    </cfRule>
    <cfRule type="containsText" dxfId="11" priority="287" operator="containsText" text="TERMINADA EXTEMPORÁNEA">
      <formula>NOT(ISERROR(SEARCH("TERMINADA EXTEMPORÁNEA",AI10)))</formula>
    </cfRule>
    <cfRule type="containsText" dxfId="10" priority="288" operator="containsText" text="TERMINADA">
      <formula>NOT(ISERROR(SEARCH("TERMINADA",AI10)))</formula>
    </cfRule>
    <cfRule type="containsText" dxfId="9" priority="289" operator="containsText" text="PENDIENTE">
      <formula>NOT(ISERROR(SEARCH("PENDIENTE",AI10)))</formula>
    </cfRule>
    <cfRule type="containsText" dxfId="8" priority="290" operator="containsText" text="ABIERTA">
      <formula>NOT(ISERROR(SEARCH("ABIERTA",AI10)))</formula>
    </cfRule>
    <cfRule type="containsText" dxfId="7" priority="291" operator="containsText" text="INCUMPLIDA">
      <formula>NOT(ISERROR(SEARCH("INCUMPLIDA",AI10)))</formula>
    </cfRule>
    <cfRule type="containsText" dxfId="6" priority="292" operator="containsText" text="SIN INICIAR">
      <formula>NOT(ISERROR(SEARCH("SIN INICIAR",AI10)))</formula>
    </cfRule>
  </conditionalFormatting>
  <conditionalFormatting sqref="AK10:AK113">
    <cfRule type="containsText" dxfId="5" priority="478" operator="containsText" text="CERRADA">
      <formula>NOT(ISERROR(SEARCH("CERRADA",AK10)))</formula>
    </cfRule>
    <cfRule type="containsText" dxfId="4" priority="479" operator="containsText" text="ABIERTA">
      <formula>NOT(ISERROR(SEARCH("ABIERTA",AK10)))</formula>
    </cfRule>
  </conditionalFormatting>
  <conditionalFormatting sqref="AK123">
    <cfRule type="containsText" dxfId="3" priority="1" operator="containsText" text="CERRADA">
      <formula>NOT(ISERROR(SEARCH("CERRADA",AK123)))</formula>
    </cfRule>
    <cfRule type="containsText" dxfId="2" priority="2" operator="containsText" text="ABIERTA">
      <formula>NOT(ISERROR(SEARCH("ABIERTA",AK123)))</formula>
    </cfRule>
  </conditionalFormatting>
  <conditionalFormatting sqref="AK139">
    <cfRule type="containsText" dxfId="1" priority="3" operator="containsText" text="CERRADA">
      <formula>NOT(ISERROR(SEARCH("CERRADA",AK139)))</formula>
    </cfRule>
    <cfRule type="containsText" dxfId="0" priority="4" operator="containsText" text="ABIERTA">
      <formula>NOT(ISERROR(SEARCH("ABIERTA",AK139)))</formula>
    </cfRule>
  </conditionalFormatting>
  <dataValidations count="17">
    <dataValidation type="date" operator="greaterThan" allowBlank="1" showInputMessage="1" showErrorMessage="1" error="Fecha debe ser posterior a la del hallazgo (Columna E)" sqref="N10" xr:uid="{00000000-0002-0000-0000-000000000000}">
      <formula1>D10</formula1>
    </dataValidation>
    <dataValidation type="date" operator="greaterThan" allowBlank="1" showErrorMessage="1" sqref="D11 D15:D22 D29 D43:D48 D31:D35 O131:O139 D107:D129 D133:D141 D72:D101" xr:uid="{00000000-0002-0000-0000-000001000000}">
      <formula1>36892</formula1>
    </dataValidation>
    <dataValidation type="date" operator="greaterThan" allowBlank="1" showInputMessage="1" showErrorMessage="1" prompt="Fecha debe ser posterior a la de inicio (Columna U)" sqref="O11 O15:O22 O43:O48 O140:O141 O29 O72:O101 O107:O120" xr:uid="{00000000-0002-0000-0000-000002000000}">
      <formula1>N11</formula1>
    </dataValidation>
    <dataValidation type="date" operator="greaterThan" allowBlank="1" showInputMessage="1" showErrorMessage="1" sqref="D26:D28 D69:D71 D49:D64 D10 D130 D23:D24 D30 D34:D42 D12:D14" xr:uid="{00000000-0002-0000-0000-000003000000}">
      <formula1>36892</formula1>
    </dataValidation>
    <dataValidation type="date" operator="greaterThan" allowBlank="1" showInputMessage="1" showErrorMessage="1" error="Fecha debe ser posterior a la de inicio (Columna U)" sqref="O69:O71 O130 O10 O12:O14 O25:O28 O30 O64 O49:O62 O35:O42" xr:uid="{00000000-0002-0000-0000-000004000000}">
      <formula1>N10</formula1>
    </dataValidation>
    <dataValidation type="list" allowBlank="1" showInputMessage="1" showErrorMessage="1" sqref="S10 M27:M28 K27:K28 P25 B25:B28 M23:M25 K23:K25 S23:S30 K30 B30 M30 S35:S42 K35:K42 B34:B42 M35:M42 M69:M71 B69:B71 K69:K71 B49:B64 M49:M64 K49:K64 S49:S71" xr:uid="{00000000-0002-0000-0000-000005000000}">
      <formula1>#REF!</formula1>
    </dataValidation>
    <dataValidation type="date" operator="greaterThan" allowBlank="1" showInputMessage="1" showErrorMessage="1" error="Fecha debe ser posterior a la del hallazgo (Columna E)" sqref="N12:N14" xr:uid="{00000000-0002-0000-0000-000006000000}">
      <formula1>XBR12</formula1>
    </dataValidation>
    <dataValidation type="date" operator="greaterThan" allowBlank="1" showInputMessage="1" showErrorMessage="1" error="Fecha debe ser posterior a la del hallazgo (Columna E)" sqref="N25:N28 N30 N35:N42" xr:uid="{00000000-0002-0000-0000-000007000000}">
      <formula1>XDV25</formula1>
    </dataValidation>
    <dataValidation type="date" operator="greaterThan" allowBlank="1" showInputMessage="1" showErrorMessage="1" prompt="Fecha debe ser posterior a la del hallazgo (Columna E)" sqref="N11" xr:uid="{00000000-0002-0000-0000-000008000000}">
      <formula1>XBN11</formula1>
    </dataValidation>
    <dataValidation type="date" operator="greaterThan" allowBlank="1" showInputMessage="1" showErrorMessage="1" prompt="Fecha debe ser posterior a la del hallazgo (Columna E)" sqref="N18:N22" xr:uid="{00000000-0002-0000-0000-000009000000}">
      <formula1>XCF18</formula1>
    </dataValidation>
    <dataValidation type="date" operator="greaterThan" allowBlank="1" showInputMessage="1" showErrorMessage="1" prompt="Fecha debe ser posterior a la del hallazgo (Columna E)" sqref="N43:N48 N29" xr:uid="{00000000-0002-0000-0000-00000A000000}">
      <formula1>XDV29</formula1>
    </dataValidation>
    <dataValidation type="date" operator="greaterThan" allowBlank="1" showInputMessage="1" showErrorMessage="1" prompt="Fecha debe ser posterior a la del hallazgo (Columna E)" sqref="N15:N17" xr:uid="{00000000-0002-0000-0000-00000B000000}">
      <formula1>XBX15</formula1>
    </dataValidation>
    <dataValidation type="date" operator="greaterThan" allowBlank="1" showInputMessage="1" showErrorMessage="1" error="Fecha debe ser posterior a la del hallazgo (Columna E)" sqref="N69:N71 N56:N64 N130" xr:uid="{00000000-0002-0000-0000-00000C000000}">
      <formula1>XEP56</formula1>
    </dataValidation>
    <dataValidation type="date" operator="greaterThan" allowBlank="1" showInputMessage="1" showErrorMessage="1" prompt="Fecha debe ser posterior a la del hallazgo (Columna E)" sqref="N72:N101 N107:N120 N131:N139" xr:uid="{00000000-0002-0000-0000-00000D000000}">
      <formula1>XEP72</formula1>
    </dataValidation>
    <dataValidation type="date" operator="greaterThan" allowBlank="1" showInputMessage="1" showErrorMessage="1" error="Fecha debe ser posterior a la del hallazgo (Columna E)" sqref="N23:O24" xr:uid="{00000000-0002-0000-0000-00000E000000}">
      <formula1>XCG23</formula1>
    </dataValidation>
    <dataValidation type="date" operator="greaterThan" allowBlank="1" showInputMessage="1" showErrorMessage="1" error="Fecha debe ser posterior a la del hallazgo (Columna E)" sqref="N49:N55" xr:uid="{00000000-0002-0000-0000-00000F000000}">
      <formula1>XEN49</formula1>
    </dataValidation>
    <dataValidation type="date" operator="greaterThan" allowBlank="1" showInputMessage="1" showErrorMessage="1" prompt="Fecha debe ser posterior a la del hallazgo (Columna E)" sqref="N140:N141" xr:uid="{00000000-0002-0000-0000-000010000000}">
      <formula1>XEO140</formula1>
    </dataValidation>
  </dataValidations>
  <hyperlinks>
    <hyperlink ref="AA55" r:id="rId1" xr:uid="{00000000-0004-0000-0000-000000000000}"/>
    <hyperlink ref="AA70" r:id="rId2" xr:uid="{00000000-0004-0000-0000-000001000000}"/>
    <hyperlink ref="AA71" r:id="rId3" xr:uid="{00000000-0004-0000-0000-000002000000}"/>
    <hyperlink ref="AA106" r:id="rId4" display="https://drive.google.com/file/d/1Ig4MItvL0i6bElKhS8zGIko4UrYqUOI0/view" xr:uid="{00000000-0004-0000-0000-000003000000}"/>
    <hyperlink ref="AA107" r:id="rId5" display="https://drive.google.com/file/d/1Ig4MItvL0i6bElKhS8zGIko4UrYqUOI0/view" xr:uid="{00000000-0004-0000-0000-000004000000}"/>
  </hyperlinks>
  <pageMargins left="0.39370078740157483" right="0.39370078740157483" top="0.59055118110236227" bottom="0.59055118110236227" header="0" footer="0"/>
  <pageSetup paperSize="5" scale="18" pageOrder="overThenDown" orientation="landscape" r:id="rId6"/>
  <headerFooter>
    <oddFooter>&amp;R&amp;"Tahoma,Normal"&amp;8Página &amp;P de &amp;N</oddFooter>
  </headerFooter>
  <ignoredErrors>
    <ignoredError sqref="M66:M67" numberStoredAsText="1"/>
  </ignoredErrors>
  <drawing r:id="rId7"/>
  <extLst>
    <ext xmlns:x14="http://schemas.microsoft.com/office/spreadsheetml/2009/9/main" uri="{CCE6A557-97BC-4b89-ADB6-D9C93CAAB3DF}">
      <x14:dataValidations xmlns:xm="http://schemas.microsoft.com/office/excel/2006/main" count="3">
        <x14:dataValidation type="list" allowBlank="1" showErrorMessage="1" xr:uid="{00000000-0002-0000-0000-000011000000}">
          <x14:formula1>
            <xm:f>'D:\Users\Jizeth\Downloads\[20220623_CCSE-FT-001. FORMULACIÓN PLAN DE MEJORAMIENTO_AUDTHUMANO (2) (1).xlsx]Datos'!#REF!</xm:f>
          </x14:formula1>
          <xm:sqref>M18:M22 K18:K22 B18:B22 S18:S22 B29 K29 M29 M43:M48 B43:B48 S43:S48 K43:K48 B31:B35 S35 M35 M31:M33 S31:S33 K31:K33 K35</xm:sqref>
        </x14:dataValidation>
        <x14:dataValidation type="list" allowBlank="1" showInputMessage="1" showErrorMessage="1" xr:uid="{00000000-0002-0000-0000-000012000000}">
          <x14:formula1>
            <xm:f>Datos!$P$3:$P$67</xm:f>
          </x14:formula1>
          <xm:sqref>AB69:AB71 AB10:AB28 AB30:AB55</xm:sqref>
        </x14:dataValidation>
        <x14:dataValidation type="list" allowBlank="1" showInputMessage="1" showErrorMessage="1" xr:uid="{00000000-0002-0000-0000-000013000000}">
          <x14:formula1>
            <xm:f>Datos!$N$3:$N$4</xm:f>
          </x14:formula1>
          <xm:sqref>AK10:AK71 AK82 AK91 AK105 AK110 AK139 AK123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72"/>
  <sheetViews>
    <sheetView topLeftCell="H1" workbookViewId="0">
      <selection activeCell="I19" sqref="I19"/>
    </sheetView>
  </sheetViews>
  <sheetFormatPr baseColWidth="10" defaultColWidth="11.44140625" defaultRowHeight="13.2" x14ac:dyDescent="0.25"/>
  <cols>
    <col min="1" max="1" width="1.44140625" style="2" customWidth="1"/>
    <col min="2" max="2" width="19.109375" style="2" customWidth="1"/>
    <col min="3" max="3" width="47.4414062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44140625" style="2" customWidth="1"/>
    <col min="13" max="13" width="27.33203125" style="2" customWidth="1"/>
    <col min="14" max="14" width="17.88671875" style="2" customWidth="1"/>
    <col min="15" max="16384" width="11.44140625" style="2"/>
  </cols>
  <sheetData>
    <row r="1" spans="2:16" x14ac:dyDescent="0.25">
      <c r="I1" s="5"/>
      <c r="J1" s="5"/>
      <c r="K1" s="5"/>
      <c r="L1" s="6"/>
    </row>
    <row r="2" spans="2:16" s="7" customFormat="1" x14ac:dyDescent="0.3">
      <c r="B2" s="7" t="s">
        <v>1105</v>
      </c>
      <c r="C2" s="7" t="s">
        <v>1106</v>
      </c>
      <c r="D2" s="7" t="s">
        <v>1107</v>
      </c>
      <c r="E2" s="7" t="s">
        <v>1108</v>
      </c>
      <c r="F2" s="7" t="s">
        <v>1109</v>
      </c>
      <c r="G2" s="7" t="s">
        <v>1110</v>
      </c>
      <c r="H2" s="7" t="s">
        <v>1111</v>
      </c>
      <c r="I2" s="8" t="s">
        <v>1112</v>
      </c>
      <c r="J2" s="8" t="s">
        <v>43</v>
      </c>
      <c r="L2" s="7" t="s">
        <v>1113</v>
      </c>
      <c r="M2" s="7" t="s">
        <v>1114</v>
      </c>
      <c r="N2" s="7" t="s">
        <v>1115</v>
      </c>
      <c r="P2" s="8" t="s">
        <v>1116</v>
      </c>
    </row>
    <row r="3" spans="2:16" x14ac:dyDescent="0.25">
      <c r="B3" s="2" t="s">
        <v>88</v>
      </c>
      <c r="C3" s="9" t="s">
        <v>989</v>
      </c>
      <c r="D3" s="10" t="s">
        <v>178</v>
      </c>
      <c r="E3" s="11" t="s">
        <v>596</v>
      </c>
      <c r="F3" s="11" t="s">
        <v>696</v>
      </c>
      <c r="G3" s="11" t="s">
        <v>1117</v>
      </c>
      <c r="H3" s="11" t="s">
        <v>596</v>
      </c>
      <c r="I3" s="5">
        <v>0.5</v>
      </c>
      <c r="J3" s="6">
        <v>0</v>
      </c>
      <c r="K3" s="2"/>
      <c r="L3" s="6" t="s">
        <v>1118</v>
      </c>
      <c r="M3" s="2" t="s">
        <v>1119</v>
      </c>
      <c r="N3" s="6" t="s">
        <v>81</v>
      </c>
      <c r="P3" s="6">
        <v>0</v>
      </c>
    </row>
    <row r="4" spans="2:16" x14ac:dyDescent="0.25">
      <c r="B4" s="2" t="s">
        <v>66</v>
      </c>
      <c r="C4" s="9" t="s">
        <v>1120</v>
      </c>
      <c r="D4" s="10" t="s">
        <v>309</v>
      </c>
      <c r="E4" s="11" t="s">
        <v>596</v>
      </c>
      <c r="F4" s="11" t="s">
        <v>1121</v>
      </c>
      <c r="G4" s="11" t="s">
        <v>1122</v>
      </c>
      <c r="H4" s="11" t="s">
        <v>387</v>
      </c>
      <c r="I4" s="5">
        <v>0.55000000000000004</v>
      </c>
      <c r="J4" s="12">
        <v>1</v>
      </c>
      <c r="K4" s="2"/>
      <c r="L4" s="6" t="s">
        <v>78</v>
      </c>
      <c r="M4" s="2" t="s">
        <v>1123</v>
      </c>
      <c r="N4" s="6" t="s">
        <v>87</v>
      </c>
      <c r="P4" s="6">
        <v>0.3</v>
      </c>
    </row>
    <row r="5" spans="2:16" x14ac:dyDescent="0.25">
      <c r="C5" s="13" t="s">
        <v>1124</v>
      </c>
      <c r="D5" s="14" t="s">
        <v>94</v>
      </c>
      <c r="E5" s="11" t="s">
        <v>968</v>
      </c>
      <c r="F5" s="11" t="s">
        <v>1125</v>
      </c>
      <c r="G5" s="11" t="s">
        <v>1126</v>
      </c>
      <c r="H5" s="11" t="s">
        <v>1127</v>
      </c>
      <c r="I5" s="5">
        <v>0.6</v>
      </c>
      <c r="J5" s="12">
        <v>2</v>
      </c>
      <c r="K5" s="2"/>
      <c r="L5" s="6"/>
      <c r="M5" s="2" t="s">
        <v>1128</v>
      </c>
      <c r="P5" s="6">
        <v>0.5</v>
      </c>
    </row>
    <row r="6" spans="2:16" x14ac:dyDescent="0.25">
      <c r="C6" s="9" t="s">
        <v>1129</v>
      </c>
      <c r="E6" s="11" t="s">
        <v>968</v>
      </c>
      <c r="F6" s="11" t="s">
        <v>1130</v>
      </c>
      <c r="G6" s="11" t="s">
        <v>1131</v>
      </c>
      <c r="H6" s="11" t="s">
        <v>1132</v>
      </c>
      <c r="I6" s="5">
        <v>0.65</v>
      </c>
      <c r="J6" s="12">
        <v>3</v>
      </c>
      <c r="K6" s="2"/>
      <c r="L6" s="6"/>
      <c r="M6" s="2" t="s">
        <v>1133</v>
      </c>
      <c r="P6" s="6">
        <v>0.7</v>
      </c>
    </row>
    <row r="7" spans="2:16" x14ac:dyDescent="0.25">
      <c r="C7" s="9" t="s">
        <v>1134</v>
      </c>
      <c r="E7" s="11" t="s">
        <v>968</v>
      </c>
      <c r="F7" s="11" t="s">
        <v>1135</v>
      </c>
      <c r="G7" s="11" t="s">
        <v>1136</v>
      </c>
      <c r="H7" s="11" t="s">
        <v>968</v>
      </c>
      <c r="I7" s="5">
        <v>0.7</v>
      </c>
      <c r="J7" s="12">
        <v>4</v>
      </c>
      <c r="K7" s="2"/>
      <c r="L7" s="6"/>
      <c r="M7" s="2" t="s">
        <v>1137</v>
      </c>
      <c r="P7" s="29">
        <v>1</v>
      </c>
    </row>
    <row r="8" spans="2:16" x14ac:dyDescent="0.25">
      <c r="C8" s="9" t="s">
        <v>1138</v>
      </c>
      <c r="E8" s="11" t="s">
        <v>968</v>
      </c>
      <c r="F8" s="11" t="s">
        <v>1139</v>
      </c>
      <c r="G8" s="11" t="s">
        <v>1140</v>
      </c>
      <c r="H8" s="11" t="s">
        <v>335</v>
      </c>
      <c r="I8" s="5">
        <v>0.75</v>
      </c>
      <c r="J8" s="12">
        <v>5</v>
      </c>
      <c r="K8" s="2"/>
      <c r="L8" s="6"/>
      <c r="M8" s="2" t="s">
        <v>1141</v>
      </c>
      <c r="P8" s="6">
        <v>1.5</v>
      </c>
    </row>
    <row r="9" spans="2:16" x14ac:dyDescent="0.25">
      <c r="C9" s="9" t="s">
        <v>104</v>
      </c>
      <c r="E9" s="11" t="s">
        <v>213</v>
      </c>
      <c r="F9" s="11" t="s">
        <v>111</v>
      </c>
      <c r="G9" s="11" t="s">
        <v>1142</v>
      </c>
      <c r="H9" s="11" t="s">
        <v>1143</v>
      </c>
      <c r="I9" s="5">
        <v>0.8</v>
      </c>
      <c r="J9" s="12">
        <v>6</v>
      </c>
      <c r="K9" s="2"/>
      <c r="L9" s="6"/>
      <c r="P9" s="12">
        <v>2</v>
      </c>
    </row>
    <row r="10" spans="2:16" x14ac:dyDescent="0.25">
      <c r="C10" s="9" t="s">
        <v>1144</v>
      </c>
      <c r="E10" s="11" t="s">
        <v>335</v>
      </c>
      <c r="F10" s="11" t="s">
        <v>1145</v>
      </c>
      <c r="G10" s="11" t="s">
        <v>1146</v>
      </c>
      <c r="H10" s="11" t="s">
        <v>1147</v>
      </c>
      <c r="I10" s="5">
        <v>0.85</v>
      </c>
      <c r="J10" s="12">
        <v>7</v>
      </c>
      <c r="K10" s="2"/>
      <c r="L10" s="6"/>
      <c r="P10" s="12">
        <v>3</v>
      </c>
    </row>
    <row r="11" spans="2:16" ht="12.75" customHeight="1" x14ac:dyDescent="0.25">
      <c r="C11" s="13" t="s">
        <v>91</v>
      </c>
      <c r="E11" s="11" t="s">
        <v>790</v>
      </c>
      <c r="F11" s="11" t="s">
        <v>1148</v>
      </c>
      <c r="G11" s="11" t="s">
        <v>1149</v>
      </c>
      <c r="H11" s="11" t="s">
        <v>1150</v>
      </c>
      <c r="I11" s="5">
        <v>0.9</v>
      </c>
      <c r="J11" s="12">
        <v>8</v>
      </c>
      <c r="K11" s="2"/>
      <c r="L11" s="6"/>
      <c r="P11" s="12">
        <v>4</v>
      </c>
    </row>
    <row r="12" spans="2:16" x14ac:dyDescent="0.25">
      <c r="C12" s="9" t="s">
        <v>1151</v>
      </c>
      <c r="E12" s="11" t="s">
        <v>790</v>
      </c>
      <c r="F12" s="11" t="s">
        <v>246</v>
      </c>
      <c r="G12" s="11" t="s">
        <v>1152</v>
      </c>
      <c r="H12" s="11" t="s">
        <v>1153</v>
      </c>
      <c r="I12" s="5">
        <v>0.95</v>
      </c>
      <c r="J12" s="12">
        <v>9</v>
      </c>
      <c r="K12" s="2"/>
      <c r="L12" s="6"/>
      <c r="P12" s="12">
        <v>5</v>
      </c>
    </row>
    <row r="13" spans="2:16" x14ac:dyDescent="0.25">
      <c r="C13" s="9" t="s">
        <v>1154</v>
      </c>
      <c r="E13" s="11" t="s">
        <v>335</v>
      </c>
      <c r="F13" s="11" t="s">
        <v>506</v>
      </c>
      <c r="G13" s="11" t="s">
        <v>1155</v>
      </c>
      <c r="H13" s="11" t="s">
        <v>1156</v>
      </c>
      <c r="I13" s="5">
        <v>1</v>
      </c>
      <c r="J13" s="12">
        <v>10</v>
      </c>
      <c r="K13" s="2"/>
      <c r="L13" s="6"/>
      <c r="P13" s="12">
        <v>6</v>
      </c>
    </row>
    <row r="14" spans="2:16" x14ac:dyDescent="0.25">
      <c r="C14" s="13" t="s">
        <v>1157</v>
      </c>
      <c r="E14" s="11" t="s">
        <v>387</v>
      </c>
      <c r="F14" s="11" t="s">
        <v>385</v>
      </c>
      <c r="G14" s="11" t="s">
        <v>1158</v>
      </c>
      <c r="H14" s="11" t="s">
        <v>213</v>
      </c>
      <c r="I14" s="5"/>
      <c r="J14" s="12"/>
      <c r="K14" s="2"/>
      <c r="L14" s="6"/>
      <c r="P14" s="12">
        <v>7</v>
      </c>
    </row>
    <row r="15" spans="2:16" ht="15" customHeight="1" x14ac:dyDescent="0.25">
      <c r="C15" s="13"/>
      <c r="E15" s="11"/>
      <c r="F15" s="11"/>
      <c r="G15" s="11" t="s">
        <v>386</v>
      </c>
      <c r="H15" s="11" t="s">
        <v>790</v>
      </c>
      <c r="I15" s="5"/>
      <c r="J15" s="12"/>
      <c r="K15" s="2"/>
      <c r="L15" s="6"/>
      <c r="P15" s="12">
        <v>8</v>
      </c>
    </row>
    <row r="16" spans="2:16" ht="14.25" customHeight="1" x14ac:dyDescent="0.25">
      <c r="C16" s="13"/>
      <c r="E16" s="11"/>
      <c r="F16" s="11"/>
      <c r="G16" s="11"/>
      <c r="H16" s="11" t="s">
        <v>1159</v>
      </c>
      <c r="I16" s="5"/>
      <c r="J16" s="12"/>
      <c r="K16" s="2"/>
      <c r="L16" s="6"/>
      <c r="P16" s="12">
        <v>9</v>
      </c>
    </row>
    <row r="17" spans="3:16" x14ac:dyDescent="0.25">
      <c r="F17" s="11"/>
      <c r="G17" s="11"/>
      <c r="H17" s="11" t="s">
        <v>1160</v>
      </c>
      <c r="I17" s="5"/>
      <c r="J17" s="12"/>
      <c r="K17" s="2"/>
      <c r="L17" s="6"/>
      <c r="P17" s="12">
        <v>10</v>
      </c>
    </row>
    <row r="18" spans="3:16" x14ac:dyDescent="0.25">
      <c r="F18" s="11"/>
      <c r="G18" s="11"/>
      <c r="H18" s="11" t="s">
        <v>1161</v>
      </c>
      <c r="I18" s="5"/>
      <c r="J18" s="12"/>
      <c r="K18" s="2"/>
      <c r="L18" s="6"/>
      <c r="P18" s="12">
        <v>11</v>
      </c>
    </row>
    <row r="19" spans="3:16" x14ac:dyDescent="0.25">
      <c r="F19" s="11"/>
      <c r="G19" s="11"/>
      <c r="H19" s="11" t="s">
        <v>1162</v>
      </c>
      <c r="I19" s="5"/>
      <c r="J19" s="12"/>
      <c r="K19" s="2"/>
      <c r="L19" s="6"/>
      <c r="P19" s="12">
        <v>12</v>
      </c>
    </row>
    <row r="20" spans="3:16" x14ac:dyDescent="0.25">
      <c r="F20" s="11"/>
      <c r="G20" s="11"/>
      <c r="H20" s="11" t="s">
        <v>1155</v>
      </c>
      <c r="I20" s="5"/>
      <c r="J20" s="12"/>
      <c r="K20" s="2"/>
      <c r="L20" s="6"/>
      <c r="P20" s="12">
        <v>13</v>
      </c>
    </row>
    <row r="21" spans="3:16" x14ac:dyDescent="0.25">
      <c r="F21" s="11"/>
      <c r="G21" s="11"/>
      <c r="H21" s="11" t="s">
        <v>1163</v>
      </c>
      <c r="I21" s="5"/>
      <c r="J21" s="12"/>
      <c r="K21" s="2"/>
      <c r="L21" s="6"/>
      <c r="P21" s="12">
        <v>14</v>
      </c>
    </row>
    <row r="22" spans="3:16" x14ac:dyDescent="0.25">
      <c r="F22" s="11"/>
      <c r="G22" s="11"/>
      <c r="H22" s="11" t="s">
        <v>196</v>
      </c>
      <c r="I22" s="5"/>
      <c r="J22" s="12"/>
      <c r="K22" s="2"/>
      <c r="L22" s="6"/>
      <c r="P22" s="12">
        <v>15</v>
      </c>
    </row>
    <row r="23" spans="3:16" x14ac:dyDescent="0.25">
      <c r="F23" s="11"/>
      <c r="G23" s="11"/>
      <c r="H23" s="11" t="s">
        <v>1158</v>
      </c>
      <c r="J23" s="12"/>
      <c r="K23" s="2"/>
      <c r="P23" s="12">
        <v>16</v>
      </c>
    </row>
    <row r="24" spans="3:16" x14ac:dyDescent="0.25">
      <c r="F24" s="11"/>
      <c r="G24" s="11"/>
      <c r="H24" s="11" t="s">
        <v>97</v>
      </c>
      <c r="J24" s="12"/>
      <c r="K24" s="2"/>
      <c r="P24" s="12">
        <v>17</v>
      </c>
    </row>
    <row r="25" spans="3:16" x14ac:dyDescent="0.25">
      <c r="J25" s="12"/>
      <c r="K25" s="12"/>
      <c r="P25" s="12">
        <v>18</v>
      </c>
    </row>
    <row r="26" spans="3:16" x14ac:dyDescent="0.25">
      <c r="J26" s="12"/>
      <c r="K26" s="12"/>
      <c r="P26" s="12">
        <v>19</v>
      </c>
    </row>
    <row r="27" spans="3:16" x14ac:dyDescent="0.25">
      <c r="C27" s="7" t="s">
        <v>1106</v>
      </c>
      <c r="D27" s="7" t="s">
        <v>1108</v>
      </c>
      <c r="F27" s="7" t="s">
        <v>1164</v>
      </c>
      <c r="G27" s="7" t="s">
        <v>1108</v>
      </c>
      <c r="H27" s="7" t="s">
        <v>1165</v>
      </c>
      <c r="J27" s="12"/>
      <c r="K27" s="12"/>
      <c r="P27" s="12">
        <v>20</v>
      </c>
    </row>
    <row r="28" spans="3:16" x14ac:dyDescent="0.25">
      <c r="C28" s="9" t="s">
        <v>989</v>
      </c>
      <c r="D28" s="11" t="s">
        <v>596</v>
      </c>
      <c r="F28" s="1" t="s">
        <v>697</v>
      </c>
      <c r="G28" s="11" t="s">
        <v>596</v>
      </c>
      <c r="H28" s="1" t="s">
        <v>596</v>
      </c>
      <c r="I28" s="1" t="s">
        <v>697</v>
      </c>
      <c r="J28" s="1" t="s">
        <v>596</v>
      </c>
      <c r="K28" s="12"/>
      <c r="P28" s="12">
        <v>21</v>
      </c>
    </row>
    <row r="29" spans="3:16" x14ac:dyDescent="0.25">
      <c r="C29" s="9" t="s">
        <v>1166</v>
      </c>
      <c r="D29" s="11" t="s">
        <v>596</v>
      </c>
      <c r="F29" s="1" t="s">
        <v>986</v>
      </c>
      <c r="G29" s="11" t="s">
        <v>387</v>
      </c>
      <c r="H29" s="1" t="s">
        <v>387</v>
      </c>
      <c r="I29" s="1" t="s">
        <v>986</v>
      </c>
      <c r="J29" s="1" t="s">
        <v>387</v>
      </c>
      <c r="K29" s="12"/>
      <c r="P29" s="12">
        <v>22</v>
      </c>
    </row>
    <row r="30" spans="3:16" x14ac:dyDescent="0.25">
      <c r="C30" s="13" t="s">
        <v>1124</v>
      </c>
      <c r="D30" s="11" t="s">
        <v>968</v>
      </c>
      <c r="F30" s="1" t="s">
        <v>707</v>
      </c>
      <c r="G30" s="11" t="s">
        <v>596</v>
      </c>
      <c r="H30" s="1" t="s">
        <v>1127</v>
      </c>
      <c r="I30" s="1" t="s">
        <v>707</v>
      </c>
      <c r="J30" s="1" t="s">
        <v>1127</v>
      </c>
      <c r="K30" s="12"/>
      <c r="P30" s="12">
        <v>23</v>
      </c>
    </row>
    <row r="31" spans="3:16" x14ac:dyDescent="0.25">
      <c r="C31" s="9" t="s">
        <v>1129</v>
      </c>
      <c r="D31" s="11" t="s">
        <v>968</v>
      </c>
      <c r="F31" s="1" t="s">
        <v>1167</v>
      </c>
      <c r="G31" s="11" t="s">
        <v>596</v>
      </c>
      <c r="H31" s="1" t="s">
        <v>1132</v>
      </c>
      <c r="I31" s="1" t="s">
        <v>1167</v>
      </c>
      <c r="J31" s="1" t="s">
        <v>1132</v>
      </c>
      <c r="K31" s="12"/>
      <c r="P31" s="12">
        <v>24</v>
      </c>
    </row>
    <row r="32" spans="3:16" x14ac:dyDescent="0.25">
      <c r="C32" s="9" t="s">
        <v>1134</v>
      </c>
      <c r="D32" s="11" t="s">
        <v>968</v>
      </c>
      <c r="F32" s="1" t="s">
        <v>1168</v>
      </c>
      <c r="G32" s="11" t="s">
        <v>968</v>
      </c>
      <c r="H32" s="1" t="s">
        <v>968</v>
      </c>
      <c r="I32" s="1" t="s">
        <v>1168</v>
      </c>
      <c r="J32" s="1" t="s">
        <v>968</v>
      </c>
      <c r="K32" s="12"/>
      <c r="P32" s="12">
        <v>25</v>
      </c>
    </row>
    <row r="33" spans="3:16" x14ac:dyDescent="0.25">
      <c r="C33" s="9" t="s">
        <v>1138</v>
      </c>
      <c r="D33" s="11" t="s">
        <v>968</v>
      </c>
      <c r="F33" s="1" t="s">
        <v>1135</v>
      </c>
      <c r="G33" s="11" t="s">
        <v>968</v>
      </c>
      <c r="H33" s="1" t="s">
        <v>1143</v>
      </c>
      <c r="I33" s="1" t="s">
        <v>1135</v>
      </c>
      <c r="J33" s="1" t="s">
        <v>1143</v>
      </c>
      <c r="P33" s="12">
        <v>26</v>
      </c>
    </row>
    <row r="34" spans="3:16" x14ac:dyDescent="0.25">
      <c r="C34" s="9" t="s">
        <v>104</v>
      </c>
      <c r="D34" s="11" t="s">
        <v>213</v>
      </c>
      <c r="F34" s="1" t="s">
        <v>1139</v>
      </c>
      <c r="G34" s="11" t="s">
        <v>968</v>
      </c>
      <c r="H34" s="1" t="s">
        <v>1147</v>
      </c>
      <c r="I34" s="1" t="s">
        <v>1139</v>
      </c>
      <c r="J34" s="1" t="s">
        <v>1147</v>
      </c>
      <c r="P34" s="12">
        <v>27</v>
      </c>
    </row>
    <row r="35" spans="3:16" x14ac:dyDescent="0.25">
      <c r="C35" s="9" t="s">
        <v>1144</v>
      </c>
      <c r="D35" s="11" t="s">
        <v>335</v>
      </c>
      <c r="F35" s="1" t="s">
        <v>1125</v>
      </c>
      <c r="G35" s="11" t="s">
        <v>968</v>
      </c>
      <c r="H35" s="1" t="s">
        <v>1150</v>
      </c>
      <c r="I35" s="1" t="s">
        <v>1125</v>
      </c>
      <c r="J35" s="1" t="s">
        <v>1150</v>
      </c>
      <c r="P35" s="12">
        <v>28</v>
      </c>
    </row>
    <row r="36" spans="3:16" ht="26.4" x14ac:dyDescent="0.25">
      <c r="C36" s="13" t="s">
        <v>91</v>
      </c>
      <c r="D36" s="11" t="s">
        <v>790</v>
      </c>
      <c r="F36" s="1" t="s">
        <v>616</v>
      </c>
      <c r="G36" s="11" t="s">
        <v>968</v>
      </c>
      <c r="H36" s="1" t="s">
        <v>1153</v>
      </c>
      <c r="I36" s="1" t="s">
        <v>616</v>
      </c>
      <c r="J36" s="1" t="s">
        <v>1153</v>
      </c>
      <c r="P36" s="12">
        <v>29</v>
      </c>
    </row>
    <row r="37" spans="3:16" x14ac:dyDescent="0.25">
      <c r="C37" s="9" t="s">
        <v>1151</v>
      </c>
      <c r="D37" s="11" t="s">
        <v>790</v>
      </c>
      <c r="F37" s="1" t="s">
        <v>841</v>
      </c>
      <c r="G37" s="11" t="s">
        <v>335</v>
      </c>
      <c r="H37" s="1" t="s">
        <v>335</v>
      </c>
      <c r="I37" s="1" t="s">
        <v>841</v>
      </c>
      <c r="J37" s="1" t="s">
        <v>335</v>
      </c>
      <c r="P37" s="12">
        <v>30</v>
      </c>
    </row>
    <row r="38" spans="3:16" x14ac:dyDescent="0.25">
      <c r="C38" s="9" t="s">
        <v>1169</v>
      </c>
      <c r="D38" s="11" t="s">
        <v>335</v>
      </c>
      <c r="F38" s="1" t="s">
        <v>1170</v>
      </c>
      <c r="G38" s="11" t="s">
        <v>335</v>
      </c>
      <c r="H38" s="1" t="s">
        <v>1156</v>
      </c>
      <c r="I38" s="1" t="s">
        <v>1170</v>
      </c>
      <c r="J38" s="1" t="s">
        <v>1156</v>
      </c>
      <c r="P38" s="12">
        <v>31</v>
      </c>
    </row>
    <row r="39" spans="3:16" x14ac:dyDescent="0.25">
      <c r="C39" s="13" t="s">
        <v>1157</v>
      </c>
      <c r="D39" s="11" t="s">
        <v>387</v>
      </c>
      <c r="F39" s="1" t="s">
        <v>506</v>
      </c>
      <c r="G39" s="11" t="s">
        <v>335</v>
      </c>
      <c r="H39" s="1" t="s">
        <v>1158</v>
      </c>
      <c r="I39" s="1" t="s">
        <v>506</v>
      </c>
      <c r="J39" s="1" t="s">
        <v>1158</v>
      </c>
      <c r="P39" s="12">
        <v>32</v>
      </c>
    </row>
    <row r="40" spans="3:16" x14ac:dyDescent="0.25">
      <c r="C40" s="13" t="s">
        <v>1171</v>
      </c>
      <c r="D40" s="11" t="s">
        <v>596</v>
      </c>
      <c r="F40" s="1" t="s">
        <v>935</v>
      </c>
      <c r="G40" s="11" t="s">
        <v>790</v>
      </c>
      <c r="H40" s="1" t="s">
        <v>76</v>
      </c>
      <c r="I40" s="1" t="s">
        <v>935</v>
      </c>
      <c r="J40" s="1" t="s">
        <v>76</v>
      </c>
      <c r="P40" s="12">
        <v>33</v>
      </c>
    </row>
    <row r="41" spans="3:16" x14ac:dyDescent="0.25">
      <c r="C41" s="13" t="s">
        <v>1172</v>
      </c>
      <c r="D41" s="11" t="s">
        <v>968</v>
      </c>
      <c r="F41" s="1" t="s">
        <v>246</v>
      </c>
      <c r="G41" s="11" t="s">
        <v>790</v>
      </c>
      <c r="H41" s="1" t="s">
        <v>1173</v>
      </c>
      <c r="I41" s="1" t="s">
        <v>246</v>
      </c>
      <c r="J41" s="1" t="s">
        <v>1173</v>
      </c>
      <c r="P41" s="12">
        <v>34</v>
      </c>
    </row>
    <row r="42" spans="3:16" x14ac:dyDescent="0.25">
      <c r="F42" s="1" t="s">
        <v>660</v>
      </c>
      <c r="G42" s="11" t="s">
        <v>790</v>
      </c>
      <c r="H42" s="1" t="s">
        <v>1163</v>
      </c>
      <c r="I42" s="1" t="s">
        <v>660</v>
      </c>
      <c r="J42" s="1" t="s">
        <v>1163</v>
      </c>
      <c r="P42" s="12">
        <v>35</v>
      </c>
    </row>
    <row r="43" spans="3:16" x14ac:dyDescent="0.25">
      <c r="F43" s="1" t="s">
        <v>195</v>
      </c>
      <c r="G43" s="11" t="s">
        <v>790</v>
      </c>
      <c r="H43" s="1" t="s">
        <v>196</v>
      </c>
      <c r="I43" s="1" t="s">
        <v>195</v>
      </c>
      <c r="J43" s="1" t="s">
        <v>196</v>
      </c>
      <c r="P43" s="12">
        <v>36</v>
      </c>
    </row>
    <row r="44" spans="3:16" x14ac:dyDescent="0.25">
      <c r="F44" s="1" t="s">
        <v>96</v>
      </c>
      <c r="G44" s="11" t="s">
        <v>790</v>
      </c>
      <c r="H44" s="1" t="s">
        <v>927</v>
      </c>
      <c r="I44" s="1" t="s">
        <v>96</v>
      </c>
      <c r="J44" s="1" t="s">
        <v>927</v>
      </c>
      <c r="P44" s="12">
        <v>37</v>
      </c>
    </row>
    <row r="45" spans="3:16" x14ac:dyDescent="0.25">
      <c r="F45" s="1" t="s">
        <v>111</v>
      </c>
      <c r="G45" s="1" t="s">
        <v>213</v>
      </c>
      <c r="H45" s="1" t="s">
        <v>213</v>
      </c>
      <c r="I45" s="1" t="s">
        <v>111</v>
      </c>
      <c r="J45" s="1" t="s">
        <v>213</v>
      </c>
      <c r="P45" s="12">
        <v>38</v>
      </c>
    </row>
    <row r="46" spans="3:16" x14ac:dyDescent="0.25">
      <c r="F46" s="1" t="s">
        <v>231</v>
      </c>
      <c r="G46" s="1" t="s">
        <v>213</v>
      </c>
      <c r="H46" s="1" t="s">
        <v>1159</v>
      </c>
      <c r="I46" s="1" t="s">
        <v>231</v>
      </c>
      <c r="J46" s="1" t="s">
        <v>1159</v>
      </c>
      <c r="P46" s="12">
        <v>39</v>
      </c>
    </row>
    <row r="47" spans="3:16" x14ac:dyDescent="0.25">
      <c r="F47" s="1" t="s">
        <v>1174</v>
      </c>
      <c r="G47" s="1" t="s">
        <v>213</v>
      </c>
      <c r="H47" s="1" t="s">
        <v>1160</v>
      </c>
      <c r="I47" s="1" t="s">
        <v>1174</v>
      </c>
      <c r="J47" s="1" t="s">
        <v>1160</v>
      </c>
      <c r="P47" s="12">
        <v>40</v>
      </c>
    </row>
    <row r="48" spans="3:16" x14ac:dyDescent="0.25">
      <c r="F48" s="1" t="s">
        <v>1175</v>
      </c>
      <c r="G48" s="1" t="s">
        <v>213</v>
      </c>
      <c r="H48" s="1" t="s">
        <v>1161</v>
      </c>
      <c r="I48" s="1" t="s">
        <v>1175</v>
      </c>
      <c r="J48" s="1" t="s">
        <v>1161</v>
      </c>
      <c r="P48" s="12">
        <v>41</v>
      </c>
    </row>
    <row r="49" spans="6:16" x14ac:dyDescent="0.25">
      <c r="F49" s="1" t="s">
        <v>527</v>
      </c>
      <c r="G49" s="1" t="s">
        <v>213</v>
      </c>
      <c r="H49" s="1" t="s">
        <v>1176</v>
      </c>
      <c r="I49" s="1" t="s">
        <v>527</v>
      </c>
      <c r="J49" s="1" t="s">
        <v>1176</v>
      </c>
      <c r="P49" s="12">
        <v>42</v>
      </c>
    </row>
    <row r="50" spans="6:16" x14ac:dyDescent="0.25">
      <c r="F50" s="1" t="s">
        <v>1177</v>
      </c>
      <c r="G50" s="1" t="s">
        <v>1178</v>
      </c>
      <c r="H50" s="1" t="s">
        <v>1178</v>
      </c>
      <c r="I50" s="1" t="s">
        <v>1177</v>
      </c>
      <c r="J50" s="1" t="s">
        <v>1178</v>
      </c>
      <c r="P50" s="12">
        <v>43</v>
      </c>
    </row>
    <row r="51" spans="6:16" x14ac:dyDescent="0.25">
      <c r="F51" s="1"/>
      <c r="G51" s="1"/>
      <c r="P51" s="12">
        <v>44</v>
      </c>
    </row>
    <row r="52" spans="6:16" x14ac:dyDescent="0.25">
      <c r="F52" s="1"/>
      <c r="G52" s="1"/>
      <c r="P52" s="12">
        <v>45</v>
      </c>
    </row>
    <row r="53" spans="6:16" x14ac:dyDescent="0.25">
      <c r="F53" s="1"/>
      <c r="G53" s="1"/>
      <c r="P53" s="12">
        <v>46</v>
      </c>
    </row>
    <row r="54" spans="6:16" x14ac:dyDescent="0.25">
      <c r="F54" s="1"/>
      <c r="G54" s="1"/>
      <c r="P54" s="12">
        <v>47</v>
      </c>
    </row>
    <row r="55" spans="6:16" x14ac:dyDescent="0.25">
      <c r="F55" s="1"/>
      <c r="G55" s="1"/>
      <c r="P55" s="12">
        <v>48</v>
      </c>
    </row>
    <row r="56" spans="6:16" x14ac:dyDescent="0.25">
      <c r="F56" s="1"/>
      <c r="P56" s="12">
        <v>49</v>
      </c>
    </row>
    <row r="57" spans="6:16" ht="14.4" x14ac:dyDescent="0.3">
      <c r="F57"/>
      <c r="G57"/>
      <c r="P57" s="12">
        <v>50</v>
      </c>
    </row>
    <row r="58" spans="6:16" x14ac:dyDescent="0.25">
      <c r="P58" s="12">
        <v>51</v>
      </c>
    </row>
    <row r="59" spans="6:16" x14ac:dyDescent="0.25">
      <c r="P59" s="12">
        <v>52</v>
      </c>
    </row>
    <row r="60" spans="6:16" x14ac:dyDescent="0.25">
      <c r="P60" s="12">
        <v>53</v>
      </c>
    </row>
    <row r="61" spans="6:16" x14ac:dyDescent="0.25">
      <c r="P61" s="12">
        <v>54</v>
      </c>
    </row>
    <row r="62" spans="6:16" x14ac:dyDescent="0.25">
      <c r="P62" s="12">
        <v>55</v>
      </c>
    </row>
    <row r="63" spans="6:16" x14ac:dyDescent="0.25">
      <c r="P63" s="12">
        <v>56</v>
      </c>
    </row>
    <row r="64" spans="6:16" x14ac:dyDescent="0.25">
      <c r="P64" s="12">
        <v>57</v>
      </c>
    </row>
    <row r="65" spans="16:16" x14ac:dyDescent="0.25">
      <c r="P65" s="12">
        <v>58</v>
      </c>
    </row>
    <row r="66" spans="16:16" x14ac:dyDescent="0.25">
      <c r="P66" s="12">
        <v>59</v>
      </c>
    </row>
    <row r="67" spans="16:16" x14ac:dyDescent="0.25">
      <c r="P67" s="12">
        <v>60</v>
      </c>
    </row>
    <row r="68" spans="16:16" x14ac:dyDescent="0.25">
      <c r="P68" s="12"/>
    </row>
    <row r="69" spans="16:16" x14ac:dyDescent="0.25">
      <c r="P69" s="12"/>
    </row>
    <row r="70" spans="16:16" x14ac:dyDescent="0.25">
      <c r="P70" s="12"/>
    </row>
    <row r="71" spans="16:16" x14ac:dyDescent="0.25">
      <c r="P71" s="12"/>
    </row>
    <row r="72" spans="16:16" x14ac:dyDescent="0.25">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2677-5752-4F57-84D3-EBF4E2E6154A}">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ajusre</cp:keywords>
  <dc:description/>
  <cp:lastModifiedBy>JIZETH HAEL GONZALEZ RAMIREZ</cp:lastModifiedBy>
  <cp:revision/>
  <dcterms:created xsi:type="dcterms:W3CDTF">2013-10-03T17:21:56Z</dcterms:created>
  <dcterms:modified xsi:type="dcterms:W3CDTF">2024-06-07T18:53:39Z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