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tables/table1.xml" ContentType="application/vnd.openxmlformats-officedocument.spreadsheetml.table+xml"/>
  <Override PartName="/xl/pivotTables/pivotTable10.xml" ContentType="application/vnd.openxmlformats-officedocument.spreadsheetml.pivotTab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1600" windowHeight="9675" tabRatio="903" firstSheet="7" activeTab="15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  <sheet name="Hoja3" sheetId="42" r:id="rId14"/>
    <sheet name="Hoja2" sheetId="40" r:id="rId15"/>
    <sheet name="Hoja1" sheetId="41" r:id="rId16"/>
  </sheets>
  <definedNames>
    <definedName name="_xlnm._FilterDatabase" localSheetId="7" hidden="1">'Insumo-Recibido'!$B$1:$G$219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2" r:id="rId17"/>
    <pivotCache cacheId="3" r:id="rId18"/>
  </pivotCaches>
  <fileRecoveryPr autoRecover="0"/>
</workbook>
</file>

<file path=xl/calcChain.xml><?xml version="1.0" encoding="utf-8"?>
<calcChain xmlns="http://schemas.openxmlformats.org/spreadsheetml/2006/main">
  <c r="F36" i="41" l="1"/>
  <c r="K25" i="35"/>
  <c r="L22" i="35" l="1"/>
  <c r="K22" i="35"/>
  <c r="J22" i="35"/>
  <c r="I22" i="35"/>
  <c r="H22" i="35"/>
  <c r="G22" i="35"/>
  <c r="F22" i="35"/>
  <c r="E22" i="35"/>
  <c r="D22" i="35"/>
  <c r="C22" i="35"/>
  <c r="F28" i="30"/>
  <c r="F27" i="30"/>
  <c r="F26" i="30"/>
  <c r="F25" i="30"/>
  <c r="F24" i="30"/>
  <c r="F23" i="30"/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<sst xmlns="http://schemas.openxmlformats.org/spreadsheetml/2006/main" count="2227" uniqueCount="152">
  <si>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</si>
  <si>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</si>
  <si>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</si>
  <si>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</si>
  <si>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</si>
  <si>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</si>
  <si>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</si>
  <si>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</si>
  <si>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</si>
  <si>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</si>
  <si>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</si>
  <si>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</si>
  <si>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</si>
  <si>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</si>
  <si>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</si>
  <si>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</si>
  <si>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</si>
  <si>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</si>
  <si>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</si>
  <si>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</si>
  <si>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</si>
  <si>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</si>
  <si>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</si>
  <si>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</si>
  <si>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</si>
  <si>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</si>
  <si>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</si>
  <si>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</si>
  <si>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</si>
  <si>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</si>
  <si>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</si>
  <si>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</si>
  <si>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</si>
  <si>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</si>
  <si>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</si>
  <si>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</si>
  <si>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</si>
  <si>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</si>
  <si>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</si>
  <si>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</si>
  <si>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</si>
  <si>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</si>
  <si>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</si>
  <si>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</si>
  <si>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</si>
  <si>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</si>
  <si>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</si>
  <si>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</si>
  <si>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</si>
  <si>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</si>
  <si>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</si>
  <si>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</si>
  <si>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</si>
  <si>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</si>
  <si>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</si>
  <si>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</si>
  <si>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</si>
  <si>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</si>
  <si>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</si>
  <si>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</si>
  <si>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</si>
  <si>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</si>
  <si>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</si>
  <si>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</si>
  <si>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</si>
  <si>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</si>
  <si>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</si>
  <si>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</si>
  <si>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</si>
  <si>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</si>
  <si>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</si>
  <si>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</si>
  <si>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</si>
  <si>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PROGRAMACION GENERAL</t>
  </si>
  <si>
    <t>FELICITACIÓN</t>
  </si>
  <si>
    <t>RECLAMO</t>
  </si>
  <si>
    <t>SOLICITUD DE COPIA</t>
  </si>
  <si>
    <t>ATENCION Y SERVICIO A LA CIUDADANIA</t>
  </si>
  <si>
    <t>SOLICITUD DE INFORMACIÓN</t>
  </si>
  <si>
    <t>FALLAS TECNOLOGICAS, DE RED Y CONECTIVIDAD</t>
  </si>
  <si>
    <t>TRANSMISIONES ESPECIALES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</si>
  <si>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</si>
  <si>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</si>
  <si>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</si>
  <si>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</si>
  <si>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</si>
  <si>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</si>
  <si>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Se realiza el Ingreso de la totalidad de las peticiones en el Sistema SDQS, como único registro de las PQRS</t>
  </si>
  <si>
    <t>PERMISOS PARA RETRANSMISION DE LA SEÑAL</t>
  </si>
  <si>
    <t>ADMINISTRACION DEL TALENTO HUMANO</t>
  </si>
  <si>
    <t>FRANJA INFORMATIVA</t>
  </si>
  <si>
    <t>VISITA TECNICA/ADMINISTRATIVAS/EDUCATIVAS</t>
  </si>
  <si>
    <t>ATENCION Y PORTAFOLIO DE SERVICIOS</t>
  </si>
  <si>
    <t xml:space="preserve">Se realiza  seguimiento continuo a las solicitudes remitidas a las dirferentes áreas con el fin que las respuestas sean dadas de forma oportuna y cumpliendo con los atributos de calidez y calidad. </t>
  </si>
  <si>
    <t>ASESORIAS PEDAGOGICAS</t>
  </si>
  <si>
    <t>PARTICIPACION EN PROGRAMAS</t>
  </si>
  <si>
    <t>CUBRIMIENTO DE EVENTOS</t>
  </si>
  <si>
    <t>TELEFONO</t>
  </si>
  <si>
    <t>BUZON</t>
  </si>
  <si>
    <t>PAGINA WEB Y SISTEMAS DE INFORMACION</t>
  </si>
  <si>
    <t>PRACTICAS ESTUDIANTILES</t>
  </si>
  <si>
    <t xml:space="preserve"> </t>
  </si>
  <si>
    <t>El cuadro evidencia los subtemas de más interés intrpuestos por los ciudadanos, los cuales en su gran mayoria tienen que ver con la parte misional y operativa del Canal.</t>
  </si>
  <si>
    <t>Socializar a cada una de las áreas el trámite de los requerimientos de los cuales son responsables y la solución dada a los mismos.</t>
  </si>
  <si>
    <t>CONSULTA</t>
  </si>
  <si>
    <t>WEB</t>
  </si>
  <si>
    <t>TEMAS ADMINISTRATIVOS Y FINANCIEROS</t>
  </si>
  <si>
    <t>DENUNCIA POR ACTOS DE CORRUPCIÓN</t>
  </si>
  <si>
    <t>PRESENCIAL</t>
  </si>
  <si>
    <t>ESCRITO</t>
  </si>
  <si>
    <t>SERVICIOS DE TELEVISION</t>
  </si>
  <si>
    <t>TEMAS DE CONTRATACION: PERSONAL/RECURSOS FISICOS</t>
  </si>
  <si>
    <t>BANCO DE PROGRAMAS Y PROYECTOS E INFORMACION DE PROYECTOS</t>
  </si>
  <si>
    <t>DERECHO DE RECTIFICACION</t>
  </si>
  <si>
    <t>FRANJA CULTURAL</t>
  </si>
  <si>
    <t>INFORMACION INTERNA Y EXTERNA DE LA GESTION</t>
  </si>
  <si>
    <t>POLITICAS DE LA ENTIDAD</t>
  </si>
  <si>
    <t>PROYECTOS DE TELEVISION</t>
  </si>
  <si>
    <t>REPETICION DE PROGRAMAS</t>
  </si>
  <si>
    <t>SERVICIO SOCIAL</t>
  </si>
  <si>
    <t>FRANJA ANALISIS</t>
  </si>
  <si>
    <t>FRANJA MEMORIA</t>
  </si>
  <si>
    <t>INCUMPLIMIENTO DE FUNCIONES SERVIDORES-INCIDENCIA DISCIPLINARIA</t>
  </si>
  <si>
    <t>SEÑAL DE TELEVISION</t>
  </si>
  <si>
    <t>HORARIO PROGRAMACION</t>
  </si>
  <si>
    <t>SERVICIO STREAMING E INTERNET</t>
  </si>
  <si>
    <t>FRANJA INCLUSION</t>
  </si>
  <si>
    <t>TARIFAS PUBLICITARIAS</t>
  </si>
  <si>
    <t>SUGERENCIA</t>
  </si>
  <si>
    <t>8 - KENNEDY</t>
  </si>
  <si>
    <t>11 - SUBA</t>
  </si>
  <si>
    <t>19 - CIUDAD BOLIVAR</t>
  </si>
  <si>
    <t>4 - SAN CRISTOBAL</t>
  </si>
  <si>
    <t>6 - TUNJUELITO</t>
  </si>
  <si>
    <t>50 - INTERLOCAL</t>
  </si>
  <si>
    <t>9 - FONTIBON</t>
  </si>
  <si>
    <t>17 - LA CANDELARIA</t>
  </si>
  <si>
    <t>7 - BOSA</t>
  </si>
  <si>
    <t>13 - TEUSAQUILLO</t>
  </si>
  <si>
    <t>2 - CHAPINERO</t>
  </si>
  <si>
    <t>1 - USAQUEN</t>
  </si>
  <si>
    <t>5 - USME</t>
  </si>
  <si>
    <t>12 - BARRIOS UNIDOS</t>
  </si>
  <si>
    <t>10 - ENGATIVA</t>
  </si>
  <si>
    <t>18 - RAFAEL URIBE URIBE</t>
  </si>
  <si>
    <t>14 - LOS MARTIRES</t>
  </si>
  <si>
    <t>El total de requerimientos recibidos durante la vigencia 2015 se ingresaron satisfactoriamente al Sistema Distrtial de Quejas y Soluciones SDQS. El cuadro evidencia que el 56% de los requerimientos ingresan al Canal a través de correo electrónico, el 18% lo hizoa través de la pagina web, lo que indica que el 74% de los ciudadanos utilizan con mayor frecuencia los medios electronicos  para interponer peticiones,  un 11% se ncomunica a través del llamadas telefónicas, el 9% por medio escrito, 6% presencial y sólo un 0.4% a través de buzón de sugerencias.</t>
  </si>
  <si>
    <t>Porcentaje</t>
  </si>
  <si>
    <t>De las 563 peticiones recibidas un toral de 422 fueron solucionadas por la entidad con respuestas de fondo. Las 131 peticiones restantes recibidas fueron solucionaron por traslado a las entidades competentes de respuesta, y 10 se cerraron automaticamente por desistimiento o no petición  se. El cuadro muestra por tipología las peticiones mas requeridas por los ciudadanos, destacandose los derechos de petición de interes particular con un 23% se solicitudes, derechos de petición de interés general con una participación del 21% y con un 20% las felicitaciones. En relación a quejas y reclamos se observa una baja participación de 4 y 5% respectivamente. Las denuncias por actos de corrupción reportadas por el sistema corresponden a solicitudes que interponen los ciudadanos que tienen otro asunto por ejemplo felicitaciones y reporte de sintonia.</t>
  </si>
  <si>
    <t xml:space="preserve">               </t>
  </si>
  <si>
    <t xml:space="preserve">Porcentaje </t>
  </si>
  <si>
    <t>TRASLADO POR NO COMPETENCIA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</si>
</sst>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 applyBorder="1" applyAlignment="1">
      <alignment wrapText="1"/>
    </xf>
    <xf numFmtId="0" fontId="5" fillId="0" borderId="0" xfId="0" applyFont="1"/>
    <xf numFmtId="0" fontId="5" fillId="0" borderId="32" xfId="0" applyFont="1" applyBorder="1"/>
    <xf numFmtId="0" fontId="0" fillId="0" borderId="0" xfId="0" applyNumberFormat="1"/>
    <xf numFmtId="0" fontId="4" fillId="0" borderId="1" xfId="0" applyFont="1" applyBorder="1" applyAlignment="1">
      <alignment horizontal="left" vertical="center"/>
    </xf>
    <xf numFmtId="9" fontId="0" fillId="0" borderId="1" xfId="2" applyFont="1" applyBorder="1"/>
    <xf numFmtId="166" fontId="0" fillId="0" borderId="1" xfId="2" applyNumberFormat="1" applyFont="1" applyBorder="1"/>
    <xf numFmtId="0" fontId="0" fillId="4" borderId="1" xfId="0" applyFill="1" applyBorder="1"/>
    <xf numFmtId="9" fontId="3" fillId="4" borderId="1" xfId="0" applyNumberFormat="1" applyFont="1" applyFill="1" applyBorder="1" applyAlignment="1">
      <alignment horizontal="center" vertical="center"/>
    </xf>
    <xf numFmtId="9" fontId="3" fillId="4" borderId="1" xfId="2" applyFont="1" applyFill="1" applyBorder="1"/>
    <xf numFmtId="0" fontId="11" fillId="5" borderId="33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 textRotation="90" wrapText="1"/>
    </xf>
    <xf numFmtId="0" fontId="12" fillId="0" borderId="36" xfId="0" applyFont="1" applyBorder="1" applyAlignment="1">
      <alignment horizontal="center" vertical="center"/>
    </xf>
    <xf numFmtId="0" fontId="11" fillId="5" borderId="35" xfId="0" applyFont="1" applyFill="1" applyBorder="1" applyAlignment="1">
      <alignment vertical="center" wrapText="1"/>
    </xf>
    <xf numFmtId="0" fontId="11" fillId="5" borderId="36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vertical="center"/>
    </xf>
    <xf numFmtId="0" fontId="0" fillId="2" borderId="0" xfId="0" applyFill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12" xfId="0" applyFont="1" applyFill="1" applyBorder="1" applyAlignment="1">
      <alignment horizontal="left" vertical="top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13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10" fillId="0" borderId="25" xfId="0" applyNumberFormat="1" applyFont="1" applyFill="1" applyBorder="1" applyAlignment="1" applyProtection="1">
      <alignment horizontal="left" vertical="top" wrapText="1"/>
    </xf>
    <xf numFmtId="0" fontId="10" fillId="0" borderId="26" xfId="0" applyNumberFormat="1" applyFont="1" applyFill="1" applyBorder="1" applyAlignment="1" applyProtection="1">
      <alignment horizontal="left" vertical="top" wrapText="1"/>
    </xf>
    <xf numFmtId="0" fontId="10" fillId="0" borderId="27" xfId="0" applyNumberFormat="1" applyFont="1" applyFill="1" applyBorder="1" applyAlignment="1" applyProtection="1">
      <alignment horizontal="left" vertical="top" wrapText="1"/>
    </xf>
    <xf numFmtId="0" fontId="10" fillId="0" borderId="28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29" xfId="0" applyNumberFormat="1" applyFont="1" applyFill="1" applyBorder="1" applyAlignment="1" applyProtection="1">
      <alignment horizontal="left" vertical="top" wrapText="1"/>
    </xf>
    <xf numFmtId="0" fontId="9" fillId="2" borderId="30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31" xfId="0" applyFont="1" applyFill="1" applyBorder="1" applyAlignment="1">
      <alignment horizontal="left" vertical="top" wrapText="1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9" fontId="0" fillId="0" borderId="1" xfId="0" applyNumberFormat="1" applyBorder="1"/>
    <xf numFmtId="0" fontId="3" fillId="0" borderId="1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11" fillId="6" borderId="35" xfId="0" applyFont="1" applyFill="1" applyBorder="1" applyAlignment="1">
      <alignment vertical="center"/>
    </xf>
    <xf numFmtId="0" fontId="11" fillId="6" borderId="3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25">
    <dxf>
      <font>
        <b/>
      </font>
    </dxf>
    <dxf>
      <font>
        <b/>
      </font>
    </dxf>
    <dxf>
      <alignment horizontal="left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left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24"/>
      <tableStyleElement type="headerRow" dxfId="1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081472"/>
        <c:axId val="125083008"/>
      </c:barChart>
      <c:catAx>
        <c:axId val="125081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83008"/>
        <c:crosses val="autoZero"/>
        <c:auto val="1"/>
        <c:lblAlgn val="ctr"/>
        <c:lblOffset val="100"/>
        <c:noMultiLvlLbl val="0"/>
      </c:catAx>
      <c:valAx>
        <c:axId val="125083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81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266560"/>
        <c:axId val="125280640"/>
      </c:barChart>
      <c:catAx>
        <c:axId val="125266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280640"/>
        <c:crosses val="autoZero"/>
        <c:auto val="1"/>
        <c:lblAlgn val="ctr"/>
        <c:lblOffset val="100"/>
        <c:noMultiLvlLbl val="0"/>
      </c:catAx>
      <c:valAx>
        <c:axId val="12528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266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79136"/>
        <c:axId val="130393216"/>
      </c:barChart>
      <c:catAx>
        <c:axId val="1303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0393216"/>
        <c:crosses val="autoZero"/>
        <c:auto val="1"/>
        <c:lblAlgn val="ctr"/>
        <c:lblOffset val="100"/>
        <c:noMultiLvlLbl val="0"/>
      </c:catAx>
      <c:valAx>
        <c:axId val="1303932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379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521344"/>
        <c:axId val="116326400"/>
      </c:barChart>
      <c:catAx>
        <c:axId val="1305213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6326400"/>
        <c:crosses val="autoZero"/>
        <c:auto val="1"/>
        <c:lblAlgn val="ctr"/>
        <c:lblOffset val="100"/>
        <c:noMultiLvlLbl val="0"/>
      </c:catAx>
      <c:valAx>
        <c:axId val="116326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521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563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4025600"/>
        <c:axId val="134028288"/>
      </c:barChart>
      <c:catAx>
        <c:axId val="13402560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34028288"/>
        <c:crosses val="autoZero"/>
        <c:auto val="1"/>
        <c:lblAlgn val="ctr"/>
        <c:lblOffset val="100"/>
        <c:noMultiLvlLbl val="0"/>
      </c:catAx>
      <c:valAx>
        <c:axId val="13402828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34025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FRANJA INFORMATIVA</c:v>
                </c:pt>
                <c:pt idx="1">
                  <c:v>CUBRIMIENTO DE EVENTOS</c:v>
                </c:pt>
                <c:pt idx="2">
                  <c:v>PARTICIPACION EN PROGRAMAS</c:v>
                </c:pt>
                <c:pt idx="3">
                  <c:v> TRASLADO POR NO COMPETENCIA</c:v>
                </c:pt>
                <c:pt idx="4">
                  <c:v>PROGRAMACION GENERAL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27</c:v>
                </c:pt>
                <c:pt idx="1">
                  <c:v>29</c:v>
                </c:pt>
                <c:pt idx="2">
                  <c:v>33</c:v>
                </c:pt>
                <c:pt idx="3">
                  <c:v>131</c:v>
                </c:pt>
                <c:pt idx="4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02144"/>
        <c:axId val="134903680"/>
      </c:barChart>
      <c:catAx>
        <c:axId val="13490214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34903680"/>
        <c:crosses val="autoZero"/>
        <c:auto val="1"/>
        <c:lblAlgn val="ctr"/>
        <c:lblOffset val="100"/>
        <c:noMultiLvlLbl val="0"/>
      </c:catAx>
      <c:valAx>
        <c:axId val="134903680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3490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[Reporte_PQRS_canalcapital_anual_2015(2)gestion.xlsx]Grafica-Recibidos!Tabla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563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36024448"/>
        <c:axId val="136027520"/>
      </c:barChart>
      <c:catAx>
        <c:axId val="1360244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027520"/>
        <c:crosses val="autoZero"/>
        <c:auto val="1"/>
        <c:lblAlgn val="ctr"/>
        <c:lblOffset val="100"/>
        <c:noMultiLvlLbl val="0"/>
      </c:catAx>
      <c:valAx>
        <c:axId val="13602752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02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[Reporte_PQRS_canalcapital_anual_2015(2)gestion.xlsx]Grafica-Solucionados!Tabla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34997504"/>
        <c:axId val="134999040"/>
      </c:barChart>
      <c:catAx>
        <c:axId val="1349975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999040"/>
        <c:crosses val="autoZero"/>
        <c:auto val="1"/>
        <c:lblAlgn val="ctr"/>
        <c:lblOffset val="100"/>
        <c:noMultiLvlLbl val="0"/>
      </c:catAx>
      <c:valAx>
        <c:axId val="13499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49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[Reporte_PQRS_canalcapital_anual_2015(2)gestion.xlsx]Grafica-Top!Tabla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Pt>
            <c:idx val="3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Pt>
            <c:idx val="4"/>
            <c:invertIfNegative val="0"/>
            <c:bubble3D val="0"/>
            <c:spPr>
              <a:pattFill prst="narVert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4"/>
                </a:innerShdw>
              </a:effectLst>
            </c:spPr>
          </c:dPt>
          <c:dPt>
            <c:idx val="5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3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'Grafica-Top'!$B$4:$B$9</c:f>
              <c:strCache>
                <c:ptCount val="5"/>
                <c:pt idx="0">
                  <c:v>FRANJA INFORMATIVA</c:v>
                </c:pt>
                <c:pt idx="1">
                  <c:v>CUBRIMIENTO DE EVENTOS</c:v>
                </c:pt>
                <c:pt idx="2">
                  <c:v>PARTICIPACION EN PROGRAMAS</c:v>
                </c:pt>
                <c:pt idx="3">
                  <c:v> TRASLADO POR NO COMPETENCIA</c:v>
                </c:pt>
                <c:pt idx="4">
                  <c:v>PROGRAMACION GENERAL</c:v>
                </c:pt>
              </c:strCache>
            </c:strRef>
          </c:cat>
          <c:val>
            <c:numRef>
              <c:f>'Grafica-Top'!$C$4:$C$9</c:f>
              <c:numCache>
                <c:formatCode>_-* #,##0_-;\-* #,##0_-;_-* "-"??_-;_-@_-</c:formatCode>
                <c:ptCount val="5"/>
                <c:pt idx="0">
                  <c:v>27</c:v>
                </c:pt>
                <c:pt idx="1">
                  <c:v>29</c:v>
                </c:pt>
                <c:pt idx="2">
                  <c:v>33</c:v>
                </c:pt>
                <c:pt idx="3">
                  <c:v>131</c:v>
                </c:pt>
                <c:pt idx="4">
                  <c:v>132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36166784"/>
        <c:axId val="136168576"/>
      </c:barChart>
      <c:catAx>
        <c:axId val="1361667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168576"/>
        <c:crosses val="autoZero"/>
        <c:auto val="1"/>
        <c:lblAlgn val="ctr"/>
        <c:lblOffset val="100"/>
        <c:noMultiLvlLbl val="0"/>
      </c:catAx>
      <c:valAx>
        <c:axId val="13616857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16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838527</xdr:colOff>
      <xdr:row>1</xdr:row>
      <xdr:rowOff>97693</xdr:rowOff>
    </xdr:from>
    <xdr:to>
      <xdr:col>10</xdr:col>
      <xdr:colOff>65943</xdr:colOff>
      <xdr:row>17</xdr:row>
      <xdr:rowOff>146539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10</xdr:row>
      <xdr:rowOff>0</xdr:rowOff>
    </xdr:from>
    <xdr:to>
      <xdr:col>23</xdr:col>
      <xdr:colOff>57150</xdr:colOff>
      <xdr:row>15</xdr:row>
      <xdr:rowOff>133350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14525"/>
          <a:ext cx="6153150" cy="2019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15</xdr:col>
      <xdr:colOff>9525</xdr:colOff>
      <xdr:row>50</xdr:row>
      <xdr:rowOff>66675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001125"/>
          <a:ext cx="615315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41</xdr:row>
      <xdr:rowOff>0</xdr:rowOff>
    </xdr:from>
    <xdr:to>
      <xdr:col>24</xdr:col>
      <xdr:colOff>57150</xdr:colOff>
      <xdr:row>54</xdr:row>
      <xdr:rowOff>66675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9763125"/>
          <a:ext cx="615315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377.516482523148" createdVersion="3" refreshedVersion="4" minRefreshableVersion="3" recordCount="219">
  <cacheSource type="worksheet">
    <worksheetSource ref="B1:G1048576" sheet="Insumo-Recibido"/>
  </cacheSource>
  <cacheFields count="6">
    <cacheField name="Tipología" numFmtId="0">
      <sharedItems containsBlank="1" count="13">
        <s v="CONSULTA"/>
        <s v="DENUNCIA POR ACTOS DE CORRUPCIÓN"/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Petición de Interes Particular" u="1"/>
        <s v="Petición de Interes General" u="1"/>
      </sharedItems>
    </cacheField>
    <cacheField name="Subtema y/o Descriptor" numFmtId="0">
      <sharedItems containsBlank="1" count="140">
        <s v=" TRASLADO POR NO COMPETENCIA"/>
        <s v="CUBRIMIENTO DE EVENTOS"/>
        <s v="TEMAS ADMINISTRATIVOS Y FINANCIEROS"/>
        <s v="(en blanco)"/>
        <s v="FRANJA INFORMATIVA"/>
        <s v="PROGRAMACION GENERAL"/>
        <s v="ADMINISTRACION DEL TALENTO HUMANO"/>
        <s v="ASESORIAS PEDAGOGICAS"/>
        <s v="ATENCION Y SERVICIO A LA CIUDADANIA"/>
        <s v="PARTICIPACION EN PROGRAMAS"/>
        <s v="PERMISOS PARA RETRANSMISION DE LA SEÑAL"/>
        <s v="SERVICIOS DE TELEVISION"/>
        <s v="TEMAS DE CONTRATACION: PERSONAL/RECURSOS FISICOS"/>
        <s v="VISITA TECNICA/ADMINISTRATIVAS/EDUCATIVAS"/>
        <s v="ATENCION Y PORTAFOLIO DE SERVICIOS"/>
        <s v="BANCO DE PROGRAMAS Y PROYECTOS E INFORMACION DE PROYECTOS"/>
        <s v="DERECHO DE RECTIFICACION"/>
        <s v="FALLAS TECNOLOGICAS, DE RED Y CONECTIVIDAD"/>
        <s v="FRANJA CULTURAL"/>
        <s v="INFORMACION INTERNA Y EXTERNA DE LA GESTION"/>
        <s v="POLITICAS DE LA ENTIDAD"/>
        <s v="PRACTICAS ESTUDIANTILES"/>
        <s v="PROYECTOS DE TELEVISION"/>
        <s v="REPETICION DE PROGRAMAS"/>
        <s v="SERVICIO SOCIAL"/>
        <s v="FRANJA ANALISIS"/>
        <s v="FRANJA MEMORIA"/>
        <s v="TRANSMISIONES ESPECIALES"/>
        <s v="INCUMPLIMIENTO DE FUNCIONES SERVIDORES-INCIDENCIA DISCIPLINARIA"/>
        <s v="SEÑAL DE TELEVISION"/>
        <s v="HORARIO PROGRAMACION"/>
        <s v="PAGINA WEB Y SISTEMAS DE INFORMACION"/>
        <s v="SERVICIO STREAMING E INTERNET"/>
        <s v="FRANJA INCLUSION"/>
        <s v="TARIFAS PUBLICITARIAS"/>
        <m/>
        <s v="SEGURIDAD EN BUSES – TRONCALES" u="1"/>
        <s v="RECAUDO MANTENIMIENTO TORNIQUETES" u="1"/>
        <s v="CICLOPARQUEADEROS" u="1"/>
        <s v="PERDIDA, ROBO O BLOQUEO DE TARJETA" u="1"/>
        <s v="RECAUDO POBLACION PREFERENCIAL DISCAPACIDAD" u="1"/>
        <s v="INGRESO INDEBIDO – ZONAL" u="1"/>
        <s v="AMPLIAR ESTACIONES Y PORTALES" u="1"/>
        <s v="AMBIENTALES TMSA" u="1"/>
        <s v="NO PARADA PROGRAMADA – ALIMENTADORES" u="1"/>
        <s v="NUEVA RUTA – ZONAL" u="1"/>
        <s v="ACCIDENTE BUSES-TRONCALES" u="1"/>
        <s v="AMBIENTALES BUSES-ZONALES" u="1"/>
        <s v="ACCIDENTE EN ESTACIONES Y PORTALES" u="1"/>
        <s v="SEGURIDAD EN BUSES – ALIMENTADORES" u="1"/>
        <s v="CONGESTIÓN ENTRADA Y SALIDA ESTACIONES Y PORTALES" u="1"/>
        <s v="HURTO EN EL SISTEMA" u="1"/>
        <s v="MANTENIMIENTO ASCENSORES" u="1"/>
        <s v="APRISIONAMIENTO DE PUERTAS – TRONCALES" u="1"/>
        <s v="NO PARADA PROGRAMADA – DUAL" u="1"/>
        <s v="RECUADO POBLACION PREFERENCIAL SISBEN" u="1"/>
        <s v="APRISIONAMIENTO DE PUERTAS – ALIMENTADORES" u="1"/>
        <s v="MANTENIMIENTO ESTACIONES, PORTALES O PARADEROS" u="1"/>
        <s v="TEMAS ADMINISTRATIVOS-TMSA" u="1"/>
        <s v="NUEVA RUTA – DUAL" u="1"/>
        <s v="NO PARADA PROGRAMADA – ZONAL" u="1"/>
        <s v="BAÑOS ESTACIONES" u="1"/>
        <s v="FORMA DE CONDUCCIÓN – ZONAL" u="1"/>
        <s v="RECAUDO INTEGRACIÓN MEDIOS DE PAGO" u="1"/>
        <s v="UBICACION PARADERO - ALIMENTADORES" u="1"/>
        <s v="CAMBIO DE RUTA – ALIMENTADORES" u="1"/>
        <s v="COMPORTAMIENTO PERSONAL CONTROL – ALIMENTADORES" u="1"/>
        <s v="SEGURIDAD VENDEDORES AMBULANTES" u="1"/>
        <s v="ORGANIZACION USUARIOS" u="1"/>
        <s v="TRASLADO POR NO COMPETENCIA" u="1"/>
        <s v="MANTENIMIENTO – ALIMENTADORES" u="1"/>
        <s v="TEMAS PERSONAS EN CONDICION DE DISCAPACIDAD – TRONCALES" u="1"/>
        <s v="TEMAS PERSONAS EN CONDICION DE DISCAPACIDAD – ALIMENTADORES" u="1"/>
        <s v="COMPORTAMIENTO PERSONAL DE CONTROL – TRONCALES" u="1"/>
        <s v="MANTENIMIENTO – TRONCALES" u="1"/>
        <s v="PÁGINA WEB SITP – TRANSMILENIO" u="1"/>
        <s v="SOLICITUD DE EMPLEO" u="1"/>
        <s v="NUEVA RUTA – TRONCALES" u="1"/>
        <s v="RECAUDO TARJETA DESCARGADA Y COBROS ADICIONALES" u="1"/>
        <s v="FORMA DE CONDUCCION - ALIMENTADORES" u="1"/>
        <s v="RESPUESTA A RADICADOS" u="1"/>
        <s v="RECAUDO DISPONIBILIDAD DE EFECTIVO" u="1"/>
        <s v="TEMAS ADMINISTRATIVOS – ZONAL" u="1"/>
        <s v="RECAUDO PERDIDA DE TARJETA TULLAVE" u="1"/>
        <s v="UBICACIÓN PARADEO – ZONAL" u="1"/>
        <s v="COMPORTAMIENTO PERSONAL DE TAQUILLA" u="1"/>
        <s v="FORMA DE CONDUCCIÓN – DUAL" u="1"/>
        <s v="TEMAS ADMINISTRATIVOS-TRONCALES" u="1"/>
        <s v="INGRESO INDEBIDO – DUAL" u="1"/>
        <s v="SEGURIDAD EN BUSES – ZONALES" u="1"/>
        <s v="TEMAS ADMINISTRATIVOS-ALIMENTADORES" u="1"/>
        <s v="RECAUDO CONSULTA DE SALDOS Y MOVIMIENTOS" u="1"/>
        <s v="SEÑALIZACION DE SERVICIOS - TRONCALES" u="1"/>
        <s v="RECAUDO MANTENIMIENTO PUNTOS DE RECARGA AUTOMÁTICO" u="1"/>
        <s v="AMBIENTALES BUSES-TRONCALES" u="1"/>
        <s v="SEÑALIZACION ESTACIONES Y PORTALES" u="1"/>
        <s v="ACCIDENTE BUSES-DUAL" u="1"/>
        <s v="NUEVA RUTA – ALIMENTADORES" u="1"/>
        <s v="SEÑALIZACION DE SERVICIOS – ZONAL" u="1"/>
        <s v="COMPORTAMIENTO CONDUCTOR – TRONCALES" u="1"/>
        <s v="COMPORTAMIENTO CONDUCTOR - ALIMENTADORES" u="1"/>
        <s v="COMPORTAMIENTO PERSONAL DE CONTROL – ZONAL" u="1"/>
        <s v="RECAUDO FALLA DE TARJETA" u="1"/>
        <s v="APRISIONAMIENTO DE PUERTAS - ZONAL" u="1"/>
        <s v="COMPORTAMIENTO PERSONAL – TORNIQUETE" u="1"/>
        <s v="CAMBIO DE RUTA – TRONCALES" u="1"/>
        <s v="COMPORTAMIENTO PERSONAL DE ASEO" u="1"/>
        <s v="TARIFAS: INCENTIVO SISBEN, SUBSIDIOS PERSONAS CON DISCAPACIDAD" u="1"/>
        <s v="TEMAS ADMINISTRATIVOS-RECAUDO" u="1"/>
        <s v="SEGURIDAD EN ESTACIONES Y PORTALES" u="1"/>
        <s v="COMPORTAMIENTO PERSONAL DE VIGILANCIA" u="1"/>
        <s v="RECAUDO FRAUDE EN TAQUILLA" u="1"/>
        <s v="COMPORTAMIENTO PERSONAL PUNTOS DE PERSONALIZACIÓN" u="1"/>
        <s v="CAMBIO DE RUTA  - ZONAL" u="1"/>
        <s v="FRECUENCIA DE SERVICIO – DUAL" u="1"/>
        <s v="FRECUENCIA DE SERVICIO – ZONAL" u="1"/>
        <s v="FORMA DE CONDUCCION – TRONCALES" u="1"/>
        <s v="NO PARADA PROGRAMADA – TRONCALES" u="1"/>
        <s v="HORARIOS DE SERVICIO" u="1"/>
        <s v="APROXIMACIÓN DEFICIENTE - ZONAL" u="1"/>
        <s v="INGRESO INDEBIDO SISTEMA TRANSMILENIO" u="1"/>
        <s v="SEÑALIZACIÓN EN PARADERO" u="1"/>
        <s v="ACCIDENTE BUSES-ALIMENTADOR" u="1"/>
        <s v="RECAUDO SOLICITUD DE TARJETA" u="1"/>
        <s v="TEMAS PERSONAS EN CONDICION DE DISCAPACIDAD – ZONAL" u="1"/>
        <s v="RECAUDO PUNTOS DE RECARGA" u="1"/>
        <s v="APROXIMACION DEFICIENTE – TRONCALES" u="1"/>
        <s v="FRECUENCIA DE SERVICIO – ALIMENTADORES" u="1"/>
        <s v="AMBIENTALES BUSES-  ALIMENTADORES" u="1"/>
        <s v="COMPORTAMIENTO PERSONAL DE ORIENTACION EN VIA – MISION BOGOTA" u="1"/>
        <s v="RECAUDO NO VENTA VARIAS TARJETAS" u="1"/>
        <s v="RECAUDO MANTENIMIENTO VALIDADOR DE TARJETA" u="1"/>
        <s v="ACCIDENTE BUSES-ZONAL " u="1"/>
        <s v="COMPORTAMIENTO PERSONAL DE POLICIA" u="1"/>
        <s v="RECAUDO CAMBIO DE TARJETA (MP)" u="1"/>
        <s v="RECAUDO PUNTOS DE PERSONALIZACIÓN" u="1"/>
        <s v="MANTENIMIENTO – ZONAL" u="1"/>
        <s v="HABILITAR PARADA EN ESTACIÓN" u="1"/>
        <s v="COMPORTAMIENTO CONDUCTOR – ZONAL" u="1"/>
        <s v="FRECUENCIA DE SERVICIO – TRONCALES" u="1"/>
      </sharedItems>
    </cacheField>
    <cacheField name="Canal de recepción" numFmtId="0">
      <sharedItems containsBlank="1" count="7">
        <s v="WEB"/>
        <s v="E-MAIL"/>
        <s v="PRESENCIAL"/>
        <s v="TELEFONO"/>
        <s v="ESCRITO"/>
        <s v="BUZON"/>
        <m/>
      </sharedItems>
    </cacheField>
    <cacheField name="Sistema de Registro PQR" numFmtId="0">
      <sharedItems containsBlank="1" count="5">
        <s v="SDQS"/>
        <m/>
        <s v="Sistema Propio " u="1"/>
        <s v="Sistema Propio ¿Cuál?" u="1"/>
        <s v="Sistema Propio" u="1"/>
      </sharedItems>
    </cacheField>
    <cacheField name="Recibidos" numFmtId="0">
      <sharedItems containsString="0" containsBlank="1" containsNumber="1" containsInteger="1" minValue="1" maxValue="3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377.516482870371" createdVersion="4" refreshedVersion="4" minRefreshableVersion="3" recordCount="213">
  <cacheSource type="worksheet">
    <worksheetSource ref="B1:G1048576" sheet="Insumo-Solucionado"/>
  </cacheSource>
  <cacheFields count="6">
    <cacheField name="Tipología" numFmtId="0">
      <sharedItems containsBlank="1" count="17">
        <s v="CONSULTA"/>
        <s v="DENUNCIA POR ACTOS DE CORRUPCIÓN"/>
        <s v="DERECHO DE PETICIÓN DE INTERÉS GENERAL"/>
        <s v="DERECHO DE PETICIÓN DE INTERÉS PARTICULAR"/>
        <s v="FELICITACIÓN"/>
        <s v="QUEJA"/>
        <s v="RECLAMO"/>
        <s v="SOLICITUD DE COPIA"/>
        <s v="SOLICITUD DE INFORMACIÓN"/>
        <s v="SUGERENCIA"/>
        <m/>
        <s v="Felicitaciones" u="1"/>
        <s v="Petición de Interes Particular" u="1"/>
        <s v="Petición De Interés Particular" u="1"/>
        <s v="Manifestaciones" u="1"/>
        <s v="Petición de Interes General" u="1"/>
        <s v="Petición de Interés General" u="1"/>
      </sharedItems>
    </cacheField>
    <cacheField name="Subtema y/o Descriptor" numFmtId="0">
      <sharedItems containsBlank="1" count="226">
        <s v="CUBRIMIENTO DE EVENTOS"/>
        <s v="SERVICIO SOCIAL"/>
        <s v="TEMAS ADMINISTRATIVOS Y FINANCIEROS"/>
        <s v="FRANJA INFORMATIVA"/>
        <s v="PROGRAMACION GENERAL"/>
        <s v="ADMINISTRACION DEL TALENTO HUMANO"/>
        <s v="ASESORIAS PEDAGOGICAS"/>
        <s v="ATENCION Y SERVICIO A LA CIUDADANIA"/>
        <s v="PARTICIPACION EN PROGRAMAS"/>
        <s v="PERMISOS PARA RETRANSMISION DE LA SEÑAL"/>
        <s v="SERVICIOS DE TELEVISION"/>
        <s v="TEMAS DE CONTRATACION: PERSONAL/RECURSOS FISICOS"/>
        <s v="VISITA TECNICA/ADMINISTRATIVAS/EDUCATIVAS"/>
        <s v="ATENCION Y PORTAFOLIO DE SERVICIOS"/>
        <s v="BANCO DE PROGRAMAS Y PROYECTOS E INFORMACION DE PROYECTOS"/>
        <s v="DERECHO DE RECTIFICACION"/>
        <s v="FALLAS TECNOLOGICAS, DE RED Y CONECTIVIDAD"/>
        <s v="INFORMACION INTERNA Y EXTERNA DE LA GESTION"/>
        <s v="POLITICAS DE LA ENTIDAD"/>
        <s v="PRACTICAS ESTUDIANTILES"/>
        <s v="PROYECTOS DE TELEVISION"/>
        <s v="REPETICION DE PROGRAMAS"/>
        <s v="FRANJA ANALISIS"/>
        <s v="FRANJA CULTURAL"/>
        <s v="FRANJA MEMORIA"/>
        <s v="TRANSMISIONES ESPECIALES"/>
        <s v="INCUMPLIMIENTO DE FUNCIONES SERVIDORES-INCIDENCIA DISCIPLINARIA"/>
        <s v="SEÑAL DE TELEVISION"/>
        <s v="HORARIO PROGRAMACION"/>
        <s v="PAGINA WEB Y SISTEMAS DE INFORMACION"/>
        <s v="SERVICIO STREAMING E INTERNET"/>
        <s v="FRANJA INCLUSION"/>
        <s v="TARIFAS PUBLICITARIAS"/>
        <m/>
        <s v="SEGURIDAD EN BUSES – TRONCALES" u="1"/>
        <s v="Saneamiento Ambiental-Industria y Ambiente-IVC" u="1"/>
        <s v="RECAUDO MANTENIMIENTO TORNIQUETES" u="1"/>
        <s v="Saneamiento AmbientaL- Enfermedades Compartidas-IVC" u="1"/>
        <s v="Prestación de servicios en lugares retirados de donde reside usuario" u="1"/>
        <s v="Aseguramiento-Libre Elección E P S - R S -Traslados E P S  - R S  /  I P S -  Novedades" u="1"/>
        <s v="RECAUDO POBLACION PREFERENCIAL DISCAPACIDAD" u="1"/>
        <s v="Requisitos- Normatividad Habilitación de  I P S y Prestadores Independientes-Salud Ocupacional- Ambulancias-Sistema Obligatorio de Garantía de Calidad  de Atención en Salud" u="1"/>
        <s v="Certificación Laboral,  Bonos Pensionales y  Semanas cotizadas" u="1"/>
        <s v="Requisitos Mínimos Sanitarios- Normatividad-Saneamiento Ambiental" u="1"/>
        <s v="Competencias Funciones Públicas- Obligaciones Contractuales- Dirección Centro Regulador de Urgencias y Emergencias" u="1"/>
        <s v="INGRESO INDEBIDO – ZONAL" u="1"/>
        <s v="Certificados- Constancia de Contratos" u="1"/>
        <s v="Normatividad-acciones De Saneamiento Ambiental-centro De Tenencia" u="1"/>
        <s v="NO PARADA PROGRAMADA – ALIMENTADORES" u="1"/>
        <s v="Dificultades para prestación servicios P O S" u="1"/>
        <s v="Calidad- Hospital Occidente de Kennedy-Servicios Hospitalarios" u="1"/>
        <s v="Calidad- Hospital Simón Bolívar- Otros Servicios Hospitalarios" u="1"/>
        <s v="NUEVA RUTA – ZONAL" u="1"/>
        <s v="Expedientes Investigaciones de Vigilancia y Control de la Oferta" u="1"/>
        <s v="Felicitaciones" u="1"/>
        <s v="SERVICIO DE TRANSPORTE ESPECIAL -AMBULANCIA" u="1"/>
        <s v="Atención Servidores Red CADE" u="1"/>
        <s v="Valoraciones y Seguimiento Psiquiatria" u="1"/>
        <s v="Programas de Promoción y Prevención-Salud a su Hogar- A P S - S A S H" u="1"/>
        <s v="SEGURIDAD EN BUSES – ALIMENTADORES" u="1"/>
        <s v="COBROS INDEBIDOS SERVICIOS DE SALUD" u="1"/>
        <s v="temas Administrativos-Talento Humano- Juridícos" u="1"/>
        <s v="HURTO EN EL SISTEMA" u="1"/>
        <s v="APRISIONAMIENTO DE PUERTAS – TRONCALES" u="1"/>
        <s v="S. D .S. Capacitación-Funcionarios- Bienestar e incentivos" u="1"/>
        <s v="E P S -C No oportunidad en programación de citas de baja complejidad" u="1"/>
        <s v="Calidad- Hospital Engativá- Servicios Hospitalarios" u="1"/>
        <s v="Calidad- Hospital Tunjuelito- Servicio de Urgencias" u="1"/>
        <s v="RECUADO POBLACION PREFERENCIAL SISBEN" u="1"/>
        <s v="Oportunidad- S. D. S. Centro Regulador de Urgencias-Servicio de Transporte Especial de pacientes (ambulancia)" u="1"/>
        <s v="MANTENIMIENTO ESTACIONES, PORTALES O PARADEROS" u="1"/>
        <s v="Aseguramiento- Empresas Sociales del Estado- Cobros Indebidos" u="1"/>
        <s v="TEMAS ADMINISTRATIVOS-TMSA" u="1"/>
        <s v="Dificultades para prestación excepcionales de salud- P E S" u="1"/>
        <s v="Competencias Funciones Públicas- Obligaciones Contractuales Garantia de la Calidad" u="1"/>
        <s v="NO PARADA PROGRAMADA – ZONAL" u="1"/>
        <s v="Calidad- Hospital Bosa-Servicios Hospitalarios" u="1"/>
        <s v="FORMA DE CONDUCCIÓN – ZONAL" u="1"/>
        <s v="Saneamiento Ambiental-Enfermedades Compartidas" u="1"/>
        <s v="Calidad- Hospital Chapinero- Servicio de Urgencias" u="1"/>
        <s v="Capacitación e Información-Primer Respondiente y emergencias médicas" u="1"/>
        <s v="RECAUDO INTEGRACIÓN MEDIOS DE PAGO" u="1"/>
        <s v="UBICACION PARADERO - ALIMENTADORES" u="1"/>
        <s v="Calidad- Hospital Meissen- Servicio de Urgencias" u="1"/>
        <s v="Información General Servicios de la S D S - E S E" u="1"/>
        <s v="10. FALLAS EN LA PRESTACION DE SERVICIOS QUE NO CUMPLEN CON ESTANDARES DE CALIDAD" u="1"/>
        <s v="SEGURIDAD VENDEDORES AMBULANTES" u="1"/>
        <s v="VACUNAS CONTEMPLADAS Y NO EN PAI" u="1"/>
        <s v="Aseguramiento-Afiliación-retiro del Sistema-Afiliado E P S - R S" u="1"/>
        <s v="S D S y E. S. E Régimen Salarial vacaciones, subsidios, incapacidades y liquidaciones" u="1"/>
        <s v="ORGANIZACION USUARIOS" u="1"/>
        <s v=" TRASLADO POR NO COMPETENCIA" u="1"/>
        <s v="Obsevaciones- Aclaraciones  a procesos Licitatorios o Convocatorias" u="1"/>
        <s v="Competencias Funciones Públicas- Dirección de Salud Pública- Comportamientos Irregulares de funcionarios" u="1"/>
        <s v="DIFICULTAD ACCESO SERVICIOS POR INADECUADA REFERENCIA-CONTRARREFERENCIA" u="1"/>
        <s v="Aseguramiento- Libre Elección  E P S- R S- Traslados  E P S - R S e  I P S y Novedades" u="1"/>
        <s v="Concepto Sanitario Salud Pública" u="1"/>
        <s v="Aseguramiento- Solicitudes Seguro Accidentes Escolares" u="1"/>
        <s v="NUEVA RUTA – TRONCALES" u="1"/>
        <s v="Inspección y Control  Hogares Geriátricos" u="1"/>
        <s v="Selección. reelección. retiro de  Gerentes E. S. E." u="1"/>
        <s v="RECAUDO TARJETA DESCARGADA Y COBROS ADICIONALES" u="1"/>
        <s v="Aseguramiento-Solicitud Institucionalización de Salud Mental y Limitados Físicos entre otros" u="1"/>
        <s v="Saneamiento Ambiental-Medicamentos Seguros-IVC" u="1"/>
        <s v="Aseguramiento- Autorizacion de servicios P O S- S  y No P O S - S" u="1"/>
        <s v="Portafolio Servicios P O S-S" u="1"/>
        <s v="TEMAS ADMINISTRATIVOS – ZONAL" u="1"/>
        <s v="Financiamiento- proyectos de inversión" u="1"/>
        <s v="Normatividad- Funcionamiento Red de Bancos de Sangre" u="1"/>
        <s v="No oportunidad en programación de citas de baja complejidad" u="1"/>
        <s v="Requisitos- Habilitación de  I P S y Prestadores Independientes-Sistema Obligatorio de Garantía de Calidad  de Atención en Salud" u="1"/>
        <s v="Reconocimiento a la buena gestión" u="1"/>
        <s v="Calidad- Hospital el Tunal- Servicio de Urgencias" u="1"/>
        <s v="Calidad- Hospital Engativá- Servicio de Urgencias" u="1"/>
        <s v="E P S -C Dificultad acceso a servicios por inconsistencias en Base de Datos" u="1"/>
        <s v="No oportunidad en el suministro de medicamentos no incluidos en el Anexo 1 del Acuerdo 008/2009 o los que lo adicionen y complementen" u="1"/>
        <s v="Informaciòn Estadisticas  CRU" u="1"/>
        <s v="Proyectos De Inversion-ejecuciòn En Infraestrucctura-dotación Hospitalaria" u="1"/>
        <s v="Aseguramiento- Estado Afiliación -Acceso la prestacion de los servicios de salud" u="1"/>
        <s v="NO CLASIFICADO" u="1"/>
        <s v="UBICACIÓN PARADEO – ZONAL" u="1"/>
        <s v="COMPORTAMIENTO PERSONAL DE TAQUILLA" u="1"/>
        <s v="Dificultad acceso servicios por padre en Régimen Contributivo con quien no tienen contacto" u="1"/>
        <s v="No cumplimiento del horario fijado para atender al usuario, por parte del servicio programado" u="1"/>
        <s v="Dificultad acceso a servicios por información ingresada en Comprobador Derechos y por normatividad" u="1"/>
        <s v="No facilitación del acceso, teniendo en cuenta un enfoque diferencial, perspectiva de género, cultura, religión, etnia, raza, ciclo vital y educación" u="1"/>
        <s v="Novedades base de datos" u="1"/>
        <s v="Calidad- Hospital Santa Clara-Servicios Hospitalarios" u="1"/>
        <s v="Calidad- Hospital Tunjuelito- Servicios Hospitalarios" u="1"/>
        <s v="SEGURIDAD EN BUSES – ZONALES" u="1"/>
        <s v="Aseguramiento- retiro del Sistema- Encuesta SISBEN" u="1"/>
        <s v=" " u="1"/>
        <s v="RECAUDO CONSULTA DE SALDOS Y MOVIMIENTOS" u="1"/>
        <s v="SEÑALIZACION DE SERVICIOS - TRONCALES" u="1"/>
        <s v="Saneamiento Ambiental-Concepto Sanitario-Infraestructura y/o de Vehículo" u="1"/>
        <s v="Estadísticas específicas del Programa de Salud a su Hogar" u="1"/>
        <s v="Calidad- Hospital Bosa- Servicio de Urgencias" u="1"/>
        <s v="Calidad- Hospital Suba- Servicio de Urgencias" u="1"/>
        <s v="Calidad- Hospital Vista Hermosa-Servicios Hospitalarios" u="1"/>
        <s v="No oportunidad en programación de citas de especialistas" u="1"/>
        <s v="Normatividad- Régimen Laboral" u="1"/>
        <s v="Normatividad  e Información Eventos Masivos" u="1"/>
        <s v="Calidad- Hospital Occidente de Kennedy- Servicio de Urgencias" u="1"/>
        <s v="Sistema Distrital de Registro Unico I P S Públicas y de Profesionales- Aux" u="1"/>
        <s v="Aseguramiento-Información estadística del distrito población Régimen Sub.y P. Vinculada" u="1"/>
        <s v="COMPORTAMIENTO CONDUCTOR – TRONCALES" u="1"/>
        <s v="COMPORTAMIENTO CONDUCTOR - ALIMENTADORES" u="1"/>
        <s v="Calidad- Hospital el Tunal- Otros Servicios Hospitalarios" u="1"/>
        <s v="Calidad- Hospital Rafael Uribe Uribe- Servicio de Urgencias" u="1"/>
        <s v="No capacidad para pago de servicios, medicamentos, terapias, ó exámenes de apoyo diagnóstico" u="1"/>
        <s v="RECAUDO FALLA DE TARJETA" u="1"/>
        <s v="Calidad- Hospital del Sur-Servicios Hospitalarios" u="1"/>
        <s v="Calidad- Hospital Meissen-Servicios Hospitalarios" u="1"/>
        <s v="Calidad- I P S  Privadas- Servicios Hospitalarios" u="1"/>
        <s v="Competencias Funciones Públicas- Obligaciones Contractuales-Dir. Talento Humano" u="1"/>
        <s v="Atención deshumanizada, o extralimitación y abuso de responsabilidades" u="1"/>
        <s v="Dificultades para prestación servicios POS, POS-S, NO POS-S(ESE o IPS Priv.-EPS-S)" u="1"/>
        <s v="E P S -C Casos especiales con demora inicio tratamientos prioritarios, ó de alto costo, ó tutelas" u="1"/>
        <s v="CAMBIO DE RUTA – TRONCALES" u="1"/>
        <s v="Plan Maestro de Equipamiento" u="1"/>
        <s v="No oportunidad en el suministro de medicamentos P O S" u="1"/>
        <s v="Aseguramiento- Afiliación- Reserva de cupo  Regimen Subsidiado-encuesta SISBEN" u="1"/>
        <s v="Casos especiales con demora inicio tratamientos prioritarios ó de alto costo ó tutelas" u="1"/>
        <s v="COMPORTAMIENTO PERSONAL DE ASEO" u="1"/>
        <s v="Información Diagnósticos Locales de Salud" u="1"/>
        <s v="TARIFAS: INCENTIVO SISBEN, SUBSIDIOS PERSONAS CON DISCAPACIDAD" u="1"/>
        <s v="E P S -C No oportunidad en programación de citas de especialistas" u="1"/>
        <s v="Normatividad y Programas - Discapacidad- Adulto Mayor- Buen trato" u="1"/>
        <s v="1. ATENCION DESHUMANIZADA, O EXTRALIMITACION Y ABUSO DE RESPONSABILIDADES" u="1"/>
        <s v="Deficiencias en el  cumplimiento de acciones de apoyo administrativo, por falta de recursos logísticos" u="1"/>
        <s v="TEMAS ADMINISTRATIVOS-RECAUDO" u="1"/>
        <s v="SEGURIDAD EN ESTACIONES Y PORTALES" u="1"/>
        <s v="Saneamiento Ambiental-Seguridad Alimentaria-IVC" u="1"/>
        <s v="Información y requermientos de Estadisticas de Salud Pública" u="1"/>
        <s v="Inadecuada o no clara orientación sobre derechos, deberes, trámites a realizar, que dificultan el acceso a los servicios" u="1"/>
        <s v="INFORMACION REQUERIMIENTO" u="1"/>
        <s v="Calidad- Hospital Suba-Servicios Hospitalario" u="1"/>
        <s v="RECAUDO FRAUDE EN TAQUILLA" u="1"/>
        <s v="No oportunidad  atención de urgencias" u="1"/>
        <s v="Calidad- Hospital Vista Hermosa- Servicio de Urgencias" u="1"/>
        <s v="Requisitos para  exhumanción, inhumación, cremación  y certificados de defunción" u="1"/>
        <s v="CAMBIO DE RUTA  - ZONAL" u="1"/>
        <s v="FRECUENCIA DE SERVICIO – ZONAL" u="1"/>
        <s v="No oportunidad suministro medicamentos" u="1"/>
        <s v="Calidad- Hospital la Victoria- Servicios Hospitalarios" u="1"/>
        <s v="EXPEDIENTES INVESTIGACIONES DE VIGILANCIA EN SALUD PUBLICA" u="1"/>
        <s v="FORMA DE CONDUCCION – TRONCALES" u="1"/>
        <s v="NO PARADA PROGRAMADA – TRONCALES" u="1"/>
        <s v="INGRESO INDEBIDO SISTEMA TRANSMILENIO" u="1"/>
        <s v="Inadecuada o no clara orientación en derechos, deberes y  trámites inadecuados por no recursos adtivos. y logísticos" u="1"/>
        <s v="Estudio de Caso" u="1"/>
        <s v="Calidad- Hospital la Victoria- Servicio de Urgencias" u="1"/>
        <s v="Aseguramiento-Afiliación-Reserva de cupo  Régimen Subsidiado-con E P S  - R S" u="1"/>
        <s v="Conciliaciones Procesos S D S" u="1"/>
        <s v="Procesos de Segunda Instancia- Salud Pública" u="1"/>
        <s v="Normatividad e információn Sistemas de Vigilancia Epidemiológica" u="1"/>
        <s v="Competencias Funciones Públicas- Dirección de Talento Humano- Comportamientos Irregulares de funcionarios" u="1"/>
        <s v="(en blanco)" u="1"/>
        <s v="RECAUDO SOLICITUD DE TARJETA" u="1"/>
        <s v="ACUERDOS DE PAGO SERVICIOS DE SALUD" u="1"/>
        <s v="Información Acceso Laboral Al Sector Salud" u="1"/>
        <s v="Saneamiento Ambiental-Saneamiento Básico-IVC" u="1"/>
        <s v="Normatividad- Lineamientos en Salud Publica del Distrito" u="1"/>
        <s v="Dificultad acceso a servicios por inconsistencias en Base de Datos" u="1"/>
        <s v="E P S -C Prestación de servicios en lugares retirados de donde reside usuario" u="1"/>
        <s v="Oportunidad- S. D. S.- Expedición de tarjeta profesional y carne de radioprotección- Otros" u="1"/>
        <s v="RECAUDO PUNTOS DE RECARGA" u="1"/>
        <s v="Oportunidad- Direción Jurídica y de Contratación" u="1"/>
        <s v="Aseguramiento- Identificación y acceso en salud a la población especial" u="1"/>
        <s v="Oportunidad- Salud Pública" u="1"/>
        <s v="RECAUDO NO VENTA VARIAS TARJETAS" u="1"/>
        <s v="Información de Personas Desaparecidas" u="1"/>
        <s v="Revisión de calificación o concordancia de resultados" u="1"/>
        <s v="COMPORTAMIENTO PERSONAL DE POLICIA" u="1"/>
        <s v="Otros temas Administrativos-Talento Humano- Juridícos" u="1"/>
        <s v="DIFICULTAD PARA PRESTACIONES SERVICIOS DE SALUD-NO POS" u="1"/>
        <s v="Reconocimiento Carrera  Administrativa" u="1"/>
        <s v="Contratos suscritos con F F D S y S D S" u="1"/>
        <s v="Normativiad droguerías Y Medicamentos" u="1"/>
        <s v="Aseguramiento- Normas reguladoras del SGSSS" u="1"/>
        <s v="Oportunidad- S. D. S Servicio al Ciudadano- Presencial" u="1"/>
        <s v="Estadisticas Generales históricas (1997) - preliminares 2005 y 2006) Banco de Datos" u="1"/>
        <s v="COMPORTAMIENTO CONDUCTOR – ZONAL" u="1"/>
        <s v="FRECUENCIA DE SERVICIO – TRONCALES" u="1"/>
        <s v="Calidad- I P S Privadas- Servicio de Urgencias" u="1"/>
        <s v="Normatividad y Procesos - Mecanismos de Participación Social" u="1"/>
      </sharedItems>
    </cacheField>
    <cacheField name="Canal de recepción" numFmtId="0">
      <sharedItems containsBlank="1" count="11">
        <s v="WEB"/>
        <s v="E-MAIL"/>
        <s v="ESCRITO"/>
        <s v="PRESENCIAL"/>
        <s v="TELEFONO"/>
        <s v="BUZON"/>
        <m/>
        <s v="Email" u="1"/>
        <s v="Teléfonico" u="1"/>
        <s v="Redes Sociales" u="1"/>
        <s v="Buzón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3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">
  <r>
    <x v="0"/>
    <x v="0"/>
    <x v="0"/>
    <x v="0"/>
    <n v="1"/>
    <s v="8 - KENNEDY"/>
  </r>
  <r>
    <x v="0"/>
    <x v="1"/>
    <x v="0"/>
    <x v="0"/>
    <n v="1"/>
    <s v="11 - SUBA"/>
  </r>
  <r>
    <x v="0"/>
    <x v="1"/>
    <x v="0"/>
    <x v="0"/>
    <n v="1"/>
    <s v="(en blanco)"/>
  </r>
  <r>
    <x v="0"/>
    <x v="2"/>
    <x v="0"/>
    <x v="0"/>
    <n v="1"/>
    <s v="(en blanco)"/>
  </r>
  <r>
    <x v="0"/>
    <x v="3"/>
    <x v="0"/>
    <x v="0"/>
    <n v="1"/>
    <s v="(en blanco)"/>
  </r>
  <r>
    <x v="1"/>
    <x v="0"/>
    <x v="1"/>
    <x v="0"/>
    <n v="2"/>
    <s v="(en blanco)"/>
  </r>
  <r>
    <x v="1"/>
    <x v="0"/>
    <x v="2"/>
    <x v="0"/>
    <n v="1"/>
    <s v="(en blanco)"/>
  </r>
  <r>
    <x v="1"/>
    <x v="1"/>
    <x v="1"/>
    <x v="0"/>
    <n v="1"/>
    <s v="(en blanco)"/>
  </r>
  <r>
    <x v="1"/>
    <x v="4"/>
    <x v="1"/>
    <x v="0"/>
    <n v="1"/>
    <s v="(en blanco)"/>
  </r>
  <r>
    <x v="1"/>
    <x v="5"/>
    <x v="1"/>
    <x v="0"/>
    <n v="1"/>
    <s v="(en blanco)"/>
  </r>
  <r>
    <x v="2"/>
    <x v="0"/>
    <x v="1"/>
    <x v="0"/>
    <n v="4"/>
    <s v="(en blanco)"/>
  </r>
  <r>
    <x v="2"/>
    <x v="0"/>
    <x v="2"/>
    <x v="0"/>
    <n v="2"/>
    <s v="(en blanco)"/>
  </r>
  <r>
    <x v="2"/>
    <x v="0"/>
    <x v="3"/>
    <x v="0"/>
    <n v="1"/>
    <s v="(en blanco)"/>
  </r>
  <r>
    <x v="2"/>
    <x v="0"/>
    <x v="0"/>
    <x v="0"/>
    <n v="2"/>
    <s v="19 - CIUDAD BOLIVAR"/>
  </r>
  <r>
    <x v="2"/>
    <x v="0"/>
    <x v="0"/>
    <x v="0"/>
    <n v="1"/>
    <s v="4 - SAN CRISTOBAL"/>
  </r>
  <r>
    <x v="2"/>
    <x v="0"/>
    <x v="0"/>
    <x v="0"/>
    <n v="1"/>
    <s v="6 - TUNJUELITO"/>
  </r>
  <r>
    <x v="2"/>
    <x v="0"/>
    <x v="0"/>
    <x v="0"/>
    <n v="28"/>
    <s v="(en blanco)"/>
  </r>
  <r>
    <x v="2"/>
    <x v="6"/>
    <x v="0"/>
    <x v="0"/>
    <n v="1"/>
    <s v="50 - INTERLOCAL"/>
  </r>
  <r>
    <x v="2"/>
    <x v="7"/>
    <x v="1"/>
    <x v="0"/>
    <n v="1"/>
    <s v="(en blanco)"/>
  </r>
  <r>
    <x v="2"/>
    <x v="8"/>
    <x v="1"/>
    <x v="0"/>
    <n v="1"/>
    <s v="(en blanco)"/>
  </r>
  <r>
    <x v="2"/>
    <x v="8"/>
    <x v="0"/>
    <x v="0"/>
    <n v="1"/>
    <s v="6 - TUNJUELITO"/>
  </r>
  <r>
    <x v="2"/>
    <x v="1"/>
    <x v="1"/>
    <x v="0"/>
    <n v="2"/>
    <s v="(en blanco)"/>
  </r>
  <r>
    <x v="2"/>
    <x v="1"/>
    <x v="4"/>
    <x v="0"/>
    <n v="1"/>
    <s v="(en blanco)"/>
  </r>
  <r>
    <x v="2"/>
    <x v="1"/>
    <x v="2"/>
    <x v="0"/>
    <n v="2"/>
    <s v="(en blanco)"/>
  </r>
  <r>
    <x v="2"/>
    <x v="4"/>
    <x v="1"/>
    <x v="0"/>
    <n v="1"/>
    <s v="(en blanco)"/>
  </r>
  <r>
    <x v="2"/>
    <x v="4"/>
    <x v="4"/>
    <x v="0"/>
    <n v="1"/>
    <s v="(en blanco)"/>
  </r>
  <r>
    <x v="2"/>
    <x v="9"/>
    <x v="1"/>
    <x v="0"/>
    <n v="2"/>
    <s v="(en blanco)"/>
  </r>
  <r>
    <x v="2"/>
    <x v="9"/>
    <x v="4"/>
    <x v="0"/>
    <n v="1"/>
    <s v="(en blanco)"/>
  </r>
  <r>
    <x v="2"/>
    <x v="9"/>
    <x v="2"/>
    <x v="0"/>
    <n v="2"/>
    <s v="(en blanco)"/>
  </r>
  <r>
    <x v="2"/>
    <x v="10"/>
    <x v="1"/>
    <x v="0"/>
    <n v="3"/>
    <s v="(en blanco)"/>
  </r>
  <r>
    <x v="2"/>
    <x v="10"/>
    <x v="4"/>
    <x v="0"/>
    <n v="2"/>
    <s v="(en blanco)"/>
  </r>
  <r>
    <x v="2"/>
    <x v="11"/>
    <x v="1"/>
    <x v="0"/>
    <n v="1"/>
    <s v="(en blanco)"/>
  </r>
  <r>
    <x v="2"/>
    <x v="2"/>
    <x v="4"/>
    <x v="0"/>
    <n v="1"/>
    <s v="(en blanco)"/>
  </r>
  <r>
    <x v="2"/>
    <x v="12"/>
    <x v="0"/>
    <x v="0"/>
    <n v="1"/>
    <s v="(en blanco)"/>
  </r>
  <r>
    <x v="2"/>
    <x v="13"/>
    <x v="1"/>
    <x v="0"/>
    <n v="8"/>
    <s v="(en blanco)"/>
  </r>
  <r>
    <x v="2"/>
    <x v="13"/>
    <x v="4"/>
    <x v="0"/>
    <n v="1"/>
    <s v="(en blanco)"/>
  </r>
  <r>
    <x v="2"/>
    <x v="13"/>
    <x v="0"/>
    <x v="0"/>
    <n v="2"/>
    <s v="(en blanco)"/>
  </r>
  <r>
    <x v="2"/>
    <x v="3"/>
    <x v="1"/>
    <x v="0"/>
    <n v="1"/>
    <s v="(en blanco)"/>
  </r>
  <r>
    <x v="2"/>
    <x v="3"/>
    <x v="0"/>
    <x v="0"/>
    <n v="1"/>
    <s v="(en blanco)"/>
  </r>
  <r>
    <x v="3"/>
    <x v="0"/>
    <x v="1"/>
    <x v="0"/>
    <n v="12"/>
    <s v="(en blanco)"/>
  </r>
  <r>
    <x v="3"/>
    <x v="0"/>
    <x v="4"/>
    <x v="0"/>
    <n v="1"/>
    <s v="9 - FONTIBON"/>
  </r>
  <r>
    <x v="3"/>
    <x v="0"/>
    <x v="4"/>
    <x v="0"/>
    <n v="2"/>
    <s v="(en blanco)"/>
  </r>
  <r>
    <x v="3"/>
    <x v="0"/>
    <x v="3"/>
    <x v="0"/>
    <n v="1"/>
    <s v="(en blanco)"/>
  </r>
  <r>
    <x v="3"/>
    <x v="0"/>
    <x v="0"/>
    <x v="0"/>
    <n v="1"/>
    <s v="17 - LA CANDELARIA"/>
  </r>
  <r>
    <x v="3"/>
    <x v="0"/>
    <x v="0"/>
    <x v="0"/>
    <n v="6"/>
    <s v="19 - CIUDAD BOLIVAR"/>
  </r>
  <r>
    <x v="3"/>
    <x v="0"/>
    <x v="0"/>
    <x v="0"/>
    <n v="5"/>
    <s v="(en blanco)"/>
  </r>
  <r>
    <x v="3"/>
    <x v="7"/>
    <x v="1"/>
    <x v="0"/>
    <n v="2"/>
    <s v="(en blanco)"/>
  </r>
  <r>
    <x v="3"/>
    <x v="7"/>
    <x v="4"/>
    <x v="0"/>
    <n v="2"/>
    <s v="(en blanco)"/>
  </r>
  <r>
    <x v="3"/>
    <x v="7"/>
    <x v="2"/>
    <x v="0"/>
    <n v="6"/>
    <s v="(en blanco)"/>
  </r>
  <r>
    <x v="3"/>
    <x v="14"/>
    <x v="1"/>
    <x v="0"/>
    <n v="1"/>
    <s v="(en blanco)"/>
  </r>
  <r>
    <x v="3"/>
    <x v="14"/>
    <x v="2"/>
    <x v="0"/>
    <n v="1"/>
    <s v="(en blanco)"/>
  </r>
  <r>
    <x v="3"/>
    <x v="15"/>
    <x v="4"/>
    <x v="0"/>
    <n v="1"/>
    <s v="(en blanco)"/>
  </r>
  <r>
    <x v="3"/>
    <x v="1"/>
    <x v="1"/>
    <x v="0"/>
    <n v="4"/>
    <s v="(en blanco)"/>
  </r>
  <r>
    <x v="3"/>
    <x v="1"/>
    <x v="4"/>
    <x v="0"/>
    <n v="1"/>
    <s v="(en blanco)"/>
  </r>
  <r>
    <x v="3"/>
    <x v="16"/>
    <x v="4"/>
    <x v="0"/>
    <n v="2"/>
    <s v="(en blanco)"/>
  </r>
  <r>
    <x v="3"/>
    <x v="17"/>
    <x v="1"/>
    <x v="0"/>
    <n v="1"/>
    <s v="(en blanco)"/>
  </r>
  <r>
    <x v="3"/>
    <x v="18"/>
    <x v="4"/>
    <x v="0"/>
    <n v="1"/>
    <s v="(en blanco)"/>
  </r>
  <r>
    <x v="3"/>
    <x v="4"/>
    <x v="2"/>
    <x v="0"/>
    <n v="1"/>
    <s v="(en blanco)"/>
  </r>
  <r>
    <x v="3"/>
    <x v="4"/>
    <x v="3"/>
    <x v="0"/>
    <n v="1"/>
    <s v="(en blanco)"/>
  </r>
  <r>
    <x v="3"/>
    <x v="19"/>
    <x v="4"/>
    <x v="0"/>
    <n v="1"/>
    <s v="(en blanco)"/>
  </r>
  <r>
    <x v="3"/>
    <x v="19"/>
    <x v="3"/>
    <x v="0"/>
    <n v="1"/>
    <s v="(en blanco)"/>
  </r>
  <r>
    <x v="3"/>
    <x v="9"/>
    <x v="1"/>
    <x v="0"/>
    <n v="7"/>
    <s v="(en blanco)"/>
  </r>
  <r>
    <x v="3"/>
    <x v="9"/>
    <x v="4"/>
    <x v="0"/>
    <n v="2"/>
    <s v="(en blanco)"/>
  </r>
  <r>
    <x v="3"/>
    <x v="9"/>
    <x v="2"/>
    <x v="0"/>
    <n v="4"/>
    <s v="(en blanco)"/>
  </r>
  <r>
    <x v="3"/>
    <x v="9"/>
    <x v="3"/>
    <x v="0"/>
    <n v="2"/>
    <s v="(en blanco)"/>
  </r>
  <r>
    <x v="3"/>
    <x v="10"/>
    <x v="1"/>
    <x v="0"/>
    <n v="1"/>
    <s v="(en blanco)"/>
  </r>
  <r>
    <x v="3"/>
    <x v="20"/>
    <x v="4"/>
    <x v="0"/>
    <n v="1"/>
    <s v="(en blanco)"/>
  </r>
  <r>
    <x v="3"/>
    <x v="21"/>
    <x v="1"/>
    <x v="0"/>
    <n v="7"/>
    <s v="(en blanco)"/>
  </r>
  <r>
    <x v="3"/>
    <x v="21"/>
    <x v="0"/>
    <x v="0"/>
    <n v="1"/>
    <s v="7 - BOSA"/>
  </r>
  <r>
    <x v="3"/>
    <x v="5"/>
    <x v="1"/>
    <x v="0"/>
    <n v="10"/>
    <s v="(en blanco)"/>
  </r>
  <r>
    <x v="3"/>
    <x v="5"/>
    <x v="4"/>
    <x v="0"/>
    <n v="4"/>
    <s v="(en blanco)"/>
  </r>
  <r>
    <x v="3"/>
    <x v="5"/>
    <x v="3"/>
    <x v="0"/>
    <n v="3"/>
    <s v="(en blanco)"/>
  </r>
  <r>
    <x v="3"/>
    <x v="5"/>
    <x v="0"/>
    <x v="0"/>
    <n v="1"/>
    <s v="(en blanco)"/>
  </r>
  <r>
    <x v="3"/>
    <x v="22"/>
    <x v="1"/>
    <x v="0"/>
    <n v="4"/>
    <s v="(en blanco)"/>
  </r>
  <r>
    <x v="3"/>
    <x v="22"/>
    <x v="4"/>
    <x v="0"/>
    <n v="1"/>
    <s v="(en blanco)"/>
  </r>
  <r>
    <x v="3"/>
    <x v="22"/>
    <x v="2"/>
    <x v="0"/>
    <n v="1"/>
    <s v="(en blanco)"/>
  </r>
  <r>
    <x v="3"/>
    <x v="23"/>
    <x v="1"/>
    <x v="0"/>
    <n v="1"/>
    <s v="(en blanco)"/>
  </r>
  <r>
    <x v="3"/>
    <x v="24"/>
    <x v="2"/>
    <x v="0"/>
    <n v="1"/>
    <s v="(en blanco)"/>
  </r>
  <r>
    <x v="3"/>
    <x v="11"/>
    <x v="1"/>
    <x v="0"/>
    <n v="1"/>
    <s v="(en blanco)"/>
  </r>
  <r>
    <x v="3"/>
    <x v="11"/>
    <x v="4"/>
    <x v="0"/>
    <n v="1"/>
    <s v="(en blanco)"/>
  </r>
  <r>
    <x v="3"/>
    <x v="2"/>
    <x v="1"/>
    <x v="0"/>
    <n v="1"/>
    <s v="(en blanco)"/>
  </r>
  <r>
    <x v="3"/>
    <x v="2"/>
    <x v="4"/>
    <x v="0"/>
    <n v="3"/>
    <s v="(en blanco)"/>
  </r>
  <r>
    <x v="3"/>
    <x v="12"/>
    <x v="1"/>
    <x v="0"/>
    <n v="3"/>
    <s v="(en blanco)"/>
  </r>
  <r>
    <x v="3"/>
    <x v="12"/>
    <x v="4"/>
    <x v="0"/>
    <n v="11"/>
    <s v="(en blanco)"/>
  </r>
  <r>
    <x v="3"/>
    <x v="12"/>
    <x v="0"/>
    <x v="0"/>
    <n v="1"/>
    <s v="13 - TEUSAQUILLO"/>
  </r>
  <r>
    <x v="3"/>
    <x v="12"/>
    <x v="0"/>
    <x v="0"/>
    <n v="1"/>
    <s v="2 - CHAPINERO"/>
  </r>
  <r>
    <x v="3"/>
    <x v="13"/>
    <x v="4"/>
    <x v="0"/>
    <n v="2"/>
    <s v="(en blanco)"/>
  </r>
  <r>
    <x v="3"/>
    <x v="3"/>
    <x v="1"/>
    <x v="0"/>
    <n v="1"/>
    <s v="(en blanco)"/>
  </r>
  <r>
    <x v="4"/>
    <x v="1"/>
    <x v="1"/>
    <x v="0"/>
    <n v="2"/>
    <s v="(en blanco)"/>
  </r>
  <r>
    <x v="4"/>
    <x v="17"/>
    <x v="1"/>
    <x v="0"/>
    <n v="1"/>
    <s v="(en blanco)"/>
  </r>
  <r>
    <x v="4"/>
    <x v="25"/>
    <x v="1"/>
    <x v="0"/>
    <n v="2"/>
    <s v="(en blanco)"/>
  </r>
  <r>
    <x v="4"/>
    <x v="18"/>
    <x v="1"/>
    <x v="0"/>
    <n v="3"/>
    <s v="(en blanco)"/>
  </r>
  <r>
    <x v="4"/>
    <x v="4"/>
    <x v="1"/>
    <x v="0"/>
    <n v="7"/>
    <s v="(en blanco)"/>
  </r>
  <r>
    <x v="4"/>
    <x v="4"/>
    <x v="3"/>
    <x v="0"/>
    <n v="3"/>
    <s v="(en blanco)"/>
  </r>
  <r>
    <x v="4"/>
    <x v="26"/>
    <x v="1"/>
    <x v="0"/>
    <n v="3"/>
    <s v="(en blanco)"/>
  </r>
  <r>
    <x v="4"/>
    <x v="9"/>
    <x v="0"/>
    <x v="0"/>
    <n v="2"/>
    <s v="(en blanco)"/>
  </r>
  <r>
    <x v="4"/>
    <x v="5"/>
    <x v="1"/>
    <x v="0"/>
    <n v="35"/>
    <s v="(en blanco)"/>
  </r>
  <r>
    <x v="4"/>
    <x v="5"/>
    <x v="2"/>
    <x v="0"/>
    <n v="2"/>
    <s v="(en blanco)"/>
  </r>
  <r>
    <x v="4"/>
    <x v="5"/>
    <x v="3"/>
    <x v="0"/>
    <n v="12"/>
    <s v="(en blanco)"/>
  </r>
  <r>
    <x v="4"/>
    <x v="5"/>
    <x v="0"/>
    <x v="0"/>
    <n v="3"/>
    <s v="(en blanco)"/>
  </r>
  <r>
    <x v="4"/>
    <x v="23"/>
    <x v="1"/>
    <x v="0"/>
    <n v="1"/>
    <s v="(en blanco)"/>
  </r>
  <r>
    <x v="4"/>
    <x v="12"/>
    <x v="1"/>
    <x v="0"/>
    <n v="1"/>
    <s v="(en blanco)"/>
  </r>
  <r>
    <x v="4"/>
    <x v="27"/>
    <x v="1"/>
    <x v="0"/>
    <n v="8"/>
    <s v="(en blanco)"/>
  </r>
  <r>
    <x v="4"/>
    <x v="3"/>
    <x v="0"/>
    <x v="0"/>
    <n v="1"/>
    <s v="11 - SUBA"/>
  </r>
  <r>
    <x v="5"/>
    <x v="0"/>
    <x v="1"/>
    <x v="0"/>
    <n v="7"/>
    <s v="(en blanco)"/>
  </r>
  <r>
    <x v="5"/>
    <x v="0"/>
    <x v="3"/>
    <x v="0"/>
    <n v="6"/>
    <s v="(en blanco)"/>
  </r>
  <r>
    <x v="5"/>
    <x v="0"/>
    <x v="0"/>
    <x v="0"/>
    <n v="1"/>
    <s v="1 - USAQUEN"/>
  </r>
  <r>
    <x v="5"/>
    <x v="0"/>
    <x v="0"/>
    <x v="0"/>
    <n v="1"/>
    <s v="13 - TEUSAQUILLO"/>
  </r>
  <r>
    <x v="5"/>
    <x v="0"/>
    <x v="0"/>
    <x v="0"/>
    <n v="1"/>
    <s v="2 - CHAPINERO"/>
  </r>
  <r>
    <x v="5"/>
    <x v="0"/>
    <x v="0"/>
    <x v="0"/>
    <n v="1"/>
    <s v="5 - USME"/>
  </r>
  <r>
    <x v="5"/>
    <x v="0"/>
    <x v="0"/>
    <x v="0"/>
    <n v="1"/>
    <s v="8 - KENNEDY"/>
  </r>
  <r>
    <x v="5"/>
    <x v="0"/>
    <x v="0"/>
    <x v="0"/>
    <n v="2"/>
    <s v="9 - FONTIBON"/>
  </r>
  <r>
    <x v="5"/>
    <x v="0"/>
    <x v="0"/>
    <x v="0"/>
    <n v="2"/>
    <s v="(en blanco)"/>
  </r>
  <r>
    <x v="5"/>
    <x v="6"/>
    <x v="1"/>
    <x v="0"/>
    <n v="1"/>
    <s v="(en blanco)"/>
  </r>
  <r>
    <x v="5"/>
    <x v="8"/>
    <x v="1"/>
    <x v="0"/>
    <n v="2"/>
    <s v="(en blanco)"/>
  </r>
  <r>
    <x v="5"/>
    <x v="1"/>
    <x v="4"/>
    <x v="0"/>
    <n v="1"/>
    <s v="(en blanco)"/>
  </r>
  <r>
    <x v="5"/>
    <x v="4"/>
    <x v="1"/>
    <x v="0"/>
    <n v="2"/>
    <s v="(en blanco)"/>
  </r>
  <r>
    <x v="5"/>
    <x v="4"/>
    <x v="3"/>
    <x v="0"/>
    <n v="1"/>
    <s v="(en blanco)"/>
  </r>
  <r>
    <x v="5"/>
    <x v="28"/>
    <x v="1"/>
    <x v="0"/>
    <n v="1"/>
    <s v="(en blanco)"/>
  </r>
  <r>
    <x v="5"/>
    <x v="28"/>
    <x v="0"/>
    <x v="0"/>
    <n v="1"/>
    <s v="2 - CHAPINERO"/>
  </r>
  <r>
    <x v="5"/>
    <x v="9"/>
    <x v="3"/>
    <x v="0"/>
    <n v="1"/>
    <s v="(en blanco)"/>
  </r>
  <r>
    <x v="5"/>
    <x v="5"/>
    <x v="1"/>
    <x v="0"/>
    <n v="2"/>
    <s v="(en blanco)"/>
  </r>
  <r>
    <x v="5"/>
    <x v="5"/>
    <x v="3"/>
    <x v="0"/>
    <n v="1"/>
    <s v="(en blanco)"/>
  </r>
  <r>
    <x v="5"/>
    <x v="5"/>
    <x v="0"/>
    <x v="0"/>
    <n v="1"/>
    <s v="13 - TEUSAQUILLO"/>
  </r>
  <r>
    <x v="5"/>
    <x v="5"/>
    <x v="0"/>
    <x v="0"/>
    <n v="1"/>
    <s v="(en blanco)"/>
  </r>
  <r>
    <x v="5"/>
    <x v="22"/>
    <x v="3"/>
    <x v="0"/>
    <n v="1"/>
    <s v="(en blanco)"/>
  </r>
  <r>
    <x v="5"/>
    <x v="29"/>
    <x v="0"/>
    <x v="0"/>
    <n v="1"/>
    <s v="9 - FONTIBON"/>
  </r>
  <r>
    <x v="6"/>
    <x v="0"/>
    <x v="5"/>
    <x v="0"/>
    <n v="1"/>
    <s v="(en blanco)"/>
  </r>
  <r>
    <x v="6"/>
    <x v="0"/>
    <x v="1"/>
    <x v="0"/>
    <n v="1"/>
    <s v="12 - BARRIOS UNIDOS"/>
  </r>
  <r>
    <x v="6"/>
    <x v="0"/>
    <x v="1"/>
    <x v="0"/>
    <n v="11"/>
    <s v="(en blanco)"/>
  </r>
  <r>
    <x v="6"/>
    <x v="0"/>
    <x v="4"/>
    <x v="0"/>
    <n v="1"/>
    <s v="(en blanco)"/>
  </r>
  <r>
    <x v="6"/>
    <x v="0"/>
    <x v="2"/>
    <x v="0"/>
    <n v="1"/>
    <s v="(en blanco)"/>
  </r>
  <r>
    <x v="6"/>
    <x v="0"/>
    <x v="3"/>
    <x v="0"/>
    <n v="7"/>
    <s v="(en blanco)"/>
  </r>
  <r>
    <x v="6"/>
    <x v="0"/>
    <x v="0"/>
    <x v="0"/>
    <n v="2"/>
    <s v="4 - SAN CRISTOBAL"/>
  </r>
  <r>
    <x v="6"/>
    <x v="0"/>
    <x v="0"/>
    <x v="0"/>
    <n v="3"/>
    <s v="(en blanco)"/>
  </r>
  <r>
    <x v="6"/>
    <x v="1"/>
    <x v="4"/>
    <x v="0"/>
    <n v="1"/>
    <s v="(en blanco)"/>
  </r>
  <r>
    <x v="6"/>
    <x v="16"/>
    <x v="4"/>
    <x v="0"/>
    <n v="2"/>
    <s v="(en blanco)"/>
  </r>
  <r>
    <x v="6"/>
    <x v="17"/>
    <x v="1"/>
    <x v="0"/>
    <n v="1"/>
    <s v="(en blanco)"/>
  </r>
  <r>
    <x v="6"/>
    <x v="4"/>
    <x v="1"/>
    <x v="0"/>
    <n v="1"/>
    <s v="(en blanco)"/>
  </r>
  <r>
    <x v="6"/>
    <x v="30"/>
    <x v="0"/>
    <x v="0"/>
    <n v="1"/>
    <s v="10 - ENGATIVA"/>
  </r>
  <r>
    <x v="6"/>
    <x v="31"/>
    <x v="1"/>
    <x v="0"/>
    <n v="2"/>
    <s v="(en blanco)"/>
  </r>
  <r>
    <x v="6"/>
    <x v="5"/>
    <x v="1"/>
    <x v="0"/>
    <n v="4"/>
    <s v="(en blanco)"/>
  </r>
  <r>
    <x v="6"/>
    <x v="5"/>
    <x v="3"/>
    <x v="0"/>
    <n v="1"/>
    <s v="(en blanco)"/>
  </r>
  <r>
    <x v="6"/>
    <x v="5"/>
    <x v="0"/>
    <x v="0"/>
    <n v="2"/>
    <s v="(en blanco)"/>
  </r>
  <r>
    <x v="6"/>
    <x v="29"/>
    <x v="1"/>
    <x v="0"/>
    <n v="3"/>
    <s v="(en blanco)"/>
  </r>
  <r>
    <x v="6"/>
    <x v="29"/>
    <x v="3"/>
    <x v="0"/>
    <n v="1"/>
    <s v="(en blanco)"/>
  </r>
  <r>
    <x v="6"/>
    <x v="24"/>
    <x v="0"/>
    <x v="0"/>
    <n v="1"/>
    <s v="(en blanco)"/>
  </r>
  <r>
    <x v="6"/>
    <x v="32"/>
    <x v="0"/>
    <x v="0"/>
    <n v="1"/>
    <s v="(en blanco)"/>
  </r>
  <r>
    <x v="7"/>
    <x v="0"/>
    <x v="1"/>
    <x v="0"/>
    <n v="1"/>
    <s v="(en blanco)"/>
  </r>
  <r>
    <x v="7"/>
    <x v="14"/>
    <x v="1"/>
    <x v="0"/>
    <n v="11"/>
    <s v="(en blanco)"/>
  </r>
  <r>
    <x v="7"/>
    <x v="14"/>
    <x v="3"/>
    <x v="0"/>
    <n v="1"/>
    <s v="(en blanco)"/>
  </r>
  <r>
    <x v="7"/>
    <x v="8"/>
    <x v="1"/>
    <x v="0"/>
    <n v="1"/>
    <s v="(en blanco)"/>
  </r>
  <r>
    <x v="7"/>
    <x v="8"/>
    <x v="4"/>
    <x v="0"/>
    <n v="1"/>
    <s v="(en blanco)"/>
  </r>
  <r>
    <x v="7"/>
    <x v="8"/>
    <x v="0"/>
    <x v="0"/>
    <n v="1"/>
    <s v="(en blanco)"/>
  </r>
  <r>
    <x v="7"/>
    <x v="1"/>
    <x v="1"/>
    <x v="0"/>
    <n v="1"/>
    <s v="(en blanco)"/>
  </r>
  <r>
    <x v="7"/>
    <x v="33"/>
    <x v="1"/>
    <x v="0"/>
    <n v="1"/>
    <s v="(en blanco)"/>
  </r>
  <r>
    <x v="7"/>
    <x v="5"/>
    <x v="1"/>
    <x v="0"/>
    <n v="6"/>
    <s v="(en blanco)"/>
  </r>
  <r>
    <x v="7"/>
    <x v="5"/>
    <x v="4"/>
    <x v="0"/>
    <n v="1"/>
    <s v="(en blanco)"/>
  </r>
  <r>
    <x v="7"/>
    <x v="5"/>
    <x v="2"/>
    <x v="0"/>
    <n v="1"/>
    <s v="(en blanco)"/>
  </r>
  <r>
    <x v="7"/>
    <x v="5"/>
    <x v="0"/>
    <x v="0"/>
    <n v="1"/>
    <s v="(en blanco)"/>
  </r>
  <r>
    <x v="7"/>
    <x v="27"/>
    <x v="1"/>
    <x v="0"/>
    <n v="2"/>
    <s v="(en blanco)"/>
  </r>
  <r>
    <x v="7"/>
    <x v="13"/>
    <x v="3"/>
    <x v="0"/>
    <n v="1"/>
    <s v="(en blanco)"/>
  </r>
  <r>
    <x v="7"/>
    <x v="3"/>
    <x v="1"/>
    <x v="0"/>
    <n v="2"/>
    <s v="(en blanco)"/>
  </r>
  <r>
    <x v="8"/>
    <x v="0"/>
    <x v="1"/>
    <x v="0"/>
    <n v="6"/>
    <s v="(en blanco)"/>
  </r>
  <r>
    <x v="8"/>
    <x v="6"/>
    <x v="1"/>
    <x v="0"/>
    <n v="1"/>
    <s v="(en blanco)"/>
  </r>
  <r>
    <x v="8"/>
    <x v="7"/>
    <x v="1"/>
    <x v="0"/>
    <n v="1"/>
    <s v="(en blanco)"/>
  </r>
  <r>
    <x v="8"/>
    <x v="14"/>
    <x v="1"/>
    <x v="0"/>
    <n v="2"/>
    <s v="(en blanco)"/>
  </r>
  <r>
    <x v="8"/>
    <x v="8"/>
    <x v="1"/>
    <x v="0"/>
    <n v="1"/>
    <s v="(en blanco)"/>
  </r>
  <r>
    <x v="8"/>
    <x v="15"/>
    <x v="1"/>
    <x v="0"/>
    <n v="1"/>
    <s v="(en blanco)"/>
  </r>
  <r>
    <x v="8"/>
    <x v="1"/>
    <x v="5"/>
    <x v="0"/>
    <n v="1"/>
    <s v="(en blanco)"/>
  </r>
  <r>
    <x v="8"/>
    <x v="1"/>
    <x v="1"/>
    <x v="0"/>
    <n v="6"/>
    <s v="(en blanco)"/>
  </r>
  <r>
    <x v="8"/>
    <x v="1"/>
    <x v="2"/>
    <x v="0"/>
    <n v="1"/>
    <s v="(en blanco)"/>
  </r>
  <r>
    <x v="8"/>
    <x v="1"/>
    <x v="0"/>
    <x v="0"/>
    <n v="1"/>
    <s v="8 - KENNEDY"/>
  </r>
  <r>
    <x v="8"/>
    <x v="1"/>
    <x v="0"/>
    <x v="0"/>
    <n v="1"/>
    <s v="(en blanco)"/>
  </r>
  <r>
    <x v="8"/>
    <x v="17"/>
    <x v="1"/>
    <x v="0"/>
    <n v="10"/>
    <s v="(en blanco)"/>
  </r>
  <r>
    <x v="8"/>
    <x v="4"/>
    <x v="1"/>
    <x v="0"/>
    <n v="1"/>
    <s v="(en blanco)"/>
  </r>
  <r>
    <x v="8"/>
    <x v="30"/>
    <x v="3"/>
    <x v="0"/>
    <n v="2"/>
    <s v="(en blanco)"/>
  </r>
  <r>
    <x v="8"/>
    <x v="31"/>
    <x v="1"/>
    <x v="0"/>
    <n v="1"/>
    <s v="(en blanco)"/>
  </r>
  <r>
    <x v="8"/>
    <x v="9"/>
    <x v="1"/>
    <x v="0"/>
    <n v="5"/>
    <s v="(en blanco)"/>
  </r>
  <r>
    <x v="8"/>
    <x v="9"/>
    <x v="2"/>
    <x v="0"/>
    <n v="1"/>
    <s v="(en blanco)"/>
  </r>
  <r>
    <x v="8"/>
    <x v="9"/>
    <x v="0"/>
    <x v="0"/>
    <n v="1"/>
    <s v="18 - RAFAEL URIBE URIBE"/>
  </r>
  <r>
    <x v="8"/>
    <x v="21"/>
    <x v="1"/>
    <x v="0"/>
    <n v="4"/>
    <s v="(en blanco)"/>
  </r>
  <r>
    <x v="8"/>
    <x v="5"/>
    <x v="1"/>
    <x v="0"/>
    <n v="14"/>
    <s v="(en blanco)"/>
  </r>
  <r>
    <x v="8"/>
    <x v="5"/>
    <x v="4"/>
    <x v="0"/>
    <n v="1"/>
    <s v="(en blanco)"/>
  </r>
  <r>
    <x v="8"/>
    <x v="5"/>
    <x v="2"/>
    <x v="0"/>
    <n v="3"/>
    <s v="(en blanco)"/>
  </r>
  <r>
    <x v="8"/>
    <x v="5"/>
    <x v="3"/>
    <x v="0"/>
    <n v="2"/>
    <s v="(en blanco)"/>
  </r>
  <r>
    <x v="8"/>
    <x v="22"/>
    <x v="1"/>
    <x v="0"/>
    <n v="2"/>
    <s v="(en blanco)"/>
  </r>
  <r>
    <x v="8"/>
    <x v="23"/>
    <x v="3"/>
    <x v="0"/>
    <n v="1"/>
    <s v="(en blanco)"/>
  </r>
  <r>
    <x v="8"/>
    <x v="29"/>
    <x v="1"/>
    <x v="0"/>
    <n v="10"/>
    <s v="(en blanco)"/>
  </r>
  <r>
    <x v="8"/>
    <x v="29"/>
    <x v="3"/>
    <x v="0"/>
    <n v="1"/>
    <s v="(en blanco)"/>
  </r>
  <r>
    <x v="8"/>
    <x v="24"/>
    <x v="2"/>
    <x v="0"/>
    <n v="1"/>
    <s v="(en blanco)"/>
  </r>
  <r>
    <x v="8"/>
    <x v="32"/>
    <x v="1"/>
    <x v="0"/>
    <n v="1"/>
    <s v="(en blanco)"/>
  </r>
  <r>
    <x v="8"/>
    <x v="11"/>
    <x v="1"/>
    <x v="0"/>
    <n v="1"/>
    <s v="(en blanco)"/>
  </r>
  <r>
    <x v="8"/>
    <x v="34"/>
    <x v="1"/>
    <x v="0"/>
    <n v="3"/>
    <s v="(en blanco)"/>
  </r>
  <r>
    <x v="8"/>
    <x v="12"/>
    <x v="0"/>
    <x v="0"/>
    <n v="1"/>
    <s v="8 - KENNEDY"/>
  </r>
  <r>
    <x v="8"/>
    <x v="27"/>
    <x v="1"/>
    <x v="0"/>
    <n v="4"/>
    <s v="(en blanco)"/>
  </r>
  <r>
    <x v="8"/>
    <x v="13"/>
    <x v="1"/>
    <x v="0"/>
    <n v="2"/>
    <s v="(en blanco)"/>
  </r>
  <r>
    <x v="8"/>
    <x v="3"/>
    <x v="1"/>
    <x v="0"/>
    <n v="2"/>
    <s v="(en blanco)"/>
  </r>
  <r>
    <x v="9"/>
    <x v="0"/>
    <x v="1"/>
    <x v="0"/>
    <n v="1"/>
    <s v="(en blanco)"/>
  </r>
  <r>
    <x v="9"/>
    <x v="0"/>
    <x v="0"/>
    <x v="0"/>
    <n v="1"/>
    <s v="14 - LOS MARTIRES"/>
  </r>
  <r>
    <x v="9"/>
    <x v="0"/>
    <x v="0"/>
    <x v="0"/>
    <n v="2"/>
    <s v="(en blanco)"/>
  </r>
  <r>
    <x v="9"/>
    <x v="8"/>
    <x v="1"/>
    <x v="0"/>
    <n v="1"/>
    <s v="(en blanco)"/>
  </r>
  <r>
    <x v="9"/>
    <x v="1"/>
    <x v="1"/>
    <x v="0"/>
    <n v="1"/>
    <s v="(en blanco)"/>
  </r>
  <r>
    <x v="9"/>
    <x v="17"/>
    <x v="1"/>
    <x v="0"/>
    <n v="1"/>
    <s v="(en blanco)"/>
  </r>
  <r>
    <x v="9"/>
    <x v="25"/>
    <x v="1"/>
    <x v="0"/>
    <n v="2"/>
    <s v="(en blanco)"/>
  </r>
  <r>
    <x v="9"/>
    <x v="33"/>
    <x v="1"/>
    <x v="0"/>
    <n v="1"/>
    <s v="(en blanco)"/>
  </r>
  <r>
    <x v="9"/>
    <x v="4"/>
    <x v="1"/>
    <x v="0"/>
    <n v="3"/>
    <s v="(en blanco)"/>
  </r>
  <r>
    <x v="9"/>
    <x v="4"/>
    <x v="3"/>
    <x v="0"/>
    <n v="3"/>
    <s v="(en blanco)"/>
  </r>
  <r>
    <x v="9"/>
    <x v="4"/>
    <x v="0"/>
    <x v="0"/>
    <n v="1"/>
    <s v="(en blanco)"/>
  </r>
  <r>
    <x v="9"/>
    <x v="30"/>
    <x v="1"/>
    <x v="0"/>
    <n v="2"/>
    <s v="(en blanco)"/>
  </r>
  <r>
    <x v="9"/>
    <x v="9"/>
    <x v="1"/>
    <x v="0"/>
    <n v="1"/>
    <s v="(en blanco)"/>
  </r>
  <r>
    <x v="9"/>
    <x v="9"/>
    <x v="3"/>
    <x v="0"/>
    <n v="2"/>
    <s v="(en blanco)"/>
  </r>
  <r>
    <x v="9"/>
    <x v="5"/>
    <x v="1"/>
    <x v="0"/>
    <n v="11"/>
    <s v="(en blanco)"/>
  </r>
  <r>
    <x v="9"/>
    <x v="5"/>
    <x v="3"/>
    <x v="0"/>
    <n v="8"/>
    <s v="(en blanco)"/>
  </r>
  <r>
    <x v="9"/>
    <x v="5"/>
    <x v="0"/>
    <x v="0"/>
    <n v="1"/>
    <s v="11 - SUBA"/>
  </r>
  <r>
    <x v="9"/>
    <x v="22"/>
    <x v="1"/>
    <x v="0"/>
    <n v="1"/>
    <s v="(en blanco)"/>
  </r>
  <r>
    <x v="9"/>
    <x v="29"/>
    <x v="1"/>
    <x v="0"/>
    <n v="1"/>
    <s v="(en blanco)"/>
  </r>
  <r>
    <x v="9"/>
    <x v="11"/>
    <x v="1"/>
    <x v="0"/>
    <n v="1"/>
    <s v="(en blanco)"/>
  </r>
  <r>
    <x v="10"/>
    <x v="35"/>
    <x v="6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13">
  <r>
    <x v="0"/>
    <x v="0"/>
    <x v="0"/>
    <x v="0"/>
    <n v="1"/>
    <s v="11 - SUBA"/>
  </r>
  <r>
    <x v="0"/>
    <x v="0"/>
    <x v="0"/>
    <x v="0"/>
    <n v="1"/>
    <s v="(en blanco)"/>
  </r>
  <r>
    <x v="0"/>
    <x v="1"/>
    <x v="0"/>
    <x v="0"/>
    <n v="1"/>
    <s v="(en blanco)"/>
  </r>
  <r>
    <x v="0"/>
    <x v="2"/>
    <x v="0"/>
    <x v="0"/>
    <n v="1"/>
    <s v="(en blanco)"/>
  </r>
  <r>
    <x v="1"/>
    <x v="0"/>
    <x v="1"/>
    <x v="0"/>
    <n v="1"/>
    <s v="(en blanco)"/>
  </r>
  <r>
    <x v="1"/>
    <x v="3"/>
    <x v="1"/>
    <x v="0"/>
    <n v="1"/>
    <s v="(en blanco)"/>
  </r>
  <r>
    <x v="1"/>
    <x v="4"/>
    <x v="1"/>
    <x v="0"/>
    <n v="1"/>
    <s v="(en blanco)"/>
  </r>
  <r>
    <x v="2"/>
    <x v="5"/>
    <x v="0"/>
    <x v="0"/>
    <n v="1"/>
    <s v="50 - INTERLOCAL"/>
  </r>
  <r>
    <x v="2"/>
    <x v="6"/>
    <x v="1"/>
    <x v="0"/>
    <n v="1"/>
    <s v="(en blanco)"/>
  </r>
  <r>
    <x v="2"/>
    <x v="7"/>
    <x v="1"/>
    <x v="0"/>
    <n v="1"/>
    <s v="(en blanco)"/>
  </r>
  <r>
    <x v="2"/>
    <x v="7"/>
    <x v="0"/>
    <x v="0"/>
    <n v="1"/>
    <s v="6 - TUNJUELITO"/>
  </r>
  <r>
    <x v="2"/>
    <x v="0"/>
    <x v="1"/>
    <x v="0"/>
    <n v="2"/>
    <s v="(en blanco)"/>
  </r>
  <r>
    <x v="2"/>
    <x v="0"/>
    <x v="2"/>
    <x v="0"/>
    <n v="1"/>
    <s v="(en blanco)"/>
  </r>
  <r>
    <x v="2"/>
    <x v="0"/>
    <x v="3"/>
    <x v="0"/>
    <n v="2"/>
    <s v="(en blanco)"/>
  </r>
  <r>
    <x v="2"/>
    <x v="3"/>
    <x v="1"/>
    <x v="0"/>
    <n v="1"/>
    <s v="(en blanco)"/>
  </r>
  <r>
    <x v="2"/>
    <x v="3"/>
    <x v="2"/>
    <x v="0"/>
    <n v="1"/>
    <s v="(en blanco)"/>
  </r>
  <r>
    <x v="2"/>
    <x v="8"/>
    <x v="1"/>
    <x v="0"/>
    <n v="2"/>
    <s v="(en blanco)"/>
  </r>
  <r>
    <x v="2"/>
    <x v="8"/>
    <x v="2"/>
    <x v="0"/>
    <n v="1"/>
    <s v="(en blanco)"/>
  </r>
  <r>
    <x v="2"/>
    <x v="8"/>
    <x v="3"/>
    <x v="0"/>
    <n v="2"/>
    <s v="(en blanco)"/>
  </r>
  <r>
    <x v="2"/>
    <x v="9"/>
    <x v="1"/>
    <x v="0"/>
    <n v="3"/>
    <s v="(en blanco)"/>
  </r>
  <r>
    <x v="2"/>
    <x v="9"/>
    <x v="2"/>
    <x v="0"/>
    <n v="2"/>
    <s v="(en blanco)"/>
  </r>
  <r>
    <x v="2"/>
    <x v="10"/>
    <x v="1"/>
    <x v="0"/>
    <n v="1"/>
    <s v="(en blanco)"/>
  </r>
  <r>
    <x v="2"/>
    <x v="2"/>
    <x v="2"/>
    <x v="0"/>
    <n v="1"/>
    <s v="(en blanco)"/>
  </r>
  <r>
    <x v="2"/>
    <x v="11"/>
    <x v="0"/>
    <x v="0"/>
    <n v="1"/>
    <s v="(en blanco)"/>
  </r>
  <r>
    <x v="2"/>
    <x v="12"/>
    <x v="1"/>
    <x v="0"/>
    <n v="8"/>
    <s v="(en blanco)"/>
  </r>
  <r>
    <x v="2"/>
    <x v="12"/>
    <x v="2"/>
    <x v="0"/>
    <n v="1"/>
    <s v="(en blanco)"/>
  </r>
  <r>
    <x v="2"/>
    <x v="12"/>
    <x v="0"/>
    <x v="0"/>
    <n v="1"/>
    <s v="(en blanco)"/>
  </r>
  <r>
    <x v="3"/>
    <x v="6"/>
    <x v="1"/>
    <x v="0"/>
    <n v="2"/>
    <s v="(en blanco)"/>
  </r>
  <r>
    <x v="3"/>
    <x v="6"/>
    <x v="2"/>
    <x v="0"/>
    <n v="2"/>
    <s v="(en blanco)"/>
  </r>
  <r>
    <x v="3"/>
    <x v="6"/>
    <x v="3"/>
    <x v="0"/>
    <n v="6"/>
    <s v="(en blanco)"/>
  </r>
  <r>
    <x v="3"/>
    <x v="13"/>
    <x v="1"/>
    <x v="0"/>
    <n v="1"/>
    <s v="(en blanco)"/>
  </r>
  <r>
    <x v="3"/>
    <x v="13"/>
    <x v="3"/>
    <x v="0"/>
    <n v="1"/>
    <s v="(en blanco)"/>
  </r>
  <r>
    <x v="3"/>
    <x v="14"/>
    <x v="2"/>
    <x v="0"/>
    <n v="1"/>
    <s v="(en blanco)"/>
  </r>
  <r>
    <x v="3"/>
    <x v="0"/>
    <x v="1"/>
    <x v="0"/>
    <n v="4"/>
    <s v="(en blanco)"/>
  </r>
  <r>
    <x v="3"/>
    <x v="0"/>
    <x v="2"/>
    <x v="0"/>
    <n v="1"/>
    <s v="(en blanco)"/>
  </r>
  <r>
    <x v="3"/>
    <x v="15"/>
    <x v="2"/>
    <x v="0"/>
    <n v="2"/>
    <s v="(en blanco)"/>
  </r>
  <r>
    <x v="3"/>
    <x v="16"/>
    <x v="1"/>
    <x v="0"/>
    <n v="1"/>
    <s v="(en blanco)"/>
  </r>
  <r>
    <x v="3"/>
    <x v="3"/>
    <x v="3"/>
    <x v="0"/>
    <n v="1"/>
    <s v="(en blanco)"/>
  </r>
  <r>
    <x v="3"/>
    <x v="3"/>
    <x v="4"/>
    <x v="0"/>
    <n v="1"/>
    <s v="(en blanco)"/>
  </r>
  <r>
    <x v="3"/>
    <x v="17"/>
    <x v="2"/>
    <x v="0"/>
    <n v="1"/>
    <s v="(en blanco)"/>
  </r>
  <r>
    <x v="3"/>
    <x v="17"/>
    <x v="4"/>
    <x v="0"/>
    <n v="1"/>
    <s v="(en blanco)"/>
  </r>
  <r>
    <x v="3"/>
    <x v="8"/>
    <x v="1"/>
    <x v="0"/>
    <n v="7"/>
    <s v="(en blanco)"/>
  </r>
  <r>
    <x v="3"/>
    <x v="8"/>
    <x v="2"/>
    <x v="0"/>
    <n v="2"/>
    <s v="(en blanco)"/>
  </r>
  <r>
    <x v="3"/>
    <x v="8"/>
    <x v="3"/>
    <x v="0"/>
    <n v="4"/>
    <s v="(en blanco)"/>
  </r>
  <r>
    <x v="3"/>
    <x v="8"/>
    <x v="4"/>
    <x v="0"/>
    <n v="2"/>
    <s v="(en blanco)"/>
  </r>
  <r>
    <x v="3"/>
    <x v="9"/>
    <x v="1"/>
    <x v="0"/>
    <n v="1"/>
    <s v="(en blanco)"/>
  </r>
  <r>
    <x v="3"/>
    <x v="18"/>
    <x v="2"/>
    <x v="0"/>
    <n v="1"/>
    <s v="(en blanco)"/>
  </r>
  <r>
    <x v="3"/>
    <x v="19"/>
    <x v="1"/>
    <x v="0"/>
    <n v="7"/>
    <s v="(en blanco)"/>
  </r>
  <r>
    <x v="3"/>
    <x v="19"/>
    <x v="0"/>
    <x v="0"/>
    <n v="1"/>
    <s v="7 - BOSA"/>
  </r>
  <r>
    <x v="3"/>
    <x v="4"/>
    <x v="1"/>
    <x v="0"/>
    <n v="10"/>
    <s v="(en blanco)"/>
  </r>
  <r>
    <x v="3"/>
    <x v="4"/>
    <x v="2"/>
    <x v="0"/>
    <n v="3"/>
    <s v="(en blanco)"/>
  </r>
  <r>
    <x v="3"/>
    <x v="4"/>
    <x v="4"/>
    <x v="0"/>
    <n v="3"/>
    <s v="(en blanco)"/>
  </r>
  <r>
    <x v="3"/>
    <x v="4"/>
    <x v="0"/>
    <x v="0"/>
    <n v="1"/>
    <s v="(en blanco)"/>
  </r>
  <r>
    <x v="3"/>
    <x v="20"/>
    <x v="1"/>
    <x v="0"/>
    <n v="4"/>
    <s v="(en blanco)"/>
  </r>
  <r>
    <x v="3"/>
    <x v="20"/>
    <x v="2"/>
    <x v="0"/>
    <n v="1"/>
    <s v="(en blanco)"/>
  </r>
  <r>
    <x v="3"/>
    <x v="20"/>
    <x v="3"/>
    <x v="0"/>
    <n v="1"/>
    <s v="(en blanco)"/>
  </r>
  <r>
    <x v="3"/>
    <x v="21"/>
    <x v="1"/>
    <x v="0"/>
    <n v="1"/>
    <s v="(en blanco)"/>
  </r>
  <r>
    <x v="3"/>
    <x v="1"/>
    <x v="3"/>
    <x v="0"/>
    <n v="1"/>
    <s v="(en blanco)"/>
  </r>
  <r>
    <x v="3"/>
    <x v="10"/>
    <x v="1"/>
    <x v="0"/>
    <n v="1"/>
    <s v="(en blanco)"/>
  </r>
  <r>
    <x v="3"/>
    <x v="10"/>
    <x v="2"/>
    <x v="0"/>
    <n v="1"/>
    <s v="(en blanco)"/>
  </r>
  <r>
    <x v="3"/>
    <x v="2"/>
    <x v="1"/>
    <x v="0"/>
    <n v="1"/>
    <s v="(en blanco)"/>
  </r>
  <r>
    <x v="3"/>
    <x v="2"/>
    <x v="2"/>
    <x v="0"/>
    <n v="3"/>
    <s v="(en blanco)"/>
  </r>
  <r>
    <x v="3"/>
    <x v="11"/>
    <x v="1"/>
    <x v="0"/>
    <n v="3"/>
    <s v="(en blanco)"/>
  </r>
  <r>
    <x v="3"/>
    <x v="11"/>
    <x v="2"/>
    <x v="0"/>
    <n v="11"/>
    <s v="(en blanco)"/>
  </r>
  <r>
    <x v="3"/>
    <x v="11"/>
    <x v="0"/>
    <x v="0"/>
    <n v="1"/>
    <s v="13 - TEUSAQUILLO"/>
  </r>
  <r>
    <x v="3"/>
    <x v="11"/>
    <x v="0"/>
    <x v="0"/>
    <n v="1"/>
    <s v="2 - CHAPINERO"/>
  </r>
  <r>
    <x v="3"/>
    <x v="12"/>
    <x v="2"/>
    <x v="0"/>
    <n v="2"/>
    <s v="(en blanco)"/>
  </r>
  <r>
    <x v="4"/>
    <x v="0"/>
    <x v="1"/>
    <x v="0"/>
    <n v="2"/>
    <s v="(en blanco)"/>
  </r>
  <r>
    <x v="4"/>
    <x v="16"/>
    <x v="1"/>
    <x v="0"/>
    <n v="1"/>
    <s v="(en blanco)"/>
  </r>
  <r>
    <x v="4"/>
    <x v="22"/>
    <x v="1"/>
    <x v="0"/>
    <n v="2"/>
    <s v="(en blanco)"/>
  </r>
  <r>
    <x v="4"/>
    <x v="23"/>
    <x v="1"/>
    <x v="0"/>
    <n v="3"/>
    <s v="(en blanco)"/>
  </r>
  <r>
    <x v="4"/>
    <x v="3"/>
    <x v="1"/>
    <x v="0"/>
    <n v="7"/>
    <s v="(en blanco)"/>
  </r>
  <r>
    <x v="4"/>
    <x v="3"/>
    <x v="4"/>
    <x v="0"/>
    <n v="3"/>
    <s v="(en blanco)"/>
  </r>
  <r>
    <x v="4"/>
    <x v="24"/>
    <x v="1"/>
    <x v="0"/>
    <n v="3"/>
    <s v="(en blanco)"/>
  </r>
  <r>
    <x v="4"/>
    <x v="8"/>
    <x v="0"/>
    <x v="0"/>
    <n v="2"/>
    <s v="(en blanco)"/>
  </r>
  <r>
    <x v="4"/>
    <x v="4"/>
    <x v="1"/>
    <x v="0"/>
    <n v="35"/>
    <s v="(en blanco)"/>
  </r>
  <r>
    <x v="4"/>
    <x v="4"/>
    <x v="3"/>
    <x v="0"/>
    <n v="2"/>
    <s v="(en blanco)"/>
  </r>
  <r>
    <x v="4"/>
    <x v="4"/>
    <x v="4"/>
    <x v="0"/>
    <n v="12"/>
    <s v="(en blanco)"/>
  </r>
  <r>
    <x v="4"/>
    <x v="4"/>
    <x v="0"/>
    <x v="0"/>
    <n v="3"/>
    <s v="(en blanco)"/>
  </r>
  <r>
    <x v="4"/>
    <x v="21"/>
    <x v="1"/>
    <x v="0"/>
    <n v="1"/>
    <s v="(en blanco)"/>
  </r>
  <r>
    <x v="4"/>
    <x v="11"/>
    <x v="1"/>
    <x v="0"/>
    <n v="1"/>
    <s v="(en blanco)"/>
  </r>
  <r>
    <x v="4"/>
    <x v="25"/>
    <x v="1"/>
    <x v="0"/>
    <n v="8"/>
    <s v="(en blanco)"/>
  </r>
  <r>
    <x v="5"/>
    <x v="5"/>
    <x v="1"/>
    <x v="0"/>
    <n v="1"/>
    <s v="(en blanco)"/>
  </r>
  <r>
    <x v="5"/>
    <x v="7"/>
    <x v="1"/>
    <x v="0"/>
    <n v="2"/>
    <s v="(en blanco)"/>
  </r>
  <r>
    <x v="5"/>
    <x v="0"/>
    <x v="2"/>
    <x v="0"/>
    <n v="1"/>
    <s v="(en blanco)"/>
  </r>
  <r>
    <x v="5"/>
    <x v="3"/>
    <x v="1"/>
    <x v="0"/>
    <n v="2"/>
    <s v="(en blanco)"/>
  </r>
  <r>
    <x v="5"/>
    <x v="3"/>
    <x v="4"/>
    <x v="0"/>
    <n v="1"/>
    <s v="(en blanco)"/>
  </r>
  <r>
    <x v="5"/>
    <x v="26"/>
    <x v="1"/>
    <x v="0"/>
    <n v="1"/>
    <s v="(en blanco)"/>
  </r>
  <r>
    <x v="5"/>
    <x v="26"/>
    <x v="0"/>
    <x v="0"/>
    <n v="1"/>
    <s v="2 - CHAPINERO"/>
  </r>
  <r>
    <x v="5"/>
    <x v="8"/>
    <x v="4"/>
    <x v="0"/>
    <n v="1"/>
    <s v="(en blanco)"/>
  </r>
  <r>
    <x v="5"/>
    <x v="4"/>
    <x v="1"/>
    <x v="0"/>
    <n v="2"/>
    <s v="(en blanco)"/>
  </r>
  <r>
    <x v="5"/>
    <x v="4"/>
    <x v="4"/>
    <x v="0"/>
    <n v="1"/>
    <s v="(en blanco)"/>
  </r>
  <r>
    <x v="5"/>
    <x v="4"/>
    <x v="0"/>
    <x v="0"/>
    <n v="1"/>
    <s v="13 - TEUSAQUILLO"/>
  </r>
  <r>
    <x v="5"/>
    <x v="4"/>
    <x v="0"/>
    <x v="0"/>
    <n v="1"/>
    <s v="(en blanco)"/>
  </r>
  <r>
    <x v="5"/>
    <x v="20"/>
    <x v="4"/>
    <x v="0"/>
    <n v="1"/>
    <s v="(en blanco)"/>
  </r>
  <r>
    <x v="5"/>
    <x v="27"/>
    <x v="0"/>
    <x v="0"/>
    <n v="1"/>
    <s v="9 - FONTIBON"/>
  </r>
  <r>
    <x v="6"/>
    <x v="0"/>
    <x v="2"/>
    <x v="0"/>
    <n v="1"/>
    <s v="(en blanco)"/>
  </r>
  <r>
    <x v="6"/>
    <x v="15"/>
    <x v="2"/>
    <x v="0"/>
    <n v="2"/>
    <s v="(en blanco)"/>
  </r>
  <r>
    <x v="6"/>
    <x v="16"/>
    <x v="1"/>
    <x v="0"/>
    <n v="1"/>
    <s v="(en blanco)"/>
  </r>
  <r>
    <x v="6"/>
    <x v="3"/>
    <x v="1"/>
    <x v="0"/>
    <n v="1"/>
    <s v="(en blanco)"/>
  </r>
  <r>
    <x v="6"/>
    <x v="28"/>
    <x v="0"/>
    <x v="0"/>
    <n v="1"/>
    <s v="10 - ENGATIVA"/>
  </r>
  <r>
    <x v="6"/>
    <x v="29"/>
    <x v="1"/>
    <x v="0"/>
    <n v="2"/>
    <s v="(en blanco)"/>
  </r>
  <r>
    <x v="6"/>
    <x v="4"/>
    <x v="1"/>
    <x v="0"/>
    <n v="4"/>
    <s v="(en blanco)"/>
  </r>
  <r>
    <x v="6"/>
    <x v="4"/>
    <x v="4"/>
    <x v="0"/>
    <n v="1"/>
    <s v="(en blanco)"/>
  </r>
  <r>
    <x v="6"/>
    <x v="4"/>
    <x v="0"/>
    <x v="0"/>
    <n v="2"/>
    <s v="(en blanco)"/>
  </r>
  <r>
    <x v="6"/>
    <x v="27"/>
    <x v="1"/>
    <x v="0"/>
    <n v="3"/>
    <s v="(en blanco)"/>
  </r>
  <r>
    <x v="6"/>
    <x v="27"/>
    <x v="4"/>
    <x v="0"/>
    <n v="1"/>
    <s v="(en blanco)"/>
  </r>
  <r>
    <x v="6"/>
    <x v="1"/>
    <x v="0"/>
    <x v="0"/>
    <n v="1"/>
    <s v="(en blanco)"/>
  </r>
  <r>
    <x v="6"/>
    <x v="30"/>
    <x v="0"/>
    <x v="0"/>
    <n v="1"/>
    <s v="(en blanco)"/>
  </r>
  <r>
    <x v="7"/>
    <x v="13"/>
    <x v="1"/>
    <x v="0"/>
    <n v="11"/>
    <s v="(en blanco)"/>
  </r>
  <r>
    <x v="7"/>
    <x v="13"/>
    <x v="4"/>
    <x v="0"/>
    <n v="1"/>
    <s v="(en blanco)"/>
  </r>
  <r>
    <x v="7"/>
    <x v="7"/>
    <x v="1"/>
    <x v="0"/>
    <n v="1"/>
    <s v="(en blanco)"/>
  </r>
  <r>
    <x v="7"/>
    <x v="7"/>
    <x v="2"/>
    <x v="0"/>
    <n v="1"/>
    <s v="(en blanco)"/>
  </r>
  <r>
    <x v="7"/>
    <x v="7"/>
    <x v="0"/>
    <x v="0"/>
    <n v="1"/>
    <s v="(en blanco)"/>
  </r>
  <r>
    <x v="7"/>
    <x v="0"/>
    <x v="1"/>
    <x v="0"/>
    <n v="1"/>
    <s v="(en blanco)"/>
  </r>
  <r>
    <x v="7"/>
    <x v="31"/>
    <x v="1"/>
    <x v="0"/>
    <n v="1"/>
    <s v="(en blanco)"/>
  </r>
  <r>
    <x v="7"/>
    <x v="4"/>
    <x v="1"/>
    <x v="0"/>
    <n v="6"/>
    <s v="(en blanco)"/>
  </r>
  <r>
    <x v="7"/>
    <x v="4"/>
    <x v="2"/>
    <x v="0"/>
    <n v="1"/>
    <s v="(en blanco)"/>
  </r>
  <r>
    <x v="7"/>
    <x v="4"/>
    <x v="3"/>
    <x v="0"/>
    <n v="1"/>
    <s v="(en blanco)"/>
  </r>
  <r>
    <x v="7"/>
    <x v="4"/>
    <x v="0"/>
    <x v="0"/>
    <n v="1"/>
    <s v="(en blanco)"/>
  </r>
  <r>
    <x v="7"/>
    <x v="25"/>
    <x v="1"/>
    <x v="0"/>
    <n v="2"/>
    <s v="(en blanco)"/>
  </r>
  <r>
    <x v="7"/>
    <x v="12"/>
    <x v="4"/>
    <x v="0"/>
    <n v="1"/>
    <s v="(en blanco)"/>
  </r>
  <r>
    <x v="8"/>
    <x v="5"/>
    <x v="1"/>
    <x v="0"/>
    <n v="1"/>
    <s v="(en blanco)"/>
  </r>
  <r>
    <x v="8"/>
    <x v="6"/>
    <x v="1"/>
    <x v="0"/>
    <n v="1"/>
    <s v="(en blanco)"/>
  </r>
  <r>
    <x v="8"/>
    <x v="13"/>
    <x v="1"/>
    <x v="0"/>
    <n v="2"/>
    <s v="(en blanco)"/>
  </r>
  <r>
    <x v="8"/>
    <x v="7"/>
    <x v="1"/>
    <x v="0"/>
    <n v="1"/>
    <s v="(en blanco)"/>
  </r>
  <r>
    <x v="8"/>
    <x v="14"/>
    <x v="1"/>
    <x v="0"/>
    <n v="1"/>
    <s v="(en blanco)"/>
  </r>
  <r>
    <x v="8"/>
    <x v="0"/>
    <x v="5"/>
    <x v="0"/>
    <n v="1"/>
    <s v="(en blanco)"/>
  </r>
  <r>
    <x v="8"/>
    <x v="0"/>
    <x v="1"/>
    <x v="0"/>
    <n v="6"/>
    <s v="(en blanco)"/>
  </r>
  <r>
    <x v="8"/>
    <x v="0"/>
    <x v="3"/>
    <x v="0"/>
    <n v="1"/>
    <s v="(en blanco)"/>
  </r>
  <r>
    <x v="8"/>
    <x v="0"/>
    <x v="0"/>
    <x v="0"/>
    <n v="1"/>
    <s v="8 - KENNEDY"/>
  </r>
  <r>
    <x v="8"/>
    <x v="0"/>
    <x v="0"/>
    <x v="0"/>
    <n v="1"/>
    <s v="(en blanco)"/>
  </r>
  <r>
    <x v="8"/>
    <x v="16"/>
    <x v="1"/>
    <x v="0"/>
    <n v="10"/>
    <s v="(en blanco)"/>
  </r>
  <r>
    <x v="8"/>
    <x v="3"/>
    <x v="1"/>
    <x v="0"/>
    <n v="1"/>
    <s v="(en blanco)"/>
  </r>
  <r>
    <x v="8"/>
    <x v="28"/>
    <x v="4"/>
    <x v="0"/>
    <n v="2"/>
    <s v="(en blanco)"/>
  </r>
  <r>
    <x v="8"/>
    <x v="29"/>
    <x v="1"/>
    <x v="0"/>
    <n v="1"/>
    <s v="(en blanco)"/>
  </r>
  <r>
    <x v="8"/>
    <x v="8"/>
    <x v="1"/>
    <x v="0"/>
    <n v="5"/>
    <s v="(en blanco)"/>
  </r>
  <r>
    <x v="8"/>
    <x v="8"/>
    <x v="3"/>
    <x v="0"/>
    <n v="1"/>
    <s v="(en blanco)"/>
  </r>
  <r>
    <x v="8"/>
    <x v="8"/>
    <x v="0"/>
    <x v="0"/>
    <n v="1"/>
    <s v="18 - RAFAEL URIBE URIBE"/>
  </r>
  <r>
    <x v="8"/>
    <x v="19"/>
    <x v="1"/>
    <x v="0"/>
    <n v="4"/>
    <s v="(en blanco)"/>
  </r>
  <r>
    <x v="8"/>
    <x v="4"/>
    <x v="1"/>
    <x v="0"/>
    <n v="14"/>
    <s v="(en blanco)"/>
  </r>
  <r>
    <x v="8"/>
    <x v="4"/>
    <x v="2"/>
    <x v="0"/>
    <n v="1"/>
    <s v="(en blanco)"/>
  </r>
  <r>
    <x v="8"/>
    <x v="4"/>
    <x v="3"/>
    <x v="0"/>
    <n v="3"/>
    <s v="(en blanco)"/>
  </r>
  <r>
    <x v="8"/>
    <x v="4"/>
    <x v="4"/>
    <x v="0"/>
    <n v="2"/>
    <s v="(en blanco)"/>
  </r>
  <r>
    <x v="8"/>
    <x v="20"/>
    <x v="1"/>
    <x v="0"/>
    <n v="2"/>
    <s v="(en blanco)"/>
  </r>
  <r>
    <x v="8"/>
    <x v="21"/>
    <x v="4"/>
    <x v="0"/>
    <n v="1"/>
    <s v="(en blanco)"/>
  </r>
  <r>
    <x v="8"/>
    <x v="27"/>
    <x v="1"/>
    <x v="0"/>
    <n v="10"/>
    <s v="(en blanco)"/>
  </r>
  <r>
    <x v="8"/>
    <x v="27"/>
    <x v="4"/>
    <x v="0"/>
    <n v="1"/>
    <s v="(en blanco)"/>
  </r>
  <r>
    <x v="8"/>
    <x v="1"/>
    <x v="3"/>
    <x v="0"/>
    <n v="1"/>
    <s v="(en blanco)"/>
  </r>
  <r>
    <x v="8"/>
    <x v="30"/>
    <x v="1"/>
    <x v="0"/>
    <n v="1"/>
    <s v="(en blanco)"/>
  </r>
  <r>
    <x v="8"/>
    <x v="10"/>
    <x v="1"/>
    <x v="0"/>
    <n v="1"/>
    <s v="(en blanco)"/>
  </r>
  <r>
    <x v="8"/>
    <x v="32"/>
    <x v="1"/>
    <x v="0"/>
    <n v="3"/>
    <s v="(en blanco)"/>
  </r>
  <r>
    <x v="8"/>
    <x v="11"/>
    <x v="0"/>
    <x v="0"/>
    <n v="1"/>
    <s v="8 - KENNEDY"/>
  </r>
  <r>
    <x v="8"/>
    <x v="25"/>
    <x v="1"/>
    <x v="0"/>
    <n v="4"/>
    <s v="(en blanco)"/>
  </r>
  <r>
    <x v="8"/>
    <x v="12"/>
    <x v="1"/>
    <x v="0"/>
    <n v="2"/>
    <s v="(en blanco)"/>
  </r>
  <r>
    <x v="9"/>
    <x v="7"/>
    <x v="1"/>
    <x v="0"/>
    <n v="1"/>
    <s v="(en blanco)"/>
  </r>
  <r>
    <x v="9"/>
    <x v="0"/>
    <x v="1"/>
    <x v="0"/>
    <n v="1"/>
    <s v="(en blanco)"/>
  </r>
  <r>
    <x v="9"/>
    <x v="0"/>
    <x v="0"/>
    <x v="0"/>
    <n v="1"/>
    <s v="(en blanco)"/>
  </r>
  <r>
    <x v="9"/>
    <x v="16"/>
    <x v="1"/>
    <x v="0"/>
    <n v="1"/>
    <s v="(en blanco)"/>
  </r>
  <r>
    <x v="9"/>
    <x v="22"/>
    <x v="1"/>
    <x v="0"/>
    <n v="2"/>
    <s v="(en blanco)"/>
  </r>
  <r>
    <x v="9"/>
    <x v="31"/>
    <x v="1"/>
    <x v="0"/>
    <n v="1"/>
    <s v="(en blanco)"/>
  </r>
  <r>
    <x v="9"/>
    <x v="3"/>
    <x v="1"/>
    <x v="0"/>
    <n v="3"/>
    <s v="(en blanco)"/>
  </r>
  <r>
    <x v="9"/>
    <x v="3"/>
    <x v="4"/>
    <x v="0"/>
    <n v="3"/>
    <s v="(en blanco)"/>
  </r>
  <r>
    <x v="9"/>
    <x v="3"/>
    <x v="0"/>
    <x v="0"/>
    <n v="1"/>
    <s v="(en blanco)"/>
  </r>
  <r>
    <x v="9"/>
    <x v="28"/>
    <x v="1"/>
    <x v="0"/>
    <n v="2"/>
    <s v="(en blanco)"/>
  </r>
  <r>
    <x v="9"/>
    <x v="8"/>
    <x v="1"/>
    <x v="0"/>
    <n v="1"/>
    <s v="(en blanco)"/>
  </r>
  <r>
    <x v="9"/>
    <x v="8"/>
    <x v="4"/>
    <x v="0"/>
    <n v="2"/>
    <s v="(en blanco)"/>
  </r>
  <r>
    <x v="9"/>
    <x v="4"/>
    <x v="1"/>
    <x v="0"/>
    <n v="11"/>
    <s v="(en blanco)"/>
  </r>
  <r>
    <x v="9"/>
    <x v="4"/>
    <x v="4"/>
    <x v="0"/>
    <n v="8"/>
    <s v="(en blanco)"/>
  </r>
  <r>
    <x v="9"/>
    <x v="4"/>
    <x v="0"/>
    <x v="0"/>
    <n v="1"/>
    <s v="11 - SUBA"/>
  </r>
  <r>
    <x v="9"/>
    <x v="20"/>
    <x v="1"/>
    <x v="0"/>
    <n v="1"/>
    <s v="(en blanco)"/>
  </r>
  <r>
    <x v="9"/>
    <x v="27"/>
    <x v="1"/>
    <x v="0"/>
    <n v="1"/>
    <s v="(en blanco)"/>
  </r>
  <r>
    <x v="9"/>
    <x v="10"/>
    <x v="1"/>
    <x v="0"/>
    <n v="1"/>
    <s v="(en blanco)"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  <r>
    <x v="10"/>
    <x v="33"/>
    <x v="6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4" firstHeaderRow="1" firstDataRow="1" firstDataCol="1"/>
  <pivotFields count="6">
    <pivotField showAll="0"/>
    <pivotField showAll="0"/>
    <pivotField axis="axisRow" showAll="0">
      <items count="12">
        <item m="1" x="10"/>
        <item x="2"/>
        <item x="3"/>
        <item m="1" x="9"/>
        <item m="1" x="8"/>
        <item h="1" x="0"/>
        <item h="1" x="6"/>
        <item m="1" x="7"/>
        <item h="1" x="4"/>
        <item h="1" x="5"/>
        <item h="1" x="1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3"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D11:O18" firstHeaderRow="1" firstDataRow="2" firstDataCol="1"/>
  <pivotFields count="6">
    <pivotField axis="axisCol" showAll="0" sortType="descending">
      <items count="14">
        <item x="0"/>
        <item x="5"/>
        <item x="6"/>
        <item x="7"/>
        <item x="8"/>
        <item x="9"/>
        <item h="1" x="10"/>
        <item x="1"/>
        <item m="1" x="12"/>
        <item x="4"/>
        <item m="1" x="1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41">
        <item x="35"/>
        <item m="1" x="53"/>
        <item m="1" x="113"/>
        <item m="1" x="100"/>
        <item m="1" x="99"/>
        <item m="1" x="138"/>
        <item m="1" x="133"/>
        <item m="1" x="85"/>
        <item m="1" x="116"/>
        <item m="1" x="62"/>
        <item m="1" x="139"/>
        <item m="1" x="115"/>
        <item m="1" x="51"/>
        <item m="1" x="120"/>
        <item m="1" x="44"/>
        <item m="1" x="117"/>
        <item m="1" x="60"/>
        <item m="1" x="102"/>
        <item m="1" x="111"/>
        <item m="1" x="125"/>
        <item m="1" x="78"/>
        <item m="1" x="55"/>
        <item m="1" x="36"/>
        <item m="1" x="89"/>
        <item m="1" x="109"/>
        <item m="1" x="67"/>
        <item m="1" x="92"/>
        <item m="1" x="82"/>
        <item m="1" x="108"/>
        <item m="1" x="105"/>
        <item m="1" x="106"/>
        <item m="1" x="41"/>
        <item m="1" x="57"/>
        <item m="1" x="91"/>
        <item m="1" x="63"/>
        <item m="1" x="130"/>
        <item m="1" x="40"/>
        <item m="1" x="123"/>
        <item m="1" x="49"/>
        <item m="1" x="58"/>
        <item m="1" x="84"/>
        <item m="1" x="68"/>
        <item m="1" x="64"/>
        <item m="1" x="77"/>
        <item m="1" x="45"/>
        <item m="1" x="107"/>
        <item m="1" x="37"/>
        <item m="1" x="127"/>
        <item m="1" x="114"/>
        <item m="1" x="73"/>
        <item m="1" x="46"/>
        <item m="1" x="79"/>
        <item m="1" x="132"/>
        <item m="1" x="126"/>
        <item m="1" x="74"/>
        <item m="1" x="103"/>
        <item m="1" x="129"/>
        <item m="1" x="136"/>
        <item m="1" x="86"/>
        <item m="1" x="65"/>
        <item m="1" x="56"/>
        <item m="1" x="48"/>
        <item m="1" x="52"/>
        <item m="1" x="47"/>
        <item m="1" x="110"/>
        <item m="1" x="54"/>
        <item m="1" x="104"/>
        <item m="1" x="112"/>
        <item x="3"/>
        <item m="1" x="66"/>
        <item m="1" x="101"/>
        <item m="1" x="87"/>
        <item m="1" x="97"/>
        <item m="1" x="69"/>
        <item m="1" x="119"/>
        <item m="1" x="95"/>
        <item m="1" x="122"/>
        <item m="1" x="81"/>
        <item m="1" x="94"/>
        <item m="1" x="50"/>
        <item m="1" x="128"/>
        <item m="1" x="118"/>
        <item m="1" x="38"/>
        <item m="1" x="70"/>
        <item m="1" x="96"/>
        <item m="1" x="135"/>
        <item m="1" x="61"/>
        <item m="1" x="88"/>
        <item m="1" x="93"/>
        <item m="1" x="71"/>
        <item m="1" x="75"/>
        <item m="1" x="72"/>
        <item m="1" x="90"/>
        <item m="1" x="131"/>
        <item m="1" x="39"/>
        <item m="1" x="98"/>
        <item m="1" x="80"/>
        <item m="1" x="59"/>
        <item m="1" x="137"/>
        <item m="1" x="134"/>
        <item m="1" x="121"/>
        <item m="1" x="42"/>
        <item m="1" x="43"/>
        <item m="1" x="76"/>
        <item m="1" x="124"/>
        <item m="1" x="83"/>
        <item x="0"/>
        <item x="1"/>
        <item x="13"/>
        <item x="16"/>
        <item x="9"/>
        <item x="5"/>
        <item x="25"/>
        <item x="18"/>
        <item x="32"/>
        <item x="8"/>
        <item x="17"/>
        <item x="29"/>
        <item x="27"/>
        <item x="30"/>
        <item x="11"/>
        <item x="10"/>
        <item x="21"/>
        <item x="26"/>
        <item x="15"/>
        <item x="34"/>
        <item x="22"/>
        <item x="6"/>
        <item x="4"/>
        <item x="12"/>
        <item x="14"/>
        <item x="33"/>
        <item x="7"/>
        <item x="31"/>
        <item x="2"/>
        <item x="19"/>
        <item x="20"/>
        <item x="23"/>
        <item x="24"/>
        <item x="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11"/>
    </i>
    <i>
      <x v="106"/>
    </i>
    <i>
      <x v="110"/>
    </i>
    <i>
      <x v="107"/>
    </i>
    <i>
      <x v="128"/>
    </i>
    <i t="grand">
      <x/>
    </i>
  </rowItems>
  <colFields count="1">
    <field x="0"/>
  </colFields>
  <colItems count="11">
    <i>
      <x v="12"/>
    </i>
    <i>
      <x v="9"/>
    </i>
    <i>
      <x v="11"/>
    </i>
    <i>
      <x v="4"/>
    </i>
    <i>
      <x v="2"/>
    </i>
    <i>
      <x v="5"/>
    </i>
    <i>
      <x v="1"/>
    </i>
    <i>
      <x v="3"/>
    </i>
    <i>
      <x v="7"/>
    </i>
    <i>
      <x/>
    </i>
    <i t="grand">
      <x/>
    </i>
  </colItems>
  <dataFields count="1">
    <dataField name="Top 5 de Requerimientos" fld="4" baseField="0" baseItem="0" numFmtId="165"/>
  </dataFields>
  <formats count="20">
    <format dxfId="21">
      <pivotArea type="all" dataOnly="0" outline="0" fieldPosition="0"/>
    </format>
    <format dxfId="20">
      <pivotArea type="all" dataOnly="0" outline="0" fieldPosition="0"/>
    </format>
    <format dxfId="19">
      <pivotArea type="all" dataOnly="0" outline="0" fieldPosition="0"/>
    </format>
    <format dxfId="18">
      <pivotArea type="all" dataOnly="0" outline="0" fieldPosition="0"/>
    </format>
    <format dxfId="17">
      <pivotArea field="0" type="button" dataOnly="0" labelOnly="1" outline="0" axis="axisCol" fieldPosition="0"/>
    </format>
    <format dxfId="16">
      <pivotArea dataOnly="0" labelOnly="1" grandRow="1" outline="0" fieldPosition="0"/>
    </format>
    <format dxfId="15">
      <pivotArea dataOnly="0" labelOnly="1" grandRow="1" outline="0" fieldPosition="0"/>
    </format>
    <format dxfId="14">
      <pivotArea field="1" type="button" dataOnly="0" labelOnly="1" outline="0" axis="axisRow" fieldPosition="0"/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Col="1" outline="0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6">
      <pivotArea grandCol="1" outline="0" collapsedLevelsAreSubtotals="1" fieldPosition="0"/>
    </format>
    <format dxfId="5">
      <pivotArea outline="0" collapsedLevelsAreSubtotals="1" fieldPosition="0"/>
    </format>
    <format dxfId="4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3">
      <pivotArea type="origin" dataOnly="0" labelOnly="1" outline="0" fieldPosition="0"/>
    </format>
    <format dxfId="2">
      <pivotArea dataOnly="0" labelOnly="1" fieldPosition="0">
        <references count="1">
          <reference field="1" count="5">
            <x v="106"/>
            <x v="107"/>
            <x v="110"/>
            <x v="111"/>
            <x v="128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2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x="0"/>
        <item x="5"/>
        <item x="6"/>
        <item x="7"/>
        <item x="8"/>
        <item x="9"/>
        <item h="1" x="10"/>
        <item x="1"/>
        <item m="1" x="15"/>
        <item x="4"/>
        <item m="1" x="12"/>
        <item h="1" m="1" x="11"/>
        <item h="1" m="1" x="13"/>
        <item h="1" m="1" x="14"/>
        <item h="1" m="1" x="16"/>
        <item h="1" x="2"/>
        <item h="1" x="3"/>
        <item t="default"/>
      </items>
    </pivotField>
    <pivotField showAll="0">
      <items count="227">
        <item x="33"/>
        <item m="1" x="63"/>
        <item m="1" x="181"/>
        <item m="1" x="146"/>
        <item m="1" x="145"/>
        <item m="1" x="222"/>
        <item m="1" x="213"/>
        <item m="1" x="121"/>
        <item m="1" x="186"/>
        <item m="1" x="77"/>
        <item m="1" x="223"/>
        <item m="1" x="182"/>
        <item m="1" x="62"/>
        <item m="1" x="188"/>
        <item m="1" x="48"/>
        <item m="1" x="187"/>
        <item m="1" x="75"/>
        <item m="1" x="150"/>
        <item m="1" x="177"/>
        <item m="1" x="206"/>
        <item m="1" x="101"/>
        <item m="1" x="68"/>
        <item m="1" x="34"/>
        <item m="1" x="129"/>
        <item m="1" x="171"/>
        <item m="1" x="86"/>
        <item m="1" x="133"/>
        <item m="1" x="106"/>
        <item m="1" x="170"/>
        <item m="1" x="158"/>
        <item m="1" x="163"/>
        <item m="1" x="45"/>
        <item m="1" x="70"/>
        <item m="1" x="132"/>
        <item m="1" x="81"/>
        <item m="1" x="210"/>
        <item m="1" x="40"/>
        <item m="1" x="198"/>
        <item m="1" x="59"/>
        <item m="1" x="72"/>
        <item m="1" x="120"/>
        <item m="1" x="90"/>
        <item m="1" x="82"/>
        <item m="1" x="98"/>
        <item m="1" x="52"/>
        <item m="1" x="165"/>
        <item m="1" x="36"/>
        <item m="1" x="56"/>
        <item m="1" x="125"/>
        <item m="1" x="166"/>
        <item m="1" x="204"/>
        <item m="1" x="217"/>
        <item m="1" x="69"/>
        <item m="1" x="43"/>
        <item m="1" x="80"/>
        <item m="1" x="216"/>
        <item m="1" x="112"/>
        <item m="1" x="113"/>
        <item m="1" x="107"/>
        <item m="1" x="60"/>
        <item m="1" x="211"/>
        <item m="1" x="123"/>
        <item m="1" x="149"/>
        <item m="1" x="35"/>
        <item m="1" x="122"/>
        <item m="1" x="126"/>
        <item m="1" x="67"/>
        <item m="1" x="207"/>
        <item m="1" x="169"/>
        <item m="1" x="185"/>
        <item m="1" x="136"/>
        <item m="1" x="137"/>
        <item m="1" x="100"/>
        <item m="1" x="118"/>
        <item m="1" x="41"/>
        <item m="1" x="117"/>
        <item m="1" x="49"/>
        <item m="1" x="201"/>
        <item m="1" x="83"/>
        <item m="1" x="144"/>
        <item m="1" x="99"/>
        <item m="1" x="84"/>
        <item m="1" x="191"/>
        <item m="1" x="108"/>
        <item m="1" x="167"/>
        <item m="1" x="159"/>
        <item m="1" x="202"/>
        <item m="1" x="203"/>
        <item m="1" x="46"/>
        <item m="1" x="176"/>
        <item m="1" x="58"/>
        <item m="1" x="199"/>
        <item m="1" x="209"/>
        <item m="1" x="214"/>
        <item m="1" x="39"/>
        <item m="1" x="172"/>
        <item m="1" x="96"/>
        <item m="1" x="61"/>
        <item m="1" x="162"/>
        <item m="1" x="78"/>
        <item m="1" x="97"/>
        <item m="1" x="116"/>
        <item m="1" x="141"/>
        <item m="1" x="94"/>
        <item m="1" x="57"/>
        <item m="1" x="212"/>
        <item m="1" x="218"/>
        <item m="1" x="138"/>
        <item m="1" x="164"/>
        <item m="1" x="220"/>
        <item m="1" x="92"/>
        <item m="1" x="110"/>
        <item m="1" x="155"/>
        <item m="1" x="53"/>
        <item m="1" x="184"/>
        <item m="1" x="71"/>
        <item m="1" x="79"/>
        <item m="1" x="154"/>
        <item m="1" x="178"/>
        <item m="1" x="205"/>
        <item m="1" x="140"/>
        <item m="1" x="102"/>
        <item m="1" x="105"/>
        <item m="1" x="37"/>
        <item m="1" x="104"/>
        <item m="1" x="76"/>
        <item m="1" x="89"/>
        <item m="1" x="192"/>
        <item m="1" x="95"/>
        <item m="1" x="189"/>
        <item m="1" x="168"/>
        <item m="1" x="161"/>
        <item m="1" x="114"/>
        <item m="1" x="115"/>
        <item m="1" x="142"/>
        <item m="1" x="85"/>
        <item m="1" x="139"/>
        <item m="1" x="127"/>
        <item m="1" x="128"/>
        <item m="1" x="183"/>
        <item m="1" x="219"/>
        <item m="1" x="156"/>
        <item m="1" x="103"/>
        <item m="1" x="175"/>
        <item m="1" x="50"/>
        <item m="1" x="51"/>
        <item m="1" x="42"/>
        <item m="1" x="109"/>
        <item m="1" x="87"/>
        <item m="1" x="130"/>
        <item m="1" x="160"/>
        <item m="1" x="65"/>
        <item m="1" x="196"/>
        <item m="1" x="195"/>
        <item m="1" x="64"/>
        <item m="1" x="111"/>
        <item m="1" x="180"/>
        <item m="1" x="179"/>
        <item m="1" x="225"/>
        <item m="1" x="38"/>
        <item m="1" x="54"/>
        <item m="1" x="124"/>
        <item m="1" x="73"/>
        <item m="1" x="55"/>
        <item m="1" x="66"/>
        <item m="1" x="208"/>
        <item m="1" x="134"/>
        <item m="1" x="193"/>
        <item m="1" x="47"/>
        <item m="1" x="157"/>
        <item m="1" x="190"/>
        <item m="1" x="224"/>
        <item m="1" x="74"/>
        <item m="1" x="44"/>
        <item m="1" x="93"/>
        <item m="1" x="174"/>
        <item m="1" x="135"/>
        <item m="1" x="200"/>
        <item m="1" x="143"/>
        <item m="1" x="151"/>
        <item m="1" x="152"/>
        <item m="1" x="153"/>
        <item m="1" x="148"/>
        <item m="1" x="221"/>
        <item m="1" x="147"/>
        <item m="1" x="173"/>
        <item m="1" x="194"/>
        <item m="1" x="88"/>
        <item m="1" x="119"/>
        <item m="1" x="215"/>
        <item x="0"/>
        <item x="2"/>
        <item m="1" x="91"/>
        <item x="12"/>
        <item x="8"/>
        <item x="4"/>
        <item x="10"/>
        <item x="11"/>
        <item x="22"/>
        <item x="23"/>
        <item x="15"/>
        <item x="30"/>
        <item x="7"/>
        <item x="16"/>
        <item x="27"/>
        <item x="25"/>
        <item x="28"/>
        <item x="19"/>
        <item x="24"/>
        <item x="32"/>
        <item x="20"/>
        <item x="5"/>
        <item x="13"/>
        <item x="3"/>
        <item x="9"/>
        <item x="31"/>
        <item x="14"/>
        <item x="6"/>
        <item m="1" x="197"/>
        <item x="29"/>
        <item m="1" x="131"/>
        <item x="1"/>
        <item x="17"/>
        <item x="18"/>
        <item x="21"/>
        <item x="26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122">
      <pivotArea type="all" dataOnly="0" outline="0" fieldPosition="0"/>
    </format>
    <format dxfId="121">
      <pivotArea type="all" dataOnly="0" outline="0" fieldPosition="0"/>
    </format>
    <format dxfId="120">
      <pivotArea type="all" dataOnly="0" outline="0" fieldPosition="0"/>
    </format>
    <format dxfId="119">
      <pivotArea type="all" dataOnly="0" outline="0" fieldPosition="0"/>
    </format>
    <format dxfId="118">
      <pivotArea field="0" type="button" dataOnly="0" labelOnly="1" outline="0"/>
    </format>
    <format dxfId="117">
      <pivotArea dataOnly="0" labelOnly="1" grandRow="1" outline="0" fieldPosition="0"/>
    </format>
    <format dxfId="116">
      <pivotArea dataOnly="0" labelOnly="1" grandRow="1" outline="0" fieldPosition="0"/>
    </format>
    <format dxfId="115">
      <pivotArea field="1" type="button" dataOnly="0" labelOnly="1" outline="0"/>
    </format>
    <format dxfId="114">
      <pivotArea dataOnly="0" labelOnly="1" grandRow="1" outline="0" fieldPosition="0"/>
    </format>
    <format dxfId="113">
      <pivotArea dataOnly="0" labelOnly="1" grandCol="1" outline="0" fieldPosition="0"/>
    </format>
    <format dxfId="112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Canal">
  <location ref="B3:C5" firstHeaderRow="1" firstDataRow="1" firstDataCol="1"/>
  <pivotFields count="6">
    <pivotField showAll="0">
      <items count="14">
        <item x="0"/>
        <item x="5"/>
        <item x="6"/>
        <item x="7"/>
        <item x="8"/>
        <item x="9"/>
        <item x="10"/>
        <item x="1"/>
        <item m="1" x="12"/>
        <item x="4"/>
        <item m="1" x="11"/>
        <item x="2"/>
        <item x="3"/>
        <item t="default"/>
      </items>
    </pivotField>
    <pivotField showAll="0"/>
    <pivotField showAll="0" sortType="ascending">
      <items count="8">
        <item x="6"/>
        <item x="0"/>
        <item x="3"/>
        <item sd="0" x="2"/>
        <item x="4"/>
        <item x="1"/>
        <item x="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3"/>
        <item m="1" x="2"/>
        <item m="1"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111">
      <pivotArea type="all" dataOnly="0" outline="0" fieldPosition="0"/>
    </format>
    <format dxfId="110">
      <pivotArea type="all" dataOnly="0" outline="0" fieldPosition="0"/>
    </format>
    <format dxfId="109">
      <pivotArea type="all" dataOnly="0" outline="0" fieldPosition="0"/>
    </format>
    <format dxfId="108">
      <pivotArea type="all" dataOnly="0" outline="0" fieldPosition="0"/>
    </format>
    <format dxfId="107">
      <pivotArea field="0" type="button" dataOnly="0" labelOnly="1" outline="0"/>
    </format>
    <format dxfId="106">
      <pivotArea field="2" type="button" dataOnly="0" labelOnly="1" outline="0"/>
    </format>
    <format dxfId="105">
      <pivotArea dataOnly="0" labelOnly="1" grandRow="1" outline="0" fieldPosition="0"/>
    </format>
    <format dxfId="104">
      <pivotArea dataOnly="0" labelOnly="1" grandRow="1" outline="0" fieldPosition="0"/>
    </format>
    <format dxfId="103">
      <pivotArea dataOnly="0" labelOnly="1" grandRow="1" outline="0" fieldPosition="0"/>
    </format>
    <format dxfId="102">
      <pivotArea field="2" type="button" dataOnly="0" labelOnly="1" outline="0"/>
    </format>
    <format dxfId="101">
      <pivotArea field="2" type="button" dataOnly="0" labelOnly="1" outline="0"/>
    </format>
    <format dxfId="100">
      <pivotArea outline="0" collapsedLevelsAreSubtotals="1" fieldPosition="0"/>
    </format>
    <format dxfId="99">
      <pivotArea field="2" type="button" dataOnly="0" labelOnly="1" outline="0"/>
    </format>
    <format dxfId="98">
      <pivotArea dataOnly="0" labelOnly="1" grandRow="1" outline="0" fieldPosition="0"/>
    </format>
    <format dxfId="97">
      <pivotArea dataOnly="0" labelOnly="1" fieldPosition="0">
        <references count="1">
          <reference field="3" count="0"/>
        </references>
      </pivotArea>
    </format>
    <format dxfId="96">
      <pivotArea dataOnly="0" labelOnly="1" grandCol="1" outline="0" fieldPosition="0"/>
    </format>
    <format dxfId="95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4" rowHeaderCaption="Asunto o Subtema">
  <location ref="B3:C9" firstHeaderRow="1" firstDataRow="1" firstDataCol="1"/>
  <pivotFields count="6">
    <pivotField showAll="0" sortType="descending">
      <items count="14">
        <item x="0"/>
        <item x="5"/>
        <item x="6"/>
        <item x="7"/>
        <item x="8"/>
        <item x="9"/>
        <item h="1" x="10"/>
        <item x="1"/>
        <item m="1" x="12"/>
        <item x="4"/>
        <item m="1" x="11"/>
        <item h="1" x="2"/>
        <item h="1"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41">
        <item x="35"/>
        <item m="1" x="53"/>
        <item m="1" x="113"/>
        <item m="1" x="100"/>
        <item m="1" x="99"/>
        <item m="1" x="138"/>
        <item m="1" x="133"/>
        <item m="1" x="85"/>
        <item m="1" x="116"/>
        <item m="1" x="62"/>
        <item m="1" x="139"/>
        <item m="1" x="115"/>
        <item m="1" x="51"/>
        <item m="1" x="120"/>
        <item m="1" x="44"/>
        <item m="1" x="117"/>
        <item m="1" x="60"/>
        <item m="1" x="102"/>
        <item m="1" x="111"/>
        <item m="1" x="125"/>
        <item m="1" x="78"/>
        <item m="1" x="55"/>
        <item m="1" x="36"/>
        <item m="1" x="89"/>
        <item m="1" x="109"/>
        <item m="1" x="67"/>
        <item m="1" x="92"/>
        <item m="1" x="82"/>
        <item m="1" x="108"/>
        <item m="1" x="105"/>
        <item m="1" x="106"/>
        <item m="1" x="41"/>
        <item m="1" x="57"/>
        <item m="1" x="91"/>
        <item m="1" x="63"/>
        <item m="1" x="130"/>
        <item m="1" x="40"/>
        <item m="1" x="123"/>
        <item m="1" x="49"/>
        <item m="1" x="58"/>
        <item m="1" x="84"/>
        <item m="1" x="68"/>
        <item m="1" x="64"/>
        <item m="1" x="77"/>
        <item m="1" x="45"/>
        <item m="1" x="107"/>
        <item m="1" x="37"/>
        <item m="1" x="127"/>
        <item m="1" x="114"/>
        <item m="1" x="73"/>
        <item m="1" x="46"/>
        <item m="1" x="79"/>
        <item m="1" x="132"/>
        <item m="1" x="126"/>
        <item m="1" x="74"/>
        <item m="1" x="103"/>
        <item m="1" x="129"/>
        <item m="1" x="136"/>
        <item m="1" x="86"/>
        <item m="1" x="65"/>
        <item m="1" x="56"/>
        <item m="1" x="48"/>
        <item m="1" x="52"/>
        <item m="1" x="47"/>
        <item m="1" x="110"/>
        <item m="1" x="54"/>
        <item m="1" x="104"/>
        <item m="1" x="112"/>
        <item x="3"/>
        <item m="1" x="66"/>
        <item m="1" x="101"/>
        <item m="1" x="87"/>
        <item m="1" x="97"/>
        <item m="1" x="69"/>
        <item m="1" x="119"/>
        <item m="1" x="95"/>
        <item m="1" x="122"/>
        <item m="1" x="81"/>
        <item m="1" x="94"/>
        <item m="1" x="50"/>
        <item m="1" x="128"/>
        <item m="1" x="118"/>
        <item m="1" x="38"/>
        <item m="1" x="70"/>
        <item m="1" x="96"/>
        <item m="1" x="135"/>
        <item m="1" x="61"/>
        <item m="1" x="88"/>
        <item m="1" x="93"/>
        <item m="1" x="71"/>
        <item m="1" x="75"/>
        <item m="1" x="72"/>
        <item m="1" x="90"/>
        <item m="1" x="131"/>
        <item m="1" x="39"/>
        <item m="1" x="98"/>
        <item m="1" x="80"/>
        <item m="1" x="59"/>
        <item m="1" x="137"/>
        <item m="1" x="134"/>
        <item m="1" x="121"/>
        <item m="1" x="42"/>
        <item m="1" x="43"/>
        <item m="1" x="76"/>
        <item m="1" x="124"/>
        <item m="1" x="83"/>
        <item x="0"/>
        <item x="1"/>
        <item x="13"/>
        <item x="16"/>
        <item x="9"/>
        <item x="5"/>
        <item x="25"/>
        <item x="18"/>
        <item x="32"/>
        <item x="8"/>
        <item x="17"/>
        <item x="29"/>
        <item x="27"/>
        <item x="30"/>
        <item x="11"/>
        <item x="10"/>
        <item x="21"/>
        <item x="26"/>
        <item x="15"/>
        <item x="34"/>
        <item x="22"/>
        <item x="6"/>
        <item x="4"/>
        <item x="12"/>
        <item x="14"/>
        <item x="33"/>
        <item x="7"/>
        <item x="31"/>
        <item x="2"/>
        <item x="19"/>
        <item x="20"/>
        <item x="23"/>
        <item x="24"/>
        <item x="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28"/>
    </i>
    <i>
      <x v="107"/>
    </i>
    <i>
      <x v="110"/>
    </i>
    <i>
      <x v="106"/>
    </i>
    <i>
      <x v="111"/>
    </i>
    <i t="grand">
      <x/>
    </i>
  </rowItems>
  <colItems count="1">
    <i/>
  </colItems>
  <dataFields count="1">
    <dataField name="Recibidos " fld="4" baseField="0" baseItem="0" numFmtId="165"/>
  </dataFields>
  <formats count="16">
    <format dxfId="94">
      <pivotArea type="all" dataOnly="0" outline="0" fieldPosition="0"/>
    </format>
    <format dxfId="93">
      <pivotArea type="all" dataOnly="0" outline="0" fieldPosition="0"/>
    </format>
    <format dxfId="92">
      <pivotArea type="all" dataOnly="0" outline="0" fieldPosition="0"/>
    </format>
    <format dxfId="91">
      <pivotArea type="all" dataOnly="0" outline="0" fieldPosition="0"/>
    </format>
    <format dxfId="90">
      <pivotArea field="0" type="button" dataOnly="0" labelOnly="1" outline="0"/>
    </format>
    <format dxfId="89">
      <pivotArea dataOnly="0" labelOnly="1" grandRow="1" outline="0" fieldPosition="0"/>
    </format>
    <format dxfId="88">
      <pivotArea dataOnly="0" labelOnly="1" grandRow="1" outline="0" fieldPosition="0"/>
    </format>
    <format dxfId="87">
      <pivotArea field="1" type="button" dataOnly="0" labelOnly="1" outline="0" axis="axisRow" fieldPosition="0"/>
    </format>
    <format dxfId="86">
      <pivotArea dataOnly="0" labelOnly="1" grandRow="1" outline="0" fieldPosition="0"/>
    </format>
    <format dxfId="85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84">
      <pivotArea dataOnly="0" labelOnly="1" grandCol="1" outline="0" fieldPosition="0"/>
    </format>
    <format dxfId="83">
      <pivotArea dataOnly="0" labelOnly="1" grandCol="1" outline="0" fieldPosition="0"/>
    </format>
    <format dxfId="82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81">
      <pivotArea grandCol="1" outline="0" collapsedLevelsAreSubtotals="1" fieldPosition="0"/>
    </format>
    <format dxfId="80">
      <pivotArea outline="0" collapsedLevelsAreSubtotals="1" fieldPosition="0"/>
    </format>
    <format dxfId="79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9" firstHeaderRow="1" firstDataRow="2" firstDataCol="1"/>
  <pivotFields count="6">
    <pivotField showAll="0">
      <items count="14">
        <item x="0"/>
        <item x="5"/>
        <item x="6"/>
        <item x="7"/>
        <item x="8"/>
        <item x="9"/>
        <item x="10"/>
        <item x="1"/>
        <item m="1" x="12"/>
        <item x="4"/>
        <item m="1" x="11"/>
        <item x="2"/>
        <item x="3"/>
        <item t="default"/>
      </items>
    </pivotField>
    <pivotField showAll="0"/>
    <pivotField axis="axisRow" showAll="0" sortType="descending">
      <items count="8">
        <item x="6"/>
        <item x="0"/>
        <item x="3"/>
        <item sd="0" x="2"/>
        <item x="4"/>
        <item x="1"/>
        <item x="5"/>
        <item t="default"/>
      </items>
    </pivotField>
    <pivotField axis="axisCol" showAll="0" defaultSubtotal="0">
      <items count="5">
        <item x="0"/>
        <item h="1" x="1"/>
        <item m="1" x="3"/>
        <item m="1" x="2"/>
        <item m="1" x="4"/>
      </items>
    </pivotField>
    <pivotField dataField="1" showAll="0" defaultSubtotal="0"/>
    <pivotField showAll="0" defaultSubtotal="0"/>
  </pivotFields>
  <rowFields count="1">
    <field x="2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78">
      <pivotArea type="all" dataOnly="0" outline="0" fieldPosition="0"/>
    </format>
    <format dxfId="77">
      <pivotArea type="all" dataOnly="0" outline="0" fieldPosition="0"/>
    </format>
    <format dxfId="76">
      <pivotArea type="all" dataOnly="0" outline="0" fieldPosition="0"/>
    </format>
    <format dxfId="75">
      <pivotArea type="all" dataOnly="0" outline="0" fieldPosition="0"/>
    </format>
    <format dxfId="74">
      <pivotArea field="0" type="button" dataOnly="0" labelOnly="1" outline="0"/>
    </format>
    <format dxfId="73">
      <pivotArea field="2" type="button" dataOnly="0" labelOnly="1" outline="0" axis="axisRow" fieldPosition="0"/>
    </format>
    <format dxfId="72">
      <pivotArea dataOnly="0" labelOnly="1" grandRow="1" outline="0" fieldPosition="0"/>
    </format>
    <format dxfId="71">
      <pivotArea dataOnly="0" labelOnly="1" grandRow="1" outline="0" fieldPosition="0"/>
    </format>
    <format dxfId="70">
      <pivotArea dataOnly="0" labelOnly="1" grandRow="1" outline="0" fieldPosition="0"/>
    </format>
    <format dxfId="69">
      <pivotArea field="2" type="button" dataOnly="0" labelOnly="1" outline="0" axis="axisRow" fieldPosition="0"/>
    </format>
    <format dxfId="68">
      <pivotArea dataOnly="0" labelOnly="1" fieldPosition="0">
        <references count="1">
          <reference field="2" count="0"/>
        </references>
      </pivotArea>
    </format>
    <format dxfId="67">
      <pivotArea field="2" type="button" dataOnly="0" labelOnly="1" outline="0" axis="axisRow" fieldPosition="0"/>
    </format>
    <format dxfId="66">
      <pivotArea dataOnly="0" labelOnly="1" fieldPosition="0">
        <references count="1">
          <reference field="2" count="0"/>
        </references>
      </pivotArea>
    </format>
    <format dxfId="65">
      <pivotArea outline="0" collapsedLevelsAreSubtotals="1" fieldPosition="0"/>
    </format>
    <format dxfId="64">
      <pivotArea field="2" type="button" dataOnly="0" labelOnly="1" outline="0" axis="axisRow" fieldPosition="0"/>
    </format>
    <format dxfId="63">
      <pivotArea dataOnly="0" labelOnly="1" fieldPosition="0">
        <references count="1">
          <reference field="2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1">
          <reference field="3" count="0"/>
        </references>
      </pivotArea>
    </format>
    <format dxfId="60">
      <pivotArea dataOnly="0" labelOnly="1" grandCol="1" outline="0" fieldPosition="0"/>
    </format>
    <format dxfId="59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M21" firstHeaderRow="1" firstDataRow="2" firstDataCol="1"/>
  <pivotFields count="6">
    <pivotField axis="axisCol" showAll="0">
      <items count="18">
        <item x="0"/>
        <item x="5"/>
        <item x="6"/>
        <item x="7"/>
        <item x="8"/>
        <item x="9"/>
        <item x="10"/>
        <item x="1"/>
        <item m="1" x="15"/>
        <item x="4"/>
        <item m="1" x="12"/>
        <item m="1" x="11"/>
        <item m="1" x="13"/>
        <item m="1" x="14"/>
        <item m="1" x="16"/>
        <item x="2"/>
        <item x="3"/>
        <item t="default"/>
      </items>
    </pivotField>
    <pivotField showAll="0">
      <items count="227">
        <item x="33"/>
        <item m="1" x="63"/>
        <item m="1" x="181"/>
        <item m="1" x="146"/>
        <item m="1" x="145"/>
        <item m="1" x="222"/>
        <item m="1" x="213"/>
        <item m="1" x="121"/>
        <item m="1" x="186"/>
        <item m="1" x="77"/>
        <item m="1" x="223"/>
        <item m="1" x="182"/>
        <item m="1" x="62"/>
        <item m="1" x="188"/>
        <item m="1" x="48"/>
        <item m="1" x="187"/>
        <item m="1" x="75"/>
        <item m="1" x="150"/>
        <item m="1" x="177"/>
        <item m="1" x="206"/>
        <item m="1" x="101"/>
        <item m="1" x="68"/>
        <item m="1" x="34"/>
        <item m="1" x="129"/>
        <item m="1" x="171"/>
        <item m="1" x="86"/>
        <item m="1" x="133"/>
        <item m="1" x="106"/>
        <item m="1" x="170"/>
        <item m="1" x="158"/>
        <item m="1" x="163"/>
        <item m="1" x="45"/>
        <item m="1" x="70"/>
        <item m="1" x="132"/>
        <item m="1" x="81"/>
        <item m="1" x="210"/>
        <item m="1" x="40"/>
        <item m="1" x="198"/>
        <item m="1" x="59"/>
        <item m="1" x="72"/>
        <item m="1" x="120"/>
        <item m="1" x="90"/>
        <item m="1" x="82"/>
        <item m="1" x="98"/>
        <item m="1" x="52"/>
        <item m="1" x="165"/>
        <item m="1" x="36"/>
        <item m="1" x="56"/>
        <item m="1" x="125"/>
        <item m="1" x="166"/>
        <item m="1" x="204"/>
        <item m="1" x="217"/>
        <item m="1" x="69"/>
        <item m="1" x="43"/>
        <item m="1" x="80"/>
        <item m="1" x="216"/>
        <item m="1" x="112"/>
        <item m="1" x="113"/>
        <item m="1" x="107"/>
        <item m="1" x="60"/>
        <item m="1" x="211"/>
        <item m="1" x="123"/>
        <item m="1" x="149"/>
        <item m="1" x="35"/>
        <item m="1" x="122"/>
        <item m="1" x="126"/>
        <item m="1" x="67"/>
        <item m="1" x="207"/>
        <item m="1" x="169"/>
        <item m="1" x="185"/>
        <item m="1" x="136"/>
        <item m="1" x="137"/>
        <item m="1" x="100"/>
        <item m="1" x="118"/>
        <item m="1" x="41"/>
        <item m="1" x="117"/>
        <item m="1" x="49"/>
        <item m="1" x="201"/>
        <item m="1" x="83"/>
        <item m="1" x="144"/>
        <item m="1" x="99"/>
        <item m="1" x="84"/>
        <item m="1" x="191"/>
        <item m="1" x="108"/>
        <item m="1" x="167"/>
        <item m="1" x="159"/>
        <item m="1" x="202"/>
        <item m="1" x="203"/>
        <item m="1" x="46"/>
        <item m="1" x="176"/>
        <item m="1" x="58"/>
        <item m="1" x="199"/>
        <item m="1" x="209"/>
        <item m="1" x="214"/>
        <item m="1" x="39"/>
        <item m="1" x="172"/>
        <item m="1" x="96"/>
        <item m="1" x="61"/>
        <item m="1" x="162"/>
        <item m="1" x="78"/>
        <item m="1" x="97"/>
        <item m="1" x="116"/>
        <item m="1" x="141"/>
        <item m="1" x="94"/>
        <item m="1" x="57"/>
        <item m="1" x="212"/>
        <item m="1" x="218"/>
        <item m="1" x="138"/>
        <item m="1" x="164"/>
        <item m="1" x="220"/>
        <item m="1" x="92"/>
        <item m="1" x="110"/>
        <item m="1" x="155"/>
        <item m="1" x="53"/>
        <item m="1" x="184"/>
        <item m="1" x="71"/>
        <item m="1" x="79"/>
        <item m="1" x="154"/>
        <item m="1" x="178"/>
        <item m="1" x="205"/>
        <item m="1" x="140"/>
        <item m="1" x="102"/>
        <item m="1" x="105"/>
        <item m="1" x="37"/>
        <item m="1" x="104"/>
        <item m="1" x="76"/>
        <item m="1" x="89"/>
        <item m="1" x="192"/>
        <item m="1" x="95"/>
        <item m="1" x="189"/>
        <item m="1" x="168"/>
        <item m="1" x="161"/>
        <item m="1" x="114"/>
        <item m="1" x="115"/>
        <item m="1" x="142"/>
        <item m="1" x="85"/>
        <item m="1" x="139"/>
        <item m="1" x="127"/>
        <item m="1" x="128"/>
        <item m="1" x="183"/>
        <item m="1" x="219"/>
        <item m="1" x="156"/>
        <item m="1" x="103"/>
        <item m="1" x="175"/>
        <item m="1" x="50"/>
        <item m="1" x="51"/>
        <item m="1" x="42"/>
        <item m="1" x="109"/>
        <item m="1" x="87"/>
        <item m="1" x="130"/>
        <item m="1" x="160"/>
        <item m="1" x="65"/>
        <item m="1" x="196"/>
        <item m="1" x="195"/>
        <item m="1" x="64"/>
        <item m="1" x="111"/>
        <item m="1" x="180"/>
        <item m="1" x="179"/>
        <item m="1" x="225"/>
        <item m="1" x="38"/>
        <item m="1" x="54"/>
        <item m="1" x="124"/>
        <item m="1" x="73"/>
        <item m="1" x="55"/>
        <item m="1" x="66"/>
        <item m="1" x="208"/>
        <item m="1" x="134"/>
        <item m="1" x="193"/>
        <item m="1" x="47"/>
        <item m="1" x="157"/>
        <item m="1" x="190"/>
        <item m="1" x="224"/>
        <item m="1" x="74"/>
        <item m="1" x="44"/>
        <item m="1" x="93"/>
        <item m="1" x="174"/>
        <item m="1" x="135"/>
        <item m="1" x="200"/>
        <item m="1" x="143"/>
        <item m="1" x="151"/>
        <item m="1" x="152"/>
        <item m="1" x="153"/>
        <item m="1" x="148"/>
        <item m="1" x="221"/>
        <item m="1" x="147"/>
        <item m="1" x="173"/>
        <item m="1" x="194"/>
        <item m="1" x="88"/>
        <item m="1" x="119"/>
        <item m="1" x="215"/>
        <item x="0"/>
        <item x="2"/>
        <item m="1" x="91"/>
        <item x="12"/>
        <item x="8"/>
        <item x="4"/>
        <item x="10"/>
        <item x="11"/>
        <item x="22"/>
        <item x="23"/>
        <item x="15"/>
        <item x="30"/>
        <item x="7"/>
        <item x="16"/>
        <item x="27"/>
        <item x="25"/>
        <item x="28"/>
        <item x="19"/>
        <item x="24"/>
        <item x="32"/>
        <item x="20"/>
        <item x="5"/>
        <item x="13"/>
        <item x="3"/>
        <item x="9"/>
        <item x="31"/>
        <item x="14"/>
        <item x="6"/>
        <item m="1" x="197"/>
        <item x="29"/>
        <item m="1" x="131"/>
        <item x="1"/>
        <item x="17"/>
        <item x="18"/>
        <item x="21"/>
        <item x="26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11">
    <i>
      <x/>
    </i>
    <i>
      <x v="1"/>
    </i>
    <i>
      <x v="2"/>
    </i>
    <i>
      <x v="3"/>
    </i>
    <i>
      <x v="4"/>
    </i>
    <i>
      <x v="5"/>
    </i>
    <i>
      <x v="7"/>
    </i>
    <i>
      <x v="9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58">
      <pivotArea type="all" dataOnly="0" outline="0" fieldPosition="0"/>
    </format>
    <format dxfId="57">
      <pivotArea type="all" dataOnly="0" outline="0" fieldPosition="0"/>
    </format>
    <format dxfId="56">
      <pivotArea type="all" dataOnly="0" outline="0" fieldPosition="0"/>
    </format>
    <format dxfId="55">
      <pivotArea type="all" dataOnly="0" outline="0" fieldPosition="0"/>
    </format>
    <format dxfId="54">
      <pivotArea field="0" type="button" dataOnly="0" labelOnly="1" outline="0" axis="axisCol" fieldPosition="0"/>
    </format>
    <format dxfId="53">
      <pivotArea dataOnly="0" labelOnly="1" grandRow="1" outline="0" fieldPosition="0"/>
    </format>
    <format dxfId="52">
      <pivotArea dataOnly="0" labelOnly="1" grandRow="1" outline="0" fieldPosition="0"/>
    </format>
    <format dxfId="51">
      <pivotArea field="1" type="button" dataOnly="0" labelOnly="1" outline="0"/>
    </format>
    <format dxfId="50">
      <pivotArea dataOnly="0" labelOnly="1" grandRow="1" outline="0" fieldPosition="0"/>
    </format>
    <format dxfId="49">
      <pivotArea dataOnly="0" labelOnly="1" fieldPosition="0">
        <references count="1">
          <reference field="0" count="0"/>
        </references>
      </pivotArea>
    </format>
    <format dxfId="48">
      <pivotArea dataOnly="0" labelOnly="1" grandCol="1" outline="0" fieldPosition="0"/>
    </format>
    <format dxfId="47">
      <pivotArea dataOnly="0" labelOnly="1" fieldPosition="0">
        <references count="1">
          <reference field="0" count="0"/>
        </references>
      </pivotArea>
    </format>
    <format dxfId="46">
      <pivotArea dataOnly="0" labelOnly="1" grandCol="1" outline="0" fieldPosition="0"/>
    </format>
    <format dxfId="45">
      <pivotArea type="origin" dataOnly="0" labelOnly="1" outline="0" fieldPosition="0"/>
    </format>
    <format dxfId="44">
      <pivotArea field="0" type="button" dataOnly="0" labelOnly="1" outline="0" axis="axisCol" fieldPosition="0"/>
    </format>
    <format dxfId="43">
      <pivotArea type="topRight" dataOnly="0" labelOnly="1" outline="0" fieldPosition="0"/>
    </format>
    <format dxfId="42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2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M29" firstHeaderRow="1" firstDataRow="2" firstDataCol="1"/>
  <pivotFields count="6">
    <pivotField axis="axisCol" showAll="0" sortType="descending">
      <items count="14">
        <item x="0"/>
        <item x="5"/>
        <item x="6"/>
        <item x="7"/>
        <item x="8"/>
        <item x="9"/>
        <item h="1" x="10"/>
        <item x="1"/>
        <item m="1" x="12"/>
        <item x="4"/>
        <item m="1" x="11"/>
        <item x="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41">
        <item x="35"/>
        <item m="1" x="53"/>
        <item m="1" x="113"/>
        <item m="1" x="100"/>
        <item m="1" x="99"/>
        <item m="1" x="138"/>
        <item m="1" x="133"/>
        <item m="1" x="85"/>
        <item m="1" x="116"/>
        <item m="1" x="62"/>
        <item m="1" x="139"/>
        <item m="1" x="115"/>
        <item m="1" x="51"/>
        <item m="1" x="120"/>
        <item m="1" x="44"/>
        <item m="1" x="117"/>
        <item m="1" x="60"/>
        <item m="1" x="102"/>
        <item m="1" x="111"/>
        <item m="1" x="125"/>
        <item m="1" x="78"/>
        <item m="1" x="55"/>
        <item m="1" x="36"/>
        <item m="1" x="89"/>
        <item m="1" x="109"/>
        <item m="1" x="67"/>
        <item m="1" x="92"/>
        <item m="1" x="82"/>
        <item m="1" x="108"/>
        <item m="1" x="105"/>
        <item m="1" x="106"/>
        <item m="1" x="41"/>
        <item m="1" x="57"/>
        <item m="1" x="91"/>
        <item m="1" x="63"/>
        <item m="1" x="130"/>
        <item m="1" x="40"/>
        <item m="1" x="123"/>
        <item m="1" x="49"/>
        <item m="1" x="58"/>
        <item m="1" x="84"/>
        <item m="1" x="68"/>
        <item m="1" x="64"/>
        <item m="1" x="77"/>
        <item m="1" x="45"/>
        <item m="1" x="107"/>
        <item m="1" x="37"/>
        <item m="1" x="127"/>
        <item m="1" x="114"/>
        <item m="1" x="73"/>
        <item m="1" x="46"/>
        <item m="1" x="79"/>
        <item m="1" x="132"/>
        <item m="1" x="126"/>
        <item m="1" x="74"/>
        <item m="1" x="103"/>
        <item m="1" x="129"/>
        <item m="1" x="136"/>
        <item m="1" x="86"/>
        <item m="1" x="65"/>
        <item m="1" x="56"/>
        <item m="1" x="48"/>
        <item m="1" x="52"/>
        <item m="1" x="47"/>
        <item m="1" x="110"/>
        <item m="1" x="54"/>
        <item m="1" x="104"/>
        <item m="1" x="112"/>
        <item x="3"/>
        <item m="1" x="66"/>
        <item m="1" x="101"/>
        <item m="1" x="87"/>
        <item m="1" x="97"/>
        <item m="1" x="69"/>
        <item m="1" x="119"/>
        <item m="1" x="95"/>
        <item m="1" x="122"/>
        <item m="1" x="81"/>
        <item m="1" x="94"/>
        <item m="1" x="50"/>
        <item m="1" x="128"/>
        <item m="1" x="118"/>
        <item m="1" x="38"/>
        <item m="1" x="70"/>
        <item m="1" x="96"/>
        <item m="1" x="135"/>
        <item m="1" x="61"/>
        <item m="1" x="88"/>
        <item m="1" x="93"/>
        <item m="1" x="71"/>
        <item m="1" x="75"/>
        <item m="1" x="72"/>
        <item m="1" x="90"/>
        <item m="1" x="131"/>
        <item m="1" x="39"/>
        <item m="1" x="98"/>
        <item m="1" x="80"/>
        <item m="1" x="59"/>
        <item m="1" x="137"/>
        <item m="1" x="134"/>
        <item m="1" x="121"/>
        <item m="1" x="42"/>
        <item m="1" x="43"/>
        <item m="1" x="76"/>
        <item m="1" x="124"/>
        <item m="1" x="83"/>
        <item x="0"/>
        <item x="1"/>
        <item x="13"/>
        <item x="16"/>
        <item x="9"/>
        <item x="5"/>
        <item x="25"/>
        <item x="18"/>
        <item x="32"/>
        <item x="8"/>
        <item x="17"/>
        <item x="29"/>
        <item x="27"/>
        <item x="30"/>
        <item x="11"/>
        <item x="10"/>
        <item x="21"/>
        <item x="26"/>
        <item x="15"/>
        <item x="34"/>
        <item x="22"/>
        <item x="6"/>
        <item x="4"/>
        <item x="12"/>
        <item x="14"/>
        <item x="33"/>
        <item x="7"/>
        <item x="31"/>
        <item x="2"/>
        <item x="19"/>
        <item x="20"/>
        <item x="23"/>
        <item x="24"/>
        <item x="2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6">
    <i>
      <x v="111"/>
    </i>
    <i>
      <x v="106"/>
    </i>
    <i>
      <x v="110"/>
    </i>
    <i>
      <x v="107"/>
    </i>
    <i>
      <x v="128"/>
    </i>
    <i t="grand">
      <x/>
    </i>
  </rowItems>
  <colFields count="1">
    <field x="0"/>
  </colFields>
  <colItems count="11">
    <i>
      <x v="12"/>
    </i>
    <i>
      <x v="9"/>
    </i>
    <i>
      <x v="11"/>
    </i>
    <i>
      <x v="4"/>
    </i>
    <i>
      <x v="2"/>
    </i>
    <i>
      <x v="5"/>
    </i>
    <i>
      <x v="1"/>
    </i>
    <i>
      <x v="3"/>
    </i>
    <i>
      <x v="7"/>
    </i>
    <i>
      <x/>
    </i>
    <i t="grand">
      <x/>
    </i>
  </colItems>
  <dataFields count="1">
    <dataField name="Top 5 de Requerimientos" fld="4" baseField="0" baseItem="0" numFmtId="165"/>
  </dataFields>
  <formats count="22">
    <format dxfId="41">
      <pivotArea type="all" dataOnly="0" outline="0" fieldPosition="0"/>
    </format>
    <format dxfId="40">
      <pivotArea type="all" dataOnly="0" outline="0" fieldPosition="0"/>
    </format>
    <format dxfId="39">
      <pivotArea type="all" dataOnly="0" outline="0" fieldPosition="0"/>
    </format>
    <format dxfId="38">
      <pivotArea type="all" dataOnly="0" outline="0" fieldPosition="0"/>
    </format>
    <format dxfId="37">
      <pivotArea field="0" type="button" dataOnly="0" labelOnly="1" outline="0" axis="axisCol" fieldPosition="0"/>
    </format>
    <format dxfId="36">
      <pivotArea dataOnly="0" labelOnly="1" grandRow="1" outline="0" fieldPosition="0"/>
    </format>
    <format dxfId="35">
      <pivotArea dataOnly="0" labelOnly="1" grandRow="1" outline="0" fieldPosition="0"/>
    </format>
    <format dxfId="34">
      <pivotArea field="1" type="button" dataOnly="0" labelOnly="1" outline="0" axis="axisRow" fieldPosition="0"/>
    </format>
    <format dxfId="33">
      <pivotArea dataOnly="0" labelOnly="1" grandRow="1" outline="0" fieldPosition="0"/>
    </format>
    <format dxfId="32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grandCol="1" outline="0" fieldPosition="0"/>
    </format>
    <format dxfId="29">
      <pivotArea dataOnly="0" labelOnly="1" fieldPosition="0">
        <references count="1">
          <reference field="0" count="0"/>
        </references>
      </pivotArea>
    </format>
    <format dxfId="28">
      <pivotArea dataOnly="0" labelOnly="1" grandCol="1" outline="0" fieldPosition="0"/>
    </format>
    <format dxfId="27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26">
      <pivotArea grandCol="1" outline="0" collapsedLevelsAreSubtotals="1" fieldPosition="0"/>
    </format>
    <format dxfId="25">
      <pivotArea outline="0" collapsedLevelsAreSubtotals="1" fieldPosition="0"/>
    </format>
    <format dxfId="24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23">
      <pivotArea type="origin" dataOnly="0" labelOnly="1" outline="0" fieldPosition="0"/>
    </format>
    <format dxfId="22">
      <pivotArea dataOnly="0" labelOnly="1" fieldPosition="0">
        <references count="1">
          <reference field="1" count="5">
            <x v="106"/>
            <x v="107"/>
            <x v="110"/>
            <x v="111"/>
            <x v="128"/>
          </reference>
        </references>
      </pivotArea>
    </format>
    <format dxfId="1">
      <pivotArea dataOnly="0" labelOnly="1" fieldPosition="0">
        <references count="1">
          <reference field="1" count="1">
            <x v="106"/>
          </reference>
        </references>
      </pivotArea>
    </format>
    <format dxfId="0">
      <pivotArea collapsedLevelsAreSubtotals="1" fieldPosition="0">
        <references count="1">
          <reference field="1" count="1">
            <x v="106"/>
          </reference>
        </references>
      </pivotArea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ables/table1.xml><?xml version="1.0" encoding="utf-8"?>
<table xmlns="http://schemas.openxmlformats.org/spreadsheetml/2006/main" id="1" name="Tabla1" displayName="Tabla1" ref="A1:F16" totalsRowShown="0">
  <autoFilter ref="A1:F16"/>
  <tableColumns count="6">
    <tableColumn id="1" name="Tipología"/>
    <tableColumn id="2" name="Subtema y/o Descriptor"/>
    <tableColumn id="3" name="Canal de recepción"/>
    <tableColumn id="4" name="Sistema de Registro PQR"/>
    <tableColumn id="5" name="Solucionados"/>
    <tableColumn id="6" name="Localidad de los hecho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 x14ac:dyDescent="0.2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 x14ac:dyDescent="0.25">
      <c r="C1" s="30"/>
    </row>
    <row r="2" spans="1:4" x14ac:dyDescent="0.25">
      <c r="A2" s="29" t="s">
        <v>8</v>
      </c>
      <c r="B2" s="29" t="s">
        <v>5</v>
      </c>
      <c r="C2" s="31" t="s">
        <v>15</v>
      </c>
      <c r="D2" s="29" t="s">
        <v>33</v>
      </c>
    </row>
    <row r="3" spans="1:4" x14ac:dyDescent="0.25">
      <c r="A3" s="29" t="s">
        <v>9</v>
      </c>
      <c r="B3" s="29" t="s">
        <v>55</v>
      </c>
      <c r="C3" s="31" t="s">
        <v>1</v>
      </c>
      <c r="D3" s="29" t="s">
        <v>34</v>
      </c>
    </row>
    <row r="4" spans="1:4" x14ac:dyDescent="0.25">
      <c r="A4" s="29" t="s">
        <v>10</v>
      </c>
      <c r="B4" s="30" t="s">
        <v>7</v>
      </c>
      <c r="C4" s="31" t="s">
        <v>16</v>
      </c>
      <c r="D4" s="29" t="s">
        <v>35</v>
      </c>
    </row>
    <row r="5" spans="1:4" x14ac:dyDescent="0.25">
      <c r="A5" s="29" t="s">
        <v>11</v>
      </c>
      <c r="B5" s="29"/>
      <c r="C5" s="31" t="s">
        <v>17</v>
      </c>
      <c r="D5" s="29" t="s">
        <v>36</v>
      </c>
    </row>
    <row r="6" spans="1:4" x14ac:dyDescent="0.25">
      <c r="A6" s="29" t="s">
        <v>12</v>
      </c>
      <c r="B6" s="29"/>
      <c r="C6" s="31" t="s">
        <v>30</v>
      </c>
      <c r="D6" s="29" t="s">
        <v>24</v>
      </c>
    </row>
    <row r="7" spans="1:4" x14ac:dyDescent="0.25">
      <c r="A7" s="29" t="s">
        <v>54</v>
      </c>
      <c r="B7" s="29"/>
      <c r="C7" s="31" t="s">
        <v>31</v>
      </c>
      <c r="D7" s="29" t="s">
        <v>37</v>
      </c>
    </row>
    <row r="8" spans="1:4" x14ac:dyDescent="0.25">
      <c r="A8" s="29" t="s">
        <v>13</v>
      </c>
      <c r="B8" s="29"/>
      <c r="C8" s="31" t="s">
        <v>19</v>
      </c>
      <c r="D8" s="29" t="s">
        <v>38</v>
      </c>
    </row>
    <row r="9" spans="1:4" x14ac:dyDescent="0.25">
      <c r="A9" s="31" t="s">
        <v>22</v>
      </c>
      <c r="B9" s="29"/>
      <c r="C9" s="31" t="s">
        <v>21</v>
      </c>
      <c r="D9" s="29" t="s">
        <v>39</v>
      </c>
    </row>
    <row r="10" spans="1:4" x14ac:dyDescent="0.25">
      <c r="A10" s="30" t="s">
        <v>6</v>
      </c>
      <c r="B10" s="29"/>
      <c r="C10" s="31" t="s">
        <v>20</v>
      </c>
      <c r="D10" s="29" t="s">
        <v>40</v>
      </c>
    </row>
    <row r="11" spans="1:4" x14ac:dyDescent="0.25">
      <c r="A11" s="29"/>
      <c r="B11" s="29"/>
      <c r="C11" s="31" t="s">
        <v>18</v>
      </c>
      <c r="D11" s="29" t="s">
        <v>41</v>
      </c>
    </row>
    <row r="12" spans="1:4" x14ac:dyDescent="0.25">
      <c r="A12" s="29"/>
      <c r="B12" s="29"/>
      <c r="C12" s="31" t="s">
        <v>22</v>
      </c>
      <c r="D12" s="29" t="s">
        <v>42</v>
      </c>
    </row>
    <row r="13" spans="1:4" x14ac:dyDescent="0.25">
      <c r="A13" s="29"/>
      <c r="B13" s="29"/>
      <c r="C13" s="30" t="s">
        <v>14</v>
      </c>
      <c r="D13" s="29" t="s">
        <v>43</v>
      </c>
    </row>
    <row r="14" spans="1:4" x14ac:dyDescent="0.25">
      <c r="A14" s="29"/>
      <c r="B14" s="29"/>
      <c r="C14" s="29"/>
      <c r="D14" s="29" t="s">
        <v>44</v>
      </c>
    </row>
    <row r="15" spans="1:4" x14ac:dyDescent="0.25">
      <c r="A15" s="29"/>
      <c r="B15" s="29"/>
      <c r="C15" s="29"/>
      <c r="D15" s="29" t="s">
        <v>45</v>
      </c>
    </row>
    <row r="16" spans="1:4" x14ac:dyDescent="0.25">
      <c r="A16" s="29"/>
      <c r="B16" s="29"/>
      <c r="C16" s="29"/>
      <c r="D16" s="29" t="s">
        <v>46</v>
      </c>
    </row>
    <row r="17" spans="1:4" x14ac:dyDescent="0.25">
      <c r="A17" s="29"/>
      <c r="B17" s="29"/>
      <c r="C17" s="29"/>
      <c r="D17" s="29" t="s">
        <v>47</v>
      </c>
    </row>
    <row r="18" spans="1:4" x14ac:dyDescent="0.25">
      <c r="A18" s="29"/>
      <c r="B18" s="29"/>
      <c r="C18" s="29"/>
      <c r="D18" s="29" t="s">
        <v>48</v>
      </c>
    </row>
    <row r="19" spans="1:4" x14ac:dyDescent="0.25">
      <c r="A19" s="29"/>
      <c r="B19" s="29"/>
      <c r="C19" s="29"/>
      <c r="D19" s="29" t="s">
        <v>49</v>
      </c>
    </row>
    <row r="20" spans="1:4" x14ac:dyDescent="0.25">
      <c r="A20" s="29"/>
      <c r="B20" s="29"/>
      <c r="C20" s="29"/>
      <c r="D20" s="29" t="s">
        <v>50</v>
      </c>
    </row>
    <row r="21" spans="1:4" x14ac:dyDescent="0.25">
      <c r="A21" s="29"/>
      <c r="B21" s="29"/>
      <c r="C21" s="29"/>
      <c r="D21" s="29" t="s">
        <v>51</v>
      </c>
    </row>
    <row r="22" spans="1:4" x14ac:dyDescent="0.25">
      <c r="A22" s="29"/>
      <c r="D22" s="30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16" zoomScale="85" zoomScaleNormal="85" zoomScalePageLayoutView="90" workbookViewId="0">
      <selection activeCell="C34" sqref="C34:F45"/>
    </sheetView>
  </sheetViews>
  <sheetFormatPr baseColWidth="10" defaultColWidth="0" defaultRowHeight="15" zeroHeight="1" x14ac:dyDescent="0.25"/>
  <cols>
    <col min="1" max="1" width="5.7109375" style="8" customWidth="1"/>
    <col min="2" max="2" width="17.28515625" style="13" customWidth="1"/>
    <col min="3" max="3" width="19.28515625" style="8" customWidth="1"/>
    <col min="4" max="4" width="22.85546875" style="8" customWidth="1"/>
    <col min="5" max="5" width="20.28515625" style="8" customWidth="1"/>
    <col min="6" max="6" width="11.5703125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 x14ac:dyDescent="0.25">
      <c r="B1" s="97" t="s">
        <v>53</v>
      </c>
      <c r="C1" s="97"/>
      <c r="D1" s="97"/>
      <c r="E1" s="97"/>
      <c r="F1" s="97"/>
      <c r="G1" s="97"/>
    </row>
    <row r="2" spans="2:7" x14ac:dyDescent="0.25">
      <c r="B2" s="97"/>
      <c r="C2" s="97"/>
      <c r="D2" s="97"/>
      <c r="E2" s="97"/>
      <c r="F2" s="97"/>
      <c r="G2" s="97"/>
    </row>
    <row r="3" spans="2:7" ht="21" customHeight="1" x14ac:dyDescent="0.25">
      <c r="B3" s="98" t="s">
        <v>84</v>
      </c>
      <c r="C3" s="99"/>
      <c r="D3" s="99"/>
      <c r="E3" s="99" t="s">
        <v>85</v>
      </c>
      <c r="F3" s="99"/>
      <c r="G3" s="111"/>
    </row>
    <row r="4" spans="2:7" x14ac:dyDescent="0.25">
      <c r="B4" s="65" t="s">
        <v>27</v>
      </c>
      <c r="C4" s="14">
        <v>42005</v>
      </c>
      <c r="D4" s="14">
        <v>42368</v>
      </c>
      <c r="E4" s="15"/>
      <c r="F4" s="15"/>
      <c r="G4" s="16"/>
    </row>
    <row r="5" spans="2:7" x14ac:dyDescent="0.25">
      <c r="B5" s="23"/>
      <c r="C5" s="24"/>
      <c r="D5" s="24"/>
      <c r="E5" s="19"/>
      <c r="F5" s="19"/>
      <c r="G5" s="19"/>
    </row>
    <row r="6" spans="2:7" x14ac:dyDescent="0.25">
      <c r="B6" s="38"/>
      <c r="C6" s="38"/>
      <c r="D6" s="38"/>
      <c r="E6" s="38"/>
      <c r="F6" s="38"/>
      <c r="G6" s="38"/>
    </row>
    <row r="7" spans="2:7" x14ac:dyDescent="0.25">
      <c r="B7" s="38"/>
      <c r="C7" s="38"/>
      <c r="D7" s="38"/>
      <c r="E7" s="38"/>
      <c r="F7" s="38"/>
      <c r="G7" s="38"/>
    </row>
    <row r="8" spans="2:7" x14ac:dyDescent="0.25">
      <c r="B8" s="38"/>
      <c r="C8" s="38"/>
      <c r="D8" s="38"/>
      <c r="E8" s="38"/>
      <c r="F8" s="38"/>
      <c r="G8" s="38"/>
    </row>
    <row r="9" spans="2:7" x14ac:dyDescent="0.25">
      <c r="B9" s="38"/>
      <c r="C9" s="38"/>
      <c r="D9" s="38"/>
      <c r="E9" s="38"/>
      <c r="F9" s="38"/>
      <c r="G9" s="38"/>
    </row>
    <row r="10" spans="2:7" x14ac:dyDescent="0.25">
      <c r="B10" s="38"/>
      <c r="C10" s="38"/>
      <c r="D10" s="38"/>
      <c r="E10" s="38"/>
      <c r="F10" s="38"/>
      <c r="G10" s="38"/>
    </row>
    <row r="11" spans="2:7" x14ac:dyDescent="0.25">
      <c r="B11" s="38"/>
      <c r="C11" s="38"/>
      <c r="D11" s="38"/>
      <c r="E11" s="38"/>
      <c r="F11" s="38"/>
      <c r="G11" s="38"/>
    </row>
    <row r="12" spans="2:7" x14ac:dyDescent="0.25">
      <c r="B12" s="38"/>
      <c r="C12" s="38"/>
      <c r="D12" s="38"/>
      <c r="E12" s="38"/>
      <c r="F12" s="38"/>
      <c r="G12" s="38"/>
    </row>
    <row r="13" spans="2:7" x14ac:dyDescent="0.25">
      <c r="B13" s="38"/>
      <c r="C13" s="38"/>
      <c r="D13" s="38"/>
      <c r="E13" s="38"/>
      <c r="F13" s="38"/>
      <c r="G13" s="38"/>
    </row>
    <row r="14" spans="2:7" x14ac:dyDescent="0.25">
      <c r="B14" s="38"/>
      <c r="C14" s="38"/>
      <c r="D14" s="38"/>
      <c r="E14" s="38"/>
      <c r="F14" s="38"/>
      <c r="G14" s="38"/>
    </row>
    <row r="15" spans="2:7" x14ac:dyDescent="0.25">
      <c r="B15" s="38"/>
      <c r="C15" s="38"/>
      <c r="D15" s="38"/>
      <c r="E15" s="38"/>
      <c r="F15" s="38"/>
      <c r="G15" s="38"/>
    </row>
    <row r="16" spans="2:7" x14ac:dyDescent="0.25">
      <c r="B16" s="38"/>
      <c r="C16" s="38"/>
      <c r="D16" s="38"/>
      <c r="E16" s="38"/>
      <c r="F16" s="38"/>
      <c r="G16" s="38"/>
    </row>
    <row r="17" spans="2:8" x14ac:dyDescent="0.25">
      <c r="B17" s="38"/>
      <c r="C17" s="38"/>
      <c r="D17" s="38"/>
      <c r="E17" s="38"/>
      <c r="F17" s="38"/>
      <c r="G17" s="38"/>
    </row>
    <row r="18" spans="2:8" x14ac:dyDescent="0.25">
      <c r="B18" s="51"/>
      <c r="D18" s="25" t="s">
        <v>61</v>
      </c>
      <c r="E18" s="62">
        <f>GETPIVOTDATA("Recibidos",$C$21)</f>
        <v>563</v>
      </c>
      <c r="F18" s="38"/>
      <c r="G18" s="38"/>
    </row>
    <row r="19" spans="2:8" x14ac:dyDescent="0.25">
      <c r="B19" s="38"/>
      <c r="C19" s="38"/>
      <c r="D19" s="38"/>
      <c r="E19" s="38"/>
      <c r="F19" s="46"/>
      <c r="G19" s="46"/>
    </row>
    <row r="20" spans="2:8" x14ac:dyDescent="0.25">
      <c r="B20" s="8"/>
      <c r="C20" s="63" t="s">
        <v>69</v>
      </c>
      <c r="D20" s="63"/>
      <c r="E20" s="58"/>
      <c r="F20" s="58"/>
      <c r="G20" s="58"/>
      <c r="H20" s="58"/>
    </row>
    <row r="21" spans="2:8" x14ac:dyDescent="0.25">
      <c r="B21" s="8"/>
      <c r="C21" s="27" t="s">
        <v>25</v>
      </c>
      <c r="D21" s="27" t="s">
        <v>68</v>
      </c>
      <c r="E21" s="9"/>
      <c r="F21" s="86"/>
    </row>
    <row r="22" spans="2:8" x14ac:dyDescent="0.25">
      <c r="B22" s="8"/>
      <c r="C22" s="54" t="s">
        <v>52</v>
      </c>
      <c r="D22" s="53" t="s">
        <v>5</v>
      </c>
      <c r="E22" s="53" t="s">
        <v>23</v>
      </c>
      <c r="F22" s="87" t="s">
        <v>147</v>
      </c>
    </row>
    <row r="23" spans="2:8" x14ac:dyDescent="0.25">
      <c r="B23" s="8"/>
      <c r="C23" s="55" t="s">
        <v>105</v>
      </c>
      <c r="D23" s="53">
        <v>99</v>
      </c>
      <c r="E23" s="53">
        <v>99</v>
      </c>
      <c r="F23" s="84">
        <f>GETPIVOTDATA("Recibidos",$C$21,"Canal de recepción","WEB")/GETPIVOTDATA("Recibidos",$C$21)</f>
        <v>0.17584369449378331</v>
      </c>
    </row>
    <row r="24" spans="2:8" x14ac:dyDescent="0.25">
      <c r="B24" s="8"/>
      <c r="C24" s="55" t="s">
        <v>97</v>
      </c>
      <c r="D24" s="53">
        <v>64</v>
      </c>
      <c r="E24" s="53">
        <v>64</v>
      </c>
      <c r="F24" s="84">
        <f>GETPIVOTDATA("Recibidos",$C$21,"Canal de recepción","TELEFONO")/GETPIVOTDATA("Recibidos",$C$21)</f>
        <v>0.11367673179396093</v>
      </c>
    </row>
    <row r="25" spans="2:8" x14ac:dyDescent="0.25">
      <c r="B25" s="8"/>
      <c r="C25" s="55" t="s">
        <v>108</v>
      </c>
      <c r="D25" s="53">
        <v>31</v>
      </c>
      <c r="E25" s="53">
        <v>31</v>
      </c>
      <c r="F25" s="84">
        <f>GETPIVOTDATA("Recibidos",$C$21,"Canal de recepción","PRESENCIAL")/GETPIVOTDATA("Recibidos",$C$21)</f>
        <v>5.5062166962699825E-2</v>
      </c>
    </row>
    <row r="26" spans="2:8" x14ac:dyDescent="0.25">
      <c r="B26" s="8"/>
      <c r="C26" s="55" t="s">
        <v>109</v>
      </c>
      <c r="D26" s="53">
        <v>51</v>
      </c>
      <c r="E26" s="53">
        <v>51</v>
      </c>
      <c r="F26" s="84">
        <f>GETPIVOTDATA("Recibidos",$C$21,"Canal de recepción","ESCRITO")/GETPIVOTDATA("Recibidos",$C$21)</f>
        <v>9.0586145648312605E-2</v>
      </c>
    </row>
    <row r="27" spans="2:8" x14ac:dyDescent="0.25">
      <c r="B27" s="8"/>
      <c r="C27" s="55" t="s">
        <v>56</v>
      </c>
      <c r="D27" s="53">
        <v>316</v>
      </c>
      <c r="E27" s="53">
        <v>316</v>
      </c>
      <c r="F27" s="84">
        <f>GETPIVOTDATA("Recibidos",$C$21,"Canal de recepción","E-MAIL")/GETPIVOTDATA("Recibidos",$C$21)</f>
        <v>0.56127886323268206</v>
      </c>
    </row>
    <row r="28" spans="2:8" x14ac:dyDescent="0.25">
      <c r="B28" s="8"/>
      <c r="C28" s="55" t="s">
        <v>98</v>
      </c>
      <c r="D28" s="53">
        <v>2</v>
      </c>
      <c r="E28" s="53">
        <v>2</v>
      </c>
      <c r="F28" s="85">
        <f>GETPIVOTDATA("Recibidos",$C$21,"Canal de recepción","BUZON")/GETPIVOTDATA("Recibidos",$C$21)</f>
        <v>3.552397868561279E-3</v>
      </c>
    </row>
    <row r="29" spans="2:8" x14ac:dyDescent="0.25">
      <c r="B29" s="8"/>
      <c r="C29" s="56" t="s">
        <v>23</v>
      </c>
      <c r="D29" s="53">
        <v>563</v>
      </c>
      <c r="E29" s="53">
        <v>563</v>
      </c>
      <c r="F29" s="88">
        <v>1</v>
      </c>
    </row>
    <row r="30" spans="2:8" x14ac:dyDescent="0.25">
      <c r="B30" s="8"/>
      <c r="F30"/>
    </row>
    <row r="31" spans="2:8" ht="15" customHeight="1" x14ac:dyDescent="0.25">
      <c r="B31" s="8"/>
      <c r="F31" s="52"/>
      <c r="G31" s="52"/>
      <c r="H31" s="52"/>
    </row>
    <row r="32" spans="2:8" x14ac:dyDescent="0.25">
      <c r="B32" s="8"/>
      <c r="C32" s="66" t="s">
        <v>62</v>
      </c>
      <c r="D32" s="52"/>
      <c r="F32" s="52"/>
      <c r="G32" s="52"/>
    </row>
    <row r="33" spans="2:7" x14ac:dyDescent="0.25">
      <c r="B33" s="8"/>
      <c r="D33" s="52"/>
      <c r="F33" s="52"/>
      <c r="G33" s="52"/>
    </row>
    <row r="34" spans="2:7" ht="15" customHeight="1" x14ac:dyDescent="0.25">
      <c r="B34" s="8"/>
      <c r="C34" s="100" t="s">
        <v>146</v>
      </c>
      <c r="D34" s="101"/>
      <c r="E34" s="101"/>
      <c r="F34" s="102"/>
      <c r="G34" s="52"/>
    </row>
    <row r="35" spans="2:7" x14ac:dyDescent="0.25">
      <c r="B35" s="8"/>
      <c r="C35" s="103"/>
      <c r="D35" s="104"/>
      <c r="E35" s="104"/>
      <c r="F35" s="105"/>
      <c r="G35" s="52"/>
    </row>
    <row r="36" spans="2:7" x14ac:dyDescent="0.25">
      <c r="B36" s="52"/>
      <c r="C36" s="103"/>
      <c r="D36" s="104"/>
      <c r="E36" s="104"/>
      <c r="F36" s="105"/>
      <c r="G36" s="52"/>
    </row>
    <row r="37" spans="2:7" x14ac:dyDescent="0.25">
      <c r="B37" s="52"/>
      <c r="C37" s="103"/>
      <c r="D37" s="104"/>
      <c r="E37" s="104"/>
      <c r="F37" s="105"/>
      <c r="G37" s="52"/>
    </row>
    <row r="38" spans="2:7" x14ac:dyDescent="0.25">
      <c r="B38" s="52"/>
      <c r="C38" s="103"/>
      <c r="D38" s="104"/>
      <c r="E38" s="104"/>
      <c r="F38" s="105"/>
      <c r="G38" s="52"/>
    </row>
    <row r="39" spans="2:7" x14ac:dyDescent="0.25">
      <c r="B39" s="52"/>
      <c r="C39" s="103"/>
      <c r="D39" s="104"/>
      <c r="E39" s="104"/>
      <c r="F39" s="105"/>
      <c r="G39" s="52"/>
    </row>
    <row r="40" spans="2:7" x14ac:dyDescent="0.25">
      <c r="B40" s="52"/>
      <c r="C40" s="103"/>
      <c r="D40" s="104"/>
      <c r="E40" s="104"/>
      <c r="F40" s="105"/>
      <c r="G40" s="52"/>
    </row>
    <row r="41" spans="2:7" ht="9" customHeight="1" x14ac:dyDescent="0.25">
      <c r="B41" s="52"/>
      <c r="C41" s="103"/>
      <c r="D41" s="104"/>
      <c r="E41" s="104"/>
      <c r="F41" s="105"/>
      <c r="G41" s="52"/>
    </row>
    <row r="42" spans="2:7" ht="11.25" customHeight="1" x14ac:dyDescent="0.25">
      <c r="B42" s="52"/>
      <c r="C42" s="103"/>
      <c r="D42" s="104"/>
      <c r="E42" s="104"/>
      <c r="F42" s="105"/>
      <c r="G42" s="52"/>
    </row>
    <row r="43" spans="2:7" ht="10.5" customHeight="1" x14ac:dyDescent="0.25">
      <c r="C43" s="103"/>
      <c r="D43" s="104"/>
      <c r="E43" s="104"/>
      <c r="F43" s="105"/>
    </row>
    <row r="44" spans="2:7" hidden="1" x14ac:dyDescent="0.25">
      <c r="C44" s="103"/>
      <c r="D44" s="104"/>
      <c r="E44" s="104"/>
      <c r="F44" s="105"/>
    </row>
    <row r="45" spans="2:7" hidden="1" x14ac:dyDescent="0.25">
      <c r="C45" s="106"/>
      <c r="D45" s="107"/>
      <c r="E45" s="107"/>
      <c r="F45" s="108"/>
    </row>
    <row r="46" spans="2:7" ht="6.75" customHeight="1" x14ac:dyDescent="0.25">
      <c r="C46" s="109"/>
      <c r="D46" s="110"/>
      <c r="E46" s="110"/>
      <c r="F46" s="110"/>
    </row>
    <row r="47" spans="2:7" x14ac:dyDescent="0.25">
      <c r="C47" s="96"/>
      <c r="D47" s="96"/>
      <c r="E47" s="96"/>
      <c r="F47" s="96"/>
    </row>
    <row r="48" spans="2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x14ac:dyDescent="0.25"/>
    <row r="171" x14ac:dyDescent="0.25"/>
  </sheetData>
  <mergeCells count="6">
    <mergeCell ref="C47:F47"/>
    <mergeCell ref="B1:G2"/>
    <mergeCell ref="B3:D3"/>
    <mergeCell ref="C34:F45"/>
    <mergeCell ref="C46:F46"/>
    <mergeCell ref="E3:G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3" zoomScale="93" zoomScaleNormal="93" zoomScalePageLayoutView="90" workbookViewId="0">
      <selection activeCell="K26" sqref="K26"/>
    </sheetView>
  </sheetViews>
  <sheetFormatPr baseColWidth="10" defaultColWidth="0" defaultRowHeight="15" customHeight="1" zeroHeight="1" x14ac:dyDescent="0.25"/>
  <cols>
    <col min="1" max="1" width="5.7109375" style="8" customWidth="1"/>
    <col min="2" max="2" width="27.71093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6.140625" style="8" customWidth="1"/>
    <col min="10" max="10" width="7.5703125" style="8" customWidth="1"/>
    <col min="11" max="11" width="9.140625" style="8" customWidth="1"/>
    <col min="12" max="12" width="5.7109375" style="8" customWidth="1"/>
    <col min="13" max="13" width="6.140625" style="8" customWidth="1"/>
    <col min="14" max="14" width="5.7109375" style="8" customWidth="1"/>
    <col min="15" max="15" width="4" style="8" customWidth="1"/>
    <col min="16" max="16" width="2" style="8" customWidth="1"/>
    <col min="17" max="16384" width="11.42578125" style="8" hidden="1"/>
  </cols>
  <sheetData>
    <row r="1" spans="2:14" ht="15" customHeight="1" x14ac:dyDescent="0.25">
      <c r="B1" s="97" t="s">
        <v>53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14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2:14" x14ac:dyDescent="0.25">
      <c r="B3" s="23"/>
      <c r="C3" s="24"/>
      <c r="D3" s="24"/>
      <c r="E3" s="19"/>
      <c r="F3" s="19"/>
      <c r="G3" s="19"/>
    </row>
    <row r="4" spans="2:14" x14ac:dyDescent="0.25">
      <c r="B4" s="46"/>
      <c r="C4" s="46"/>
      <c r="D4" s="46"/>
      <c r="E4" s="46"/>
      <c r="F4" s="46"/>
      <c r="G4" s="46"/>
    </row>
    <row r="5" spans="2:14" x14ac:dyDescent="0.25">
      <c r="B5" s="46"/>
      <c r="C5" s="46"/>
      <c r="D5" s="46"/>
      <c r="E5" s="46"/>
      <c r="F5" s="46"/>
      <c r="G5" s="46"/>
    </row>
    <row r="6" spans="2:14" x14ac:dyDescent="0.25">
      <c r="B6" s="46"/>
      <c r="C6" s="46"/>
      <c r="D6" s="46"/>
      <c r="E6" s="46"/>
      <c r="F6" s="46"/>
      <c r="G6" s="46"/>
    </row>
    <row r="7" spans="2:14" x14ac:dyDescent="0.25">
      <c r="B7" s="46"/>
      <c r="C7" s="46"/>
      <c r="D7" s="46"/>
      <c r="E7" s="46"/>
      <c r="F7" s="46"/>
      <c r="G7" s="46"/>
    </row>
    <row r="8" spans="2:14" x14ac:dyDescent="0.25">
      <c r="B8" s="46"/>
      <c r="C8" s="46"/>
      <c r="D8" s="46"/>
      <c r="E8" s="46"/>
      <c r="F8" s="46"/>
      <c r="G8" s="46"/>
    </row>
    <row r="9" spans="2:14" x14ac:dyDescent="0.25">
      <c r="B9" s="46"/>
      <c r="C9" s="46"/>
      <c r="D9" s="46"/>
      <c r="E9" s="46"/>
      <c r="F9" s="46"/>
      <c r="G9" s="46"/>
    </row>
    <row r="10" spans="2:14" x14ac:dyDescent="0.25">
      <c r="B10" s="46"/>
      <c r="C10" s="46"/>
      <c r="D10" s="46"/>
      <c r="E10" s="46"/>
      <c r="F10" s="46"/>
      <c r="G10" s="46"/>
    </row>
    <row r="11" spans="2:14" x14ac:dyDescent="0.25">
      <c r="B11" s="46"/>
      <c r="C11" s="46"/>
      <c r="D11" s="46"/>
      <c r="E11" s="46"/>
      <c r="F11" s="46"/>
      <c r="G11" s="46"/>
    </row>
    <row r="12" spans="2:14" x14ac:dyDescent="0.25">
      <c r="B12" s="46"/>
      <c r="C12" s="46"/>
      <c r="D12" s="46"/>
      <c r="E12" s="46"/>
      <c r="F12" s="46"/>
      <c r="G12" s="46"/>
    </row>
    <row r="13" spans="2:14" x14ac:dyDescent="0.25">
      <c r="B13" s="46"/>
      <c r="C13" s="46"/>
      <c r="D13" s="46"/>
      <c r="E13" s="46"/>
      <c r="F13" s="46"/>
      <c r="G13" s="46"/>
    </row>
    <row r="14" spans="2:14" x14ac:dyDescent="0.25">
      <c r="B14" s="46"/>
      <c r="C14" s="46"/>
      <c r="D14" s="46"/>
      <c r="E14" s="46"/>
      <c r="F14" s="46"/>
      <c r="G14" s="46"/>
    </row>
    <row r="15" spans="2:14" x14ac:dyDescent="0.25">
      <c r="B15" s="46"/>
      <c r="C15" s="46"/>
      <c r="D15" s="46"/>
      <c r="E15" s="46"/>
      <c r="F15" s="46"/>
      <c r="G15" s="46"/>
    </row>
    <row r="16" spans="2:14" x14ac:dyDescent="0.25">
      <c r="B16" s="46"/>
      <c r="C16" s="25" t="s">
        <v>60</v>
      </c>
      <c r="D16" s="26">
        <f>GETPIVOTDATA("Solucionados",$B$18)</f>
        <v>422</v>
      </c>
      <c r="E16" s="46"/>
      <c r="F16" s="46"/>
      <c r="G16" s="46"/>
      <c r="L16" s="19"/>
      <c r="M16" s="19"/>
      <c r="N16" s="19"/>
    </row>
    <row r="17" spans="2:14" x14ac:dyDescent="0.25">
      <c r="B17" s="63"/>
      <c r="C17" s="58"/>
      <c r="D17" s="58"/>
      <c r="E17" s="58"/>
      <c r="F17" s="58"/>
      <c r="G17" s="58"/>
      <c r="H17" s="57"/>
      <c r="I17" s="57"/>
      <c r="J17" s="57"/>
      <c r="K17" s="57"/>
      <c r="L17" s="58"/>
      <c r="M17" s="58"/>
      <c r="N17" s="19"/>
    </row>
    <row r="18" spans="2:14" x14ac:dyDescent="0.25">
      <c r="B18" s="27" t="s">
        <v>65</v>
      </c>
      <c r="C18" s="47" t="s">
        <v>68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/>
    </row>
    <row r="19" spans="2:14" ht="87" x14ac:dyDescent="0.25">
      <c r="B19" s="27" t="s">
        <v>66</v>
      </c>
      <c r="C19" s="49" t="s">
        <v>104</v>
      </c>
      <c r="D19" s="49" t="s">
        <v>82</v>
      </c>
      <c r="E19" s="49" t="s">
        <v>75</v>
      </c>
      <c r="F19" s="49" t="s">
        <v>76</v>
      </c>
      <c r="G19" s="49" t="s">
        <v>78</v>
      </c>
      <c r="H19" s="49" t="s">
        <v>128</v>
      </c>
      <c r="I19" s="49" t="s">
        <v>107</v>
      </c>
      <c r="J19" s="49" t="s">
        <v>74</v>
      </c>
      <c r="K19" s="49" t="s">
        <v>70</v>
      </c>
      <c r="L19" s="49" t="s">
        <v>72</v>
      </c>
      <c r="M19" s="49" t="s">
        <v>23</v>
      </c>
      <c r="N19"/>
    </row>
    <row r="20" spans="2:14" x14ac:dyDescent="0.25">
      <c r="B20" s="9" t="s">
        <v>5</v>
      </c>
      <c r="C20" s="10">
        <v>4</v>
      </c>
      <c r="D20" s="10">
        <v>17</v>
      </c>
      <c r="E20" s="10">
        <v>21</v>
      </c>
      <c r="F20" s="10">
        <v>29</v>
      </c>
      <c r="G20" s="10">
        <v>88</v>
      </c>
      <c r="H20" s="10">
        <v>42</v>
      </c>
      <c r="I20" s="10">
        <v>3</v>
      </c>
      <c r="J20" s="10">
        <v>85</v>
      </c>
      <c r="K20" s="10">
        <v>34</v>
      </c>
      <c r="L20" s="10">
        <v>99</v>
      </c>
      <c r="M20" s="10">
        <v>422</v>
      </c>
      <c r="N20"/>
    </row>
    <row r="21" spans="2:14" x14ac:dyDescent="0.25">
      <c r="B21" s="11" t="s">
        <v>23</v>
      </c>
      <c r="C21" s="10">
        <v>4</v>
      </c>
      <c r="D21" s="10">
        <v>17</v>
      </c>
      <c r="E21" s="10">
        <v>21</v>
      </c>
      <c r="F21" s="10">
        <v>29</v>
      </c>
      <c r="G21" s="10">
        <v>88</v>
      </c>
      <c r="H21" s="10">
        <v>42</v>
      </c>
      <c r="I21" s="10">
        <v>3</v>
      </c>
      <c r="J21" s="10">
        <v>85</v>
      </c>
      <c r="K21" s="10">
        <v>34</v>
      </c>
      <c r="L21" s="10">
        <v>99</v>
      </c>
      <c r="M21" s="10">
        <v>422</v>
      </c>
      <c r="N21"/>
    </row>
    <row r="22" spans="2:14" x14ac:dyDescent="0.25">
      <c r="B22" s="29" t="s">
        <v>150</v>
      </c>
      <c r="C22" s="84">
        <f>GETPIVOTDATA("Solucionados",$B$18,"Tipología","CONSULTA")/GETPIVOTDATA("Solucionados",$B$18)</f>
        <v>9.4786729857819912E-3</v>
      </c>
      <c r="D22" s="84">
        <f>GETPIVOTDATA("Solucionados",$B$18,"Tipología","QUEJA")/GETPIVOTDATA("Solucionados",$B$18)</f>
        <v>4.0284360189573459E-2</v>
      </c>
      <c r="E22" s="84">
        <f>GETPIVOTDATA("Solucionados",$B$18,"Tipología","RECLAMO")/GETPIVOTDATA("Solucionados",$B$18)</f>
        <v>4.9763033175355451E-2</v>
      </c>
      <c r="F22" s="84">
        <f>GETPIVOTDATA("Solucionados",$B$18,"Tipología","SOLICITUD DE COPIA")/GETPIVOTDATA("Solucionados",$B$18)</f>
        <v>6.8720379146919433E-2</v>
      </c>
      <c r="G22" s="84">
        <f>GETPIVOTDATA("Solucionados",$B$18,"Tipología","SOLICITUD DE INFORMACIÓN")/GETPIVOTDATA("Solucionados",$B$18)</f>
        <v>0.20853080568720378</v>
      </c>
      <c r="H22" s="84">
        <f>GETPIVOTDATA("Solucionados",$B$18,"Tipología","SUGERENCIA")/GETPIVOTDATA("Solucionados",$B$18)</f>
        <v>9.9526066350710901E-2</v>
      </c>
      <c r="I22" s="84">
        <f>GETPIVOTDATA("Solucionados",$B$18,"Tipología","DENUNCIA POR ACTOS DE CORRUPCIÓN")/GETPIVOTDATA("Solucionados",$B$18)</f>
        <v>7.1090047393364926E-3</v>
      </c>
      <c r="J22" s="84">
        <f>GETPIVOTDATA("Solucionados",$B$18,"Tipología","FELICITACIÓN")/GETPIVOTDATA("Solucionados",$B$18)</f>
        <v>0.2014218009478673</v>
      </c>
      <c r="K22" s="84">
        <f>GETPIVOTDATA("Solucionados",$B$18,"Tipología","DERECHO DE PETICIÓN DE INTERÉS GENERAL")/GETPIVOTDATA("Solucionados",$B$18)</f>
        <v>8.0568720379146919E-2</v>
      </c>
      <c r="L22" s="84">
        <f>GETPIVOTDATA("Solucionados",$B$18,"Tipología","DERECHO DE PETICIÓN DE INTERÉS PARTICULAR")/GETPIVOTDATA("Solucionados",$B$18)</f>
        <v>0.23459715639810427</v>
      </c>
      <c r="M22" s="142">
        <v>1</v>
      </c>
      <c r="N22"/>
    </row>
    <row r="23" spans="2:14" x14ac:dyDescent="0.25">
      <c r="B23" s="8"/>
    </row>
    <row r="24" spans="2:14" x14ac:dyDescent="0.25">
      <c r="B24" s="8"/>
    </row>
    <row r="25" spans="2:14" x14ac:dyDescent="0.25">
      <c r="B25" s="66" t="s">
        <v>62</v>
      </c>
      <c r="K25" s="8">
        <f>88*100/GETPIVOTDATA("Solucionados",$B$18)</f>
        <v>20.85308056872038</v>
      </c>
    </row>
    <row r="26" spans="2:14" x14ac:dyDescent="0.25">
      <c r="B26" s="8"/>
    </row>
    <row r="27" spans="2:14" ht="15" customHeight="1" x14ac:dyDescent="0.25">
      <c r="B27" s="109" t="s">
        <v>148</v>
      </c>
      <c r="C27" s="110"/>
      <c r="D27" s="110"/>
      <c r="E27" s="110"/>
      <c r="F27" s="110"/>
      <c r="G27" s="110"/>
      <c r="H27" s="110"/>
      <c r="I27" s="110"/>
      <c r="J27" s="110"/>
      <c r="K27" s="112"/>
      <c r="L27" s="51"/>
      <c r="M27" s="51"/>
    </row>
    <row r="28" spans="2:14" x14ac:dyDescent="0.25">
      <c r="B28" s="113"/>
      <c r="C28" s="114"/>
      <c r="D28" s="114"/>
      <c r="E28" s="114"/>
      <c r="F28" s="114"/>
      <c r="G28" s="114"/>
      <c r="H28" s="114"/>
      <c r="I28" s="114"/>
      <c r="J28" s="114"/>
      <c r="K28" s="115"/>
      <c r="L28" s="51"/>
      <c r="M28" s="51"/>
    </row>
    <row r="29" spans="2:14" x14ac:dyDescent="0.25">
      <c r="B29" s="113"/>
      <c r="C29" s="114"/>
      <c r="D29" s="114"/>
      <c r="E29" s="114"/>
      <c r="F29" s="114"/>
      <c r="G29" s="114"/>
      <c r="H29" s="114"/>
      <c r="I29" s="114"/>
      <c r="J29" s="114"/>
      <c r="K29" s="115"/>
      <c r="L29" s="51"/>
      <c r="M29" s="51"/>
    </row>
    <row r="30" spans="2:14" x14ac:dyDescent="0.25">
      <c r="B30" s="113"/>
      <c r="C30" s="114"/>
      <c r="D30" s="114"/>
      <c r="E30" s="114"/>
      <c r="F30" s="114"/>
      <c r="G30" s="114"/>
      <c r="H30" s="114"/>
      <c r="I30" s="114"/>
      <c r="J30" s="114"/>
      <c r="K30" s="115"/>
      <c r="L30" s="51"/>
      <c r="M30" s="51"/>
    </row>
    <row r="31" spans="2:14" x14ac:dyDescent="0.25">
      <c r="B31" s="113"/>
      <c r="C31" s="114"/>
      <c r="D31" s="114"/>
      <c r="E31" s="114"/>
      <c r="F31" s="114"/>
      <c r="G31" s="114"/>
      <c r="H31" s="114"/>
      <c r="I31" s="114"/>
      <c r="J31" s="114"/>
      <c r="K31" s="115"/>
      <c r="L31" s="51"/>
      <c r="M31" s="51"/>
    </row>
    <row r="32" spans="2:14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5"/>
      <c r="L32" s="51"/>
      <c r="M32" s="51"/>
    </row>
    <row r="33" spans="2:13" ht="15" customHeight="1" x14ac:dyDescent="0.25">
      <c r="B33" s="113"/>
      <c r="C33" s="114"/>
      <c r="D33" s="114"/>
      <c r="E33" s="114"/>
      <c r="F33" s="114"/>
      <c r="G33" s="114"/>
      <c r="H33" s="114"/>
      <c r="I33" s="114"/>
      <c r="J33" s="114"/>
      <c r="K33" s="115"/>
      <c r="L33" s="51"/>
      <c r="M33" s="51"/>
    </row>
    <row r="34" spans="2:13" x14ac:dyDescent="0.25">
      <c r="B34" s="113"/>
      <c r="C34" s="114"/>
      <c r="D34" s="114"/>
      <c r="E34" s="114"/>
      <c r="F34" s="114"/>
      <c r="G34" s="114"/>
      <c r="H34" s="114"/>
      <c r="I34" s="114"/>
      <c r="J34" s="114"/>
      <c r="K34" s="115"/>
      <c r="L34" s="51"/>
      <c r="M34" s="51"/>
    </row>
    <row r="35" spans="2:13" x14ac:dyDescent="0.25">
      <c r="B35" s="113"/>
      <c r="C35" s="114"/>
      <c r="D35" s="114"/>
      <c r="E35" s="114"/>
      <c r="F35" s="114"/>
      <c r="G35" s="114"/>
      <c r="H35" s="114"/>
      <c r="I35" s="114"/>
      <c r="J35" s="114"/>
      <c r="K35" s="115"/>
      <c r="L35" s="51"/>
      <c r="M35" s="51"/>
    </row>
    <row r="36" spans="2:13" x14ac:dyDescent="0.25">
      <c r="B36" s="113"/>
      <c r="C36" s="114"/>
      <c r="D36" s="114"/>
      <c r="E36" s="114"/>
      <c r="F36" s="114"/>
      <c r="G36" s="114"/>
      <c r="H36" s="114"/>
      <c r="I36" s="114"/>
      <c r="J36" s="114"/>
      <c r="K36" s="115"/>
      <c r="L36" s="51"/>
      <c r="M36" s="51"/>
    </row>
    <row r="37" spans="2:13" x14ac:dyDescent="0.25">
      <c r="B37" s="116"/>
      <c r="C37" s="117"/>
      <c r="D37" s="117"/>
      <c r="E37" s="117"/>
      <c r="F37" s="117"/>
      <c r="G37" s="117"/>
      <c r="H37" s="117"/>
      <c r="I37" s="117"/>
      <c r="J37" s="117"/>
      <c r="K37" s="118"/>
      <c r="L37" s="51"/>
      <c r="M37" s="51"/>
    </row>
    <row r="38" spans="2:13" x14ac:dyDescent="0.25">
      <c r="B38" s="8"/>
      <c r="L38" s="51"/>
      <c r="M38" s="51"/>
    </row>
    <row r="39" spans="2:13" x14ac:dyDescent="0.25">
      <c r="B39" s="8"/>
    </row>
    <row r="40" spans="2:13" x14ac:dyDescent="0.25">
      <c r="B40" s="8"/>
    </row>
    <row r="41" spans="2:13" x14ac:dyDescent="0.25">
      <c r="B41" s="8"/>
    </row>
    <row r="42" spans="2:13" x14ac:dyDescent="0.25">
      <c r="B42" s="8"/>
    </row>
    <row r="43" spans="2:13" x14ac:dyDescent="0.25">
      <c r="B43" s="8"/>
    </row>
    <row r="44" spans="2:13" x14ac:dyDescent="0.25">
      <c r="B44" s="8"/>
    </row>
    <row r="45" spans="2:13" x14ac:dyDescent="0.25">
      <c r="B45" s="8"/>
    </row>
    <row r="46" spans="2:13" x14ac:dyDescent="0.25">
      <c r="B46" s="8"/>
    </row>
    <row r="47" spans="2:13" x14ac:dyDescent="0.25">
      <c r="B47" s="8"/>
    </row>
    <row r="48" spans="2:13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hidden="1" x14ac:dyDescent="0.25">
      <c r="B83" s="8"/>
    </row>
    <row r="84" spans="2:2" hidden="1" x14ac:dyDescent="0.25">
      <c r="B84" s="8"/>
    </row>
    <row r="85" spans="2:2" hidden="1" x14ac:dyDescent="0.25">
      <c r="B85" s="8"/>
    </row>
    <row r="86" spans="2:2" hidden="1" x14ac:dyDescent="0.25">
      <c r="B86" s="8"/>
    </row>
    <row r="87" spans="2:2" hidden="1" x14ac:dyDescent="0.25">
      <c r="B87" s="8"/>
    </row>
    <row r="88" spans="2:2" hidden="1" x14ac:dyDescent="0.25">
      <c r="B88" s="8"/>
    </row>
    <row r="89" spans="2:2" hidden="1" x14ac:dyDescent="0.25">
      <c r="B89" s="8"/>
    </row>
    <row r="90" spans="2:2" hidden="1" x14ac:dyDescent="0.25">
      <c r="B90" s="8"/>
    </row>
    <row r="91" spans="2:2" hidden="1" x14ac:dyDescent="0.25">
      <c r="B91" s="8"/>
    </row>
    <row r="92" spans="2:2" hidden="1" x14ac:dyDescent="0.25">
      <c r="B92" s="8"/>
    </row>
    <row r="93" spans="2:2" hidden="1" x14ac:dyDescent="0.25">
      <c r="B93" s="8"/>
    </row>
    <row r="94" spans="2:2" hidden="1" x14ac:dyDescent="0.25">
      <c r="B94" s="8"/>
    </row>
    <row r="95" spans="2:2" hidden="1" x14ac:dyDescent="0.25">
      <c r="B95" s="8"/>
    </row>
    <row r="96" spans="2:2" hidden="1" x14ac:dyDescent="0.25">
      <c r="B96" s="8"/>
    </row>
    <row r="97" spans="2:2" hidden="1" x14ac:dyDescent="0.25">
      <c r="B97" s="8"/>
    </row>
    <row r="98" spans="2:2" hidden="1" x14ac:dyDescent="0.25">
      <c r="B98" s="8"/>
    </row>
    <row r="99" spans="2:2" hidden="1" x14ac:dyDescent="0.25">
      <c r="B99" s="8"/>
    </row>
    <row r="100" spans="2:2" hidden="1" x14ac:dyDescent="0.25">
      <c r="B100" s="8"/>
    </row>
    <row r="101" spans="2:2" hidden="1" x14ac:dyDescent="0.25">
      <c r="B101" s="8"/>
    </row>
    <row r="102" spans="2:2" hidden="1" x14ac:dyDescent="0.25">
      <c r="B102" s="8"/>
    </row>
    <row r="103" spans="2:2" hidden="1" x14ac:dyDescent="0.25">
      <c r="B103" s="8"/>
    </row>
    <row r="104" spans="2:2" hidden="1" x14ac:dyDescent="0.25">
      <c r="B104" s="8"/>
    </row>
    <row r="105" spans="2:2" hidden="1" x14ac:dyDescent="0.25">
      <c r="B105" s="8"/>
    </row>
    <row r="106" spans="2:2" hidden="1" x14ac:dyDescent="0.25">
      <c r="B106" s="8"/>
    </row>
    <row r="107" spans="2:2" hidden="1" x14ac:dyDescent="0.25">
      <c r="B107" s="8"/>
    </row>
    <row r="108" spans="2:2" hidden="1" x14ac:dyDescent="0.25">
      <c r="B108" s="8"/>
    </row>
    <row r="109" spans="2:2" hidden="1" x14ac:dyDescent="0.25">
      <c r="B109" s="8"/>
    </row>
    <row r="110" spans="2:2" hidden="1" x14ac:dyDescent="0.25">
      <c r="B110" s="8"/>
    </row>
    <row r="111" spans="2:2" hidden="1" x14ac:dyDescent="0.25">
      <c r="B111" s="8"/>
    </row>
    <row r="112" spans="2:2" hidden="1" x14ac:dyDescent="0.25">
      <c r="B112" s="8"/>
    </row>
    <row r="113" spans="2:2" hidden="1" x14ac:dyDescent="0.25">
      <c r="B113" s="8"/>
    </row>
    <row r="114" spans="2:2" hidden="1" x14ac:dyDescent="0.25">
      <c r="B114" s="8"/>
    </row>
    <row r="115" spans="2:2" hidden="1" x14ac:dyDescent="0.25"/>
    <row r="116" spans="2:2" hidden="1" x14ac:dyDescent="0.25"/>
    <row r="117" spans="2:2" hidden="1" x14ac:dyDescent="0.25"/>
    <row r="118" spans="2:2" hidden="1" x14ac:dyDescent="0.25"/>
    <row r="119" spans="2:2" hidden="1" x14ac:dyDescent="0.25"/>
    <row r="120" spans="2:2" hidden="1" x14ac:dyDescent="0.25"/>
    <row r="121" spans="2:2" ht="15" customHeight="1" x14ac:dyDescent="0.25"/>
    <row r="122" spans="2:2" ht="15" customHeight="1" x14ac:dyDescent="0.25"/>
    <row r="123" spans="2:2" ht="15" customHeight="1" x14ac:dyDescent="0.25"/>
  </sheetData>
  <mergeCells count="2">
    <mergeCell ref="B27:K37"/>
    <mergeCell ref="B1:M2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8"/>
  <sheetViews>
    <sheetView zoomScale="78" zoomScaleNormal="78" zoomScalePageLayoutView="90" workbookViewId="0">
      <selection activeCell="K20" sqref="K20"/>
    </sheetView>
  </sheetViews>
  <sheetFormatPr baseColWidth="10" defaultColWidth="0" defaultRowHeight="15" zeroHeight="1" x14ac:dyDescent="0.25"/>
  <cols>
    <col min="1" max="1" width="5.7109375" style="8" customWidth="1"/>
    <col min="2" max="2" width="33.42578125" style="13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24" customHeight="1" x14ac:dyDescent="0.25">
      <c r="B1" s="97" t="s">
        <v>53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13" ht="17.25" customHeight="1" x14ac:dyDescent="0.2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2:13" ht="30.75" customHeight="1" x14ac:dyDescent="0.25">
      <c r="B3" s="23"/>
      <c r="C3" s="24"/>
      <c r="D3" s="24"/>
      <c r="E3" s="19"/>
      <c r="F3" s="19"/>
      <c r="G3" s="19"/>
    </row>
    <row r="4" spans="2:13" x14ac:dyDescent="0.25">
      <c r="B4" s="38"/>
      <c r="C4" s="38"/>
      <c r="D4" s="38"/>
      <c r="E4" s="38"/>
      <c r="F4" s="38"/>
      <c r="G4" s="38"/>
    </row>
    <row r="5" spans="2:13" x14ac:dyDescent="0.25">
      <c r="B5" s="38"/>
      <c r="C5" s="38"/>
      <c r="D5" s="38"/>
      <c r="E5" s="38"/>
      <c r="F5" s="38"/>
      <c r="G5" s="38"/>
    </row>
    <row r="6" spans="2:13" x14ac:dyDescent="0.25">
      <c r="B6" s="38"/>
      <c r="C6" s="38"/>
      <c r="D6" s="38"/>
      <c r="E6" s="38"/>
      <c r="F6" s="38"/>
      <c r="G6" s="38"/>
    </row>
    <row r="7" spans="2:13" x14ac:dyDescent="0.25">
      <c r="B7" s="38"/>
      <c r="C7" s="38"/>
      <c r="D7" s="38"/>
      <c r="E7" s="38"/>
      <c r="F7" s="38"/>
      <c r="G7" s="38"/>
    </row>
    <row r="8" spans="2:13" x14ac:dyDescent="0.25">
      <c r="B8" s="38"/>
      <c r="C8" s="38"/>
      <c r="D8" s="38"/>
      <c r="E8" s="38"/>
      <c r="F8" s="38"/>
      <c r="G8" s="38"/>
    </row>
    <row r="9" spans="2:13" x14ac:dyDescent="0.25">
      <c r="B9" s="38"/>
      <c r="C9" s="38"/>
      <c r="D9" s="38"/>
      <c r="E9" s="38"/>
      <c r="F9" s="38"/>
      <c r="G9" s="38"/>
    </row>
    <row r="10" spans="2:13" x14ac:dyDescent="0.25">
      <c r="B10" s="38"/>
      <c r="C10" s="38"/>
      <c r="D10" s="38"/>
      <c r="E10" s="38"/>
      <c r="F10" s="38"/>
      <c r="G10" s="38"/>
    </row>
    <row r="11" spans="2:13" x14ac:dyDescent="0.25">
      <c r="B11" s="38"/>
      <c r="C11" s="38"/>
      <c r="D11" s="38"/>
      <c r="E11" s="38"/>
      <c r="F11" s="38"/>
      <c r="G11" s="38"/>
    </row>
    <row r="12" spans="2:13" x14ac:dyDescent="0.25">
      <c r="B12" s="38"/>
      <c r="C12" s="38"/>
      <c r="D12" s="38"/>
      <c r="E12" s="38"/>
      <c r="F12" s="38"/>
      <c r="G12" s="38"/>
    </row>
    <row r="13" spans="2:13" x14ac:dyDescent="0.25">
      <c r="B13" s="38"/>
      <c r="C13" s="38"/>
      <c r="D13" s="38"/>
      <c r="E13" s="38"/>
      <c r="F13" s="38"/>
      <c r="G13" s="38"/>
    </row>
    <row r="14" spans="2:13" x14ac:dyDescent="0.25">
      <c r="B14" s="38"/>
      <c r="C14" s="38"/>
      <c r="D14" s="38"/>
      <c r="E14" s="38"/>
      <c r="F14" s="38"/>
      <c r="G14" s="38"/>
    </row>
    <row r="15" spans="2:13" x14ac:dyDescent="0.25">
      <c r="B15" s="38"/>
      <c r="C15" s="38"/>
      <c r="D15" s="38"/>
      <c r="E15" s="38"/>
      <c r="F15" s="38"/>
      <c r="G15" s="38"/>
    </row>
    <row r="16" spans="2:13" x14ac:dyDescent="0.25">
      <c r="B16" s="46"/>
      <c r="C16" s="46"/>
      <c r="D16" s="46"/>
      <c r="E16" s="46"/>
      <c r="F16" s="46"/>
      <c r="G16" s="46"/>
    </row>
    <row r="17" spans="2:14" x14ac:dyDescent="0.25">
      <c r="B17" s="46"/>
      <c r="C17" s="46"/>
      <c r="D17" s="46"/>
      <c r="E17" s="46"/>
      <c r="F17" s="46"/>
      <c r="G17" s="46"/>
    </row>
    <row r="18" spans="2:14" x14ac:dyDescent="0.25">
      <c r="B18" s="46"/>
      <c r="C18" s="46"/>
      <c r="D18" s="46"/>
      <c r="E18" s="46"/>
      <c r="F18" s="46"/>
      <c r="G18" s="46"/>
    </row>
    <row r="19" spans="2:14" x14ac:dyDescent="0.25">
      <c r="D19" s="25" t="s">
        <v>64</v>
      </c>
      <c r="E19" s="64">
        <f>GETPIVOTDATA("Recibidos",$B$22)</f>
        <v>352</v>
      </c>
      <c r="F19" s="38"/>
      <c r="G19" s="38"/>
    </row>
    <row r="20" spans="2:14" x14ac:dyDescent="0.25">
      <c r="B20" s="21"/>
      <c r="C20" s="21"/>
      <c r="D20" s="21"/>
      <c r="E20" s="21"/>
      <c r="F20" s="21"/>
      <c r="G20" s="21"/>
    </row>
    <row r="21" spans="2:14" x14ac:dyDescent="0.25">
      <c r="B21" s="58" t="s">
        <v>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2:14" x14ac:dyDescent="0.25">
      <c r="B22" s="27" t="s">
        <v>67</v>
      </c>
      <c r="C22" s="47" t="s">
        <v>68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/>
    </row>
    <row r="23" spans="2:14" ht="75.75" x14ac:dyDescent="0.25">
      <c r="B23" s="12" t="s">
        <v>28</v>
      </c>
      <c r="C23" s="49" t="s">
        <v>72</v>
      </c>
      <c r="D23" s="49" t="s">
        <v>74</v>
      </c>
      <c r="E23" s="49" t="s">
        <v>70</v>
      </c>
      <c r="F23" s="49" t="s">
        <v>78</v>
      </c>
      <c r="G23" s="49" t="s">
        <v>75</v>
      </c>
      <c r="H23" s="49" t="s">
        <v>128</v>
      </c>
      <c r="I23" s="49" t="s">
        <v>82</v>
      </c>
      <c r="J23" s="49" t="s">
        <v>76</v>
      </c>
      <c r="K23" s="49" t="s">
        <v>107</v>
      </c>
      <c r="L23" s="49" t="s">
        <v>104</v>
      </c>
      <c r="M23" s="49" t="s">
        <v>23</v>
      </c>
      <c r="N23"/>
    </row>
    <row r="24" spans="2:14" x14ac:dyDescent="0.25">
      <c r="B24" s="83" t="s">
        <v>73</v>
      </c>
      <c r="C24" s="53">
        <v>18</v>
      </c>
      <c r="D24" s="53">
        <v>52</v>
      </c>
      <c r="E24" s="53"/>
      <c r="F24" s="53">
        <v>20</v>
      </c>
      <c r="G24" s="53">
        <v>7</v>
      </c>
      <c r="H24" s="53">
        <v>20</v>
      </c>
      <c r="I24" s="53">
        <v>5</v>
      </c>
      <c r="J24" s="53">
        <v>9</v>
      </c>
      <c r="K24" s="53">
        <v>1</v>
      </c>
      <c r="L24" s="53"/>
      <c r="M24" s="53">
        <v>132</v>
      </c>
      <c r="N24"/>
    </row>
    <row r="25" spans="2:14" x14ac:dyDescent="0.25">
      <c r="B25" s="143" t="s">
        <v>71</v>
      </c>
      <c r="C25" s="144">
        <v>28</v>
      </c>
      <c r="D25" s="144"/>
      <c r="E25" s="144">
        <v>39</v>
      </c>
      <c r="F25" s="144">
        <v>6</v>
      </c>
      <c r="G25" s="144">
        <v>27</v>
      </c>
      <c r="H25" s="144">
        <v>4</v>
      </c>
      <c r="I25" s="144">
        <v>22</v>
      </c>
      <c r="J25" s="144">
        <v>1</v>
      </c>
      <c r="K25" s="144">
        <v>3</v>
      </c>
      <c r="L25" s="144">
        <v>1</v>
      </c>
      <c r="M25" s="144">
        <v>131</v>
      </c>
      <c r="N25"/>
    </row>
    <row r="26" spans="2:14" x14ac:dyDescent="0.25">
      <c r="B26" s="83" t="s">
        <v>95</v>
      </c>
      <c r="C26" s="53">
        <v>15</v>
      </c>
      <c r="D26" s="53">
        <v>2</v>
      </c>
      <c r="E26" s="53">
        <v>5</v>
      </c>
      <c r="F26" s="53">
        <v>7</v>
      </c>
      <c r="G26" s="53"/>
      <c r="H26" s="53">
        <v>3</v>
      </c>
      <c r="I26" s="53">
        <v>1</v>
      </c>
      <c r="J26" s="53"/>
      <c r="K26" s="53"/>
      <c r="L26" s="53"/>
      <c r="M26" s="53">
        <v>33</v>
      </c>
      <c r="N26"/>
    </row>
    <row r="27" spans="2:14" x14ac:dyDescent="0.25">
      <c r="B27" s="83" t="s">
        <v>96</v>
      </c>
      <c r="C27" s="53">
        <v>5</v>
      </c>
      <c r="D27" s="53">
        <v>2</v>
      </c>
      <c r="E27" s="53">
        <v>5</v>
      </c>
      <c r="F27" s="53">
        <v>10</v>
      </c>
      <c r="G27" s="53">
        <v>1</v>
      </c>
      <c r="H27" s="53">
        <v>1</v>
      </c>
      <c r="I27" s="53">
        <v>1</v>
      </c>
      <c r="J27" s="53">
        <v>1</v>
      </c>
      <c r="K27" s="53">
        <v>1</v>
      </c>
      <c r="L27" s="53">
        <v>2</v>
      </c>
      <c r="M27" s="53">
        <v>29</v>
      </c>
      <c r="N27"/>
    </row>
    <row r="28" spans="2:14" x14ac:dyDescent="0.25">
      <c r="B28" s="83" t="s">
        <v>90</v>
      </c>
      <c r="C28" s="53">
        <v>2</v>
      </c>
      <c r="D28" s="53">
        <v>10</v>
      </c>
      <c r="E28" s="53">
        <v>2</v>
      </c>
      <c r="F28" s="53">
        <v>1</v>
      </c>
      <c r="G28" s="53">
        <v>1</v>
      </c>
      <c r="H28" s="53">
        <v>7</v>
      </c>
      <c r="I28" s="53">
        <v>3</v>
      </c>
      <c r="J28" s="53"/>
      <c r="K28" s="53">
        <v>1</v>
      </c>
      <c r="L28" s="53"/>
      <c r="M28" s="53">
        <v>27</v>
      </c>
      <c r="N28"/>
    </row>
    <row r="29" spans="2:14" x14ac:dyDescent="0.25">
      <c r="B29" s="11" t="s">
        <v>23</v>
      </c>
      <c r="C29" s="53">
        <v>68</v>
      </c>
      <c r="D29" s="53">
        <v>66</v>
      </c>
      <c r="E29" s="53">
        <v>51</v>
      </c>
      <c r="F29" s="53">
        <v>44</v>
      </c>
      <c r="G29" s="53">
        <v>36</v>
      </c>
      <c r="H29" s="53">
        <v>35</v>
      </c>
      <c r="I29" s="53">
        <v>32</v>
      </c>
      <c r="J29" s="53">
        <v>11</v>
      </c>
      <c r="K29" s="53">
        <v>6</v>
      </c>
      <c r="L29" s="53">
        <v>3</v>
      </c>
      <c r="M29" s="53">
        <v>352</v>
      </c>
      <c r="N29"/>
    </row>
    <row r="30" spans="2:14" x14ac:dyDescent="0.25">
      <c r="B30"/>
      <c r="C30"/>
      <c r="D30"/>
      <c r="E30"/>
      <c r="F30"/>
      <c r="G30"/>
      <c r="H30"/>
      <c r="I30"/>
      <c r="J30"/>
      <c r="K30"/>
      <c r="L30"/>
      <c r="M30"/>
    </row>
    <row r="31" spans="2:14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2:14" x14ac:dyDescent="0.25">
      <c r="B32"/>
      <c r="C32"/>
      <c r="D32"/>
      <c r="E32"/>
      <c r="F32"/>
      <c r="G32"/>
      <c r="H32"/>
      <c r="I32"/>
      <c r="J32"/>
      <c r="K32"/>
      <c r="L32"/>
      <c r="M32"/>
    </row>
    <row r="33" spans="2:13" ht="15" customHeight="1" x14ac:dyDescent="0.25">
      <c r="B33"/>
      <c r="C33"/>
      <c r="D33"/>
      <c r="E33"/>
      <c r="F33"/>
      <c r="G33"/>
      <c r="H33"/>
      <c r="I33"/>
      <c r="J33"/>
      <c r="K33"/>
      <c r="L33"/>
      <c r="M33"/>
    </row>
    <row r="34" spans="2:13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2:13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2:13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2:13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2:13" x14ac:dyDescent="0.25">
      <c r="B38"/>
      <c r="C38"/>
      <c r="D38"/>
      <c r="E38"/>
      <c r="F38"/>
      <c r="G38"/>
      <c r="H38"/>
      <c r="I38"/>
      <c r="J38"/>
      <c r="K38"/>
      <c r="L38"/>
      <c r="M38"/>
    </row>
    <row r="39" spans="2:13" ht="15" customHeight="1" x14ac:dyDescent="0.25">
      <c r="B39"/>
      <c r="C39"/>
      <c r="D39"/>
      <c r="E39"/>
      <c r="F39"/>
      <c r="G39"/>
      <c r="H39"/>
      <c r="I39"/>
      <c r="J39"/>
      <c r="K39"/>
      <c r="L39"/>
      <c r="M39"/>
    </row>
    <row r="40" spans="2:13" ht="15.75" thickBot="1" x14ac:dyDescent="0.3">
      <c r="B40"/>
      <c r="C40"/>
      <c r="D40"/>
      <c r="E40"/>
      <c r="F40"/>
      <c r="G40"/>
      <c r="H40"/>
      <c r="I40"/>
      <c r="J40"/>
      <c r="K40"/>
      <c r="L40"/>
      <c r="M40"/>
    </row>
    <row r="41" spans="2:13" ht="15.75" thickTop="1" x14ac:dyDescent="0.25">
      <c r="B41" s="121" t="s">
        <v>102</v>
      </c>
      <c r="C41" s="122"/>
      <c r="D41" s="122"/>
      <c r="E41" s="122"/>
      <c r="F41" s="122"/>
      <c r="G41" s="122"/>
      <c r="H41" s="122"/>
      <c r="I41" s="122"/>
      <c r="J41" s="122"/>
      <c r="K41" s="123"/>
      <c r="L41" s="79"/>
      <c r="M41"/>
    </row>
    <row r="42" spans="2:13" ht="34.5" customHeight="1" x14ac:dyDescent="0.25">
      <c r="B42" s="124"/>
      <c r="C42" s="125"/>
      <c r="D42" s="125"/>
      <c r="E42" s="125"/>
      <c r="F42" s="125"/>
      <c r="G42" s="125"/>
      <c r="H42" s="125"/>
      <c r="I42" s="125"/>
      <c r="J42" s="125"/>
      <c r="K42" s="126"/>
      <c r="L42" s="79"/>
      <c r="M42"/>
    </row>
    <row r="43" spans="2:13" ht="38.25" customHeight="1" thickBot="1" x14ac:dyDescent="0.3">
      <c r="B43" s="127"/>
      <c r="C43" s="128"/>
      <c r="D43" s="128"/>
      <c r="E43" s="128"/>
      <c r="F43" s="128"/>
      <c r="G43" s="128"/>
      <c r="H43" s="128"/>
      <c r="I43" s="128"/>
      <c r="J43" s="128"/>
      <c r="K43" s="129"/>
      <c r="L43" s="79"/>
      <c r="M43"/>
    </row>
    <row r="44" spans="2:13" ht="15.75" thickTop="1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2:13" x14ac:dyDescent="0.25">
      <c r="B45" s="48"/>
      <c r="C45" s="48"/>
      <c r="D45" s="48"/>
      <c r="E45" s="48"/>
      <c r="F45" s="48"/>
      <c r="G45" s="48"/>
    </row>
    <row r="46" spans="2:13" x14ac:dyDescent="0.25">
      <c r="B46" s="48"/>
      <c r="C46" s="48"/>
      <c r="D46" s="48"/>
      <c r="E46" s="48"/>
      <c r="F46" s="48"/>
      <c r="G46" s="48"/>
    </row>
    <row r="47" spans="2:13" x14ac:dyDescent="0.25">
      <c r="B47" s="48"/>
      <c r="C47" s="48"/>
      <c r="D47" s="48"/>
      <c r="E47" s="48"/>
      <c r="F47" s="48"/>
      <c r="G47" s="48"/>
    </row>
    <row r="48" spans="2:13" x14ac:dyDescent="0.25">
      <c r="B48" s="45"/>
      <c r="C48" s="45"/>
      <c r="D48" s="45"/>
      <c r="E48" s="45"/>
      <c r="F48" s="45"/>
      <c r="G48" s="45"/>
    </row>
    <row r="49" spans="2:7" x14ac:dyDescent="0.25">
      <c r="B49" s="45"/>
      <c r="C49" s="45"/>
      <c r="D49" s="45"/>
      <c r="E49" s="45"/>
      <c r="F49" s="45"/>
      <c r="G49" s="45"/>
    </row>
    <row r="50" spans="2:7" x14ac:dyDescent="0.25">
      <c r="B50" s="45"/>
      <c r="C50" s="45"/>
      <c r="D50" s="45"/>
      <c r="E50" s="45"/>
      <c r="F50" s="45"/>
      <c r="G50" s="45"/>
    </row>
    <row r="51" spans="2:7" x14ac:dyDescent="0.25">
      <c r="B51" s="45"/>
      <c r="C51" s="45"/>
      <c r="D51" s="45"/>
      <c r="E51" s="45"/>
      <c r="F51" s="45"/>
      <c r="G51" s="45"/>
    </row>
    <row r="52" spans="2:7" x14ac:dyDescent="0.25">
      <c r="B52" s="45"/>
      <c r="C52" s="45"/>
      <c r="D52" s="45"/>
      <c r="E52" s="45"/>
      <c r="F52" s="45"/>
      <c r="G52" s="45"/>
    </row>
    <row r="53" spans="2:7" x14ac:dyDescent="0.25">
      <c r="B53" s="45"/>
      <c r="C53" s="45"/>
      <c r="D53" s="45"/>
      <c r="E53" s="45"/>
      <c r="F53" s="45"/>
      <c r="G53" s="45"/>
    </row>
    <row r="54" spans="2:7" x14ac:dyDescent="0.25">
      <c r="B54" s="45"/>
      <c r="C54" s="45"/>
      <c r="D54" s="45"/>
      <c r="E54" s="45"/>
      <c r="F54" s="45"/>
      <c r="G54" s="45"/>
    </row>
    <row r="55" spans="2:7" x14ac:dyDescent="0.25">
      <c r="B55" s="45"/>
      <c r="C55" s="45"/>
      <c r="D55" s="45"/>
      <c r="E55" s="45"/>
      <c r="F55" s="45"/>
      <c r="G55" s="45"/>
    </row>
    <row r="56" spans="2:7" x14ac:dyDescent="0.25">
      <c r="B56" s="45"/>
      <c r="C56" s="45"/>
      <c r="D56" s="45"/>
      <c r="E56" s="45"/>
      <c r="F56" s="45"/>
      <c r="G56" s="45"/>
    </row>
    <row r="57" spans="2:7" x14ac:dyDescent="0.25">
      <c r="B57" s="45"/>
      <c r="C57" s="45"/>
      <c r="D57" s="45"/>
      <c r="E57" s="45"/>
      <c r="F57" s="45"/>
      <c r="G57" s="45"/>
    </row>
    <row r="58" spans="2:7" x14ac:dyDescent="0.25">
      <c r="B58" s="45"/>
      <c r="C58" s="45"/>
      <c r="D58" s="45"/>
      <c r="E58" s="45"/>
      <c r="F58" s="45" t="s">
        <v>101</v>
      </c>
      <c r="G58" s="45"/>
    </row>
    <row r="59" spans="2:7" x14ac:dyDescent="0.25">
      <c r="B59" s="45"/>
      <c r="C59" s="45"/>
      <c r="D59" s="45"/>
      <c r="E59" s="45"/>
      <c r="F59" s="45"/>
      <c r="G59" s="45"/>
    </row>
    <row r="60" spans="2:7" x14ac:dyDescent="0.25">
      <c r="B60" s="45"/>
      <c r="C60" s="45"/>
      <c r="D60" s="45"/>
      <c r="E60" s="45"/>
      <c r="F60" s="45"/>
      <c r="G60" s="45"/>
    </row>
    <row r="61" spans="2:7" x14ac:dyDescent="0.25">
      <c r="B61" s="45"/>
      <c r="C61" s="45"/>
      <c r="D61" s="45"/>
      <c r="E61" s="45"/>
      <c r="F61" s="45"/>
      <c r="G61" s="45"/>
    </row>
    <row r="62" spans="2:7" x14ac:dyDescent="0.25">
      <c r="B62" s="45"/>
      <c r="C62" s="45"/>
      <c r="D62" s="45"/>
      <c r="E62" s="45"/>
      <c r="F62" s="45"/>
      <c r="G62" s="45"/>
    </row>
    <row r="63" spans="2:7" x14ac:dyDescent="0.25">
      <c r="B63" s="45"/>
      <c r="C63" s="45"/>
      <c r="D63" s="45"/>
      <c r="E63" s="45"/>
      <c r="F63" s="45"/>
      <c r="G63" s="45"/>
    </row>
    <row r="64" spans="2:7" x14ac:dyDescent="0.25">
      <c r="B64" s="45"/>
      <c r="C64" s="45"/>
      <c r="D64" s="45"/>
      <c r="E64" s="45"/>
      <c r="F64" s="45"/>
      <c r="G64" s="45"/>
    </row>
    <row r="65" spans="2:7" x14ac:dyDescent="0.25">
      <c r="B65" s="45"/>
      <c r="C65" s="45"/>
      <c r="D65" s="45"/>
      <c r="E65" s="45"/>
      <c r="F65" s="45"/>
      <c r="G65" s="45"/>
    </row>
    <row r="66" spans="2:7" x14ac:dyDescent="0.25">
      <c r="B66" s="45"/>
      <c r="C66" s="25"/>
      <c r="D66" s="26"/>
      <c r="E66" s="45"/>
      <c r="F66" s="45"/>
      <c r="G66" s="45"/>
    </row>
    <row r="67" spans="2:7" x14ac:dyDescent="0.25">
      <c r="B67" s="45"/>
      <c r="C67" s="45"/>
      <c r="D67" s="45"/>
      <c r="E67" s="45"/>
      <c r="F67" s="45"/>
      <c r="G67" s="45"/>
    </row>
    <row r="68" spans="2:7" x14ac:dyDescent="0.25">
      <c r="B68" s="119"/>
      <c r="C68" s="119"/>
      <c r="D68" s="119"/>
      <c r="E68" s="119"/>
      <c r="F68" s="119"/>
      <c r="G68" s="119"/>
    </row>
    <row r="69" spans="2:7" x14ac:dyDescent="0.25">
      <c r="B69" s="41"/>
      <c r="C69" s="39"/>
      <c r="D69" s="39"/>
      <c r="E69" s="39"/>
      <c r="F69" s="20"/>
      <c r="G69" s="39"/>
    </row>
    <row r="70" spans="2:7" x14ac:dyDescent="0.25">
      <c r="B70" s="42"/>
      <c r="C70" s="35"/>
      <c r="D70" s="35"/>
      <c r="E70" s="35"/>
      <c r="F70" s="36"/>
      <c r="G70" s="37"/>
    </row>
    <row r="71" spans="2:7" x14ac:dyDescent="0.25">
      <c r="B71" s="42"/>
      <c r="C71" s="35"/>
      <c r="D71" s="35"/>
      <c r="E71" s="35"/>
      <c r="F71" s="36"/>
      <c r="G71" s="37"/>
    </row>
    <row r="72" spans="2:7" x14ac:dyDescent="0.25">
      <c r="B72" s="42"/>
      <c r="C72" s="35"/>
      <c r="D72" s="35"/>
      <c r="E72" s="35"/>
      <c r="F72" s="36"/>
      <c r="G72" s="37"/>
    </row>
    <row r="73" spans="2:7" x14ac:dyDescent="0.25">
      <c r="B73" s="42"/>
      <c r="C73" s="35"/>
      <c r="D73" s="35"/>
      <c r="E73" s="35"/>
      <c r="F73" s="36"/>
      <c r="G73" s="37"/>
    </row>
    <row r="74" spans="2:7" x14ac:dyDescent="0.25">
      <c r="B74" s="42"/>
      <c r="C74" s="35"/>
      <c r="D74" s="35"/>
      <c r="E74" s="35"/>
      <c r="F74" s="36"/>
      <c r="G74" s="37"/>
    </row>
    <row r="75" spans="2:7" x14ac:dyDescent="0.25">
      <c r="B75" s="42"/>
      <c r="C75" s="35"/>
      <c r="D75" s="35"/>
      <c r="E75" s="35"/>
      <c r="F75" s="36"/>
      <c r="G75" s="37"/>
    </row>
    <row r="76" spans="2:7" x14ac:dyDescent="0.25">
      <c r="B76" s="40"/>
      <c r="C76" s="35"/>
      <c r="D76" s="35"/>
      <c r="E76" s="35"/>
      <c r="F76" s="36"/>
      <c r="G76" s="37"/>
    </row>
    <row r="77" spans="2:7" x14ac:dyDescent="0.25">
      <c r="B77" s="19"/>
      <c r="C77" s="19"/>
      <c r="D77" s="19"/>
      <c r="E77" s="19"/>
      <c r="F77" s="19"/>
      <c r="G77" s="19"/>
    </row>
    <row r="78" spans="2:7" x14ac:dyDescent="0.25">
      <c r="B78" s="120"/>
      <c r="C78" s="120"/>
      <c r="D78" s="120"/>
      <c r="E78" s="120"/>
      <c r="F78" s="120"/>
      <c r="G78" s="120"/>
    </row>
    <row r="79" spans="2:7" x14ac:dyDescent="0.25">
      <c r="B79" s="120"/>
      <c r="C79" s="120"/>
      <c r="D79" s="120"/>
      <c r="E79" s="120"/>
      <c r="F79" s="120"/>
      <c r="G79" s="120"/>
    </row>
    <row r="80" spans="2:7" x14ac:dyDescent="0.25">
      <c r="B80" s="120"/>
      <c r="C80" s="120"/>
      <c r="D80" s="120"/>
      <c r="E80" s="120"/>
      <c r="F80" s="120"/>
      <c r="G80" s="120"/>
    </row>
    <row r="81" spans="2:7" x14ac:dyDescent="0.25">
      <c r="B81" s="120"/>
      <c r="C81" s="120"/>
      <c r="D81" s="120"/>
      <c r="E81" s="120"/>
      <c r="F81" s="120"/>
      <c r="G81" s="120"/>
    </row>
    <row r="82" spans="2:7" x14ac:dyDescent="0.25">
      <c r="B82" s="120"/>
      <c r="C82" s="120"/>
      <c r="D82" s="120"/>
      <c r="E82" s="120"/>
      <c r="F82" s="120"/>
      <c r="G82" s="120"/>
    </row>
    <row r="83" spans="2:7" x14ac:dyDescent="0.25">
      <c r="B83" s="120"/>
      <c r="C83" s="120"/>
      <c r="D83" s="120"/>
      <c r="E83" s="120"/>
      <c r="F83" s="120"/>
      <c r="G83" s="120"/>
    </row>
    <row r="84" spans="2:7" x14ac:dyDescent="0.25">
      <c r="B84" s="120"/>
      <c r="C84" s="120"/>
      <c r="D84" s="120"/>
      <c r="E84" s="120"/>
      <c r="F84" s="120"/>
      <c r="G84" s="120"/>
    </row>
    <row r="85" spans="2:7" x14ac:dyDescent="0.25">
      <c r="B85" s="120"/>
      <c r="C85" s="120"/>
      <c r="D85" s="120"/>
      <c r="E85" s="120"/>
      <c r="F85" s="120"/>
      <c r="G85" s="120"/>
    </row>
    <row r="86" spans="2:7" x14ac:dyDescent="0.25">
      <c r="B86" s="8"/>
    </row>
    <row r="87" spans="2:7" x14ac:dyDescent="0.25">
      <c r="B87" s="8"/>
    </row>
    <row r="88" spans="2:7" x14ac:dyDescent="0.25">
      <c r="B88" s="8"/>
    </row>
    <row r="89" spans="2:7" hidden="1" x14ac:dyDescent="0.25"/>
    <row r="90" spans="2:7" hidden="1" x14ac:dyDescent="0.25"/>
    <row r="91" spans="2:7" hidden="1" x14ac:dyDescent="0.25"/>
    <row r="92" spans="2:7" hidden="1" x14ac:dyDescent="0.25"/>
    <row r="93" spans="2:7" hidden="1" x14ac:dyDescent="0.25"/>
    <row r="94" spans="2:7" hidden="1" x14ac:dyDescent="0.25"/>
    <row r="95" spans="2:7" hidden="1" x14ac:dyDescent="0.25"/>
    <row r="96" spans="2:7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x14ac:dyDescent="0.25"/>
    <row r="128" x14ac:dyDescent="0.25"/>
  </sheetData>
  <mergeCells count="4">
    <mergeCell ref="B68:G68"/>
    <mergeCell ref="B78:G85"/>
    <mergeCell ref="B1:M2"/>
    <mergeCell ref="B41:K43"/>
  </mergeCells>
  <pageMargins left="0.25" right="0.25" top="0.75" bottom="0.75" header="0.3" footer="0.3"/>
  <pageSetup paperSize="127" scale="96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workbookViewId="0">
      <selection activeCell="G20" sqref="G20"/>
    </sheetView>
  </sheetViews>
  <sheetFormatPr baseColWidth="10" defaultColWidth="0" defaultRowHeight="15" x14ac:dyDescent="0.2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 x14ac:dyDescent="0.25">
      <c r="B2" s="97" t="s">
        <v>86</v>
      </c>
      <c r="C2" s="97"/>
      <c r="D2" s="97"/>
      <c r="E2" s="97"/>
      <c r="F2" s="97"/>
      <c r="G2" s="97"/>
      <c r="H2" s="97"/>
    </row>
    <row r="4" spans="2:8" ht="15.75" thickBot="1" x14ac:dyDescent="0.3"/>
    <row r="5" spans="2:8" s="13" customFormat="1" ht="25.5" customHeight="1" thickTop="1" x14ac:dyDescent="0.25">
      <c r="B5" s="28"/>
      <c r="C5" s="130" t="s">
        <v>93</v>
      </c>
      <c r="D5" s="131"/>
      <c r="E5" s="131"/>
      <c r="F5" s="131"/>
      <c r="G5" s="132"/>
    </row>
    <row r="6" spans="2:8" s="13" customFormat="1" ht="12" customHeight="1" x14ac:dyDescent="0.25">
      <c r="B6" s="20"/>
      <c r="C6" s="133"/>
      <c r="D6" s="134"/>
      <c r="E6" s="134"/>
      <c r="F6" s="134"/>
      <c r="G6" s="135"/>
    </row>
    <row r="7" spans="2:8" s="13" customFormat="1" ht="27.75" customHeight="1" x14ac:dyDescent="0.25">
      <c r="B7" s="20"/>
      <c r="C7" s="133" t="s">
        <v>103</v>
      </c>
      <c r="D7" s="134"/>
      <c r="E7" s="134"/>
      <c r="F7" s="134"/>
      <c r="G7" s="135"/>
    </row>
    <row r="8" spans="2:8" ht="24.75" customHeight="1" thickBot="1" x14ac:dyDescent="0.3">
      <c r="C8" s="136" t="s">
        <v>87</v>
      </c>
      <c r="D8" s="137"/>
      <c r="E8" s="137"/>
      <c r="F8" s="137"/>
      <c r="G8" s="138"/>
    </row>
    <row r="9" spans="2:8" ht="15.75" thickTop="1" x14ac:dyDescent="0.25"/>
  </sheetData>
  <mergeCells count="5">
    <mergeCell ref="C5:G5"/>
    <mergeCell ref="C6:G6"/>
    <mergeCell ref="B2:H2"/>
    <mergeCell ref="C8:G8"/>
    <mergeCell ref="C7:G7"/>
  </mergeCells>
  <pageMargins left="0.25" right="0.25" top="0.75" bottom="0.75" header="0.3" footer="0.3"/>
  <pageSetup paperSize="12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5" sqref="D25"/>
    </sheetView>
  </sheetViews>
  <sheetFormatPr baseColWidth="10" defaultRowHeight="15" x14ac:dyDescent="0.25"/>
  <cols>
    <col min="2" max="2" width="24" customWidth="1"/>
    <col min="3" max="3" width="19.85546875" customWidth="1"/>
    <col min="4" max="4" width="24.7109375" customWidth="1"/>
    <col min="5" max="5" width="14.85546875" customWidth="1"/>
    <col min="6" max="6" width="23.85546875" customWidth="1"/>
  </cols>
  <sheetData>
    <row r="1" spans="1:6" x14ac:dyDescent="0.25">
      <c r="A1" t="s">
        <v>0</v>
      </c>
      <c r="B1" t="s">
        <v>2</v>
      </c>
      <c r="C1" t="s">
        <v>4</v>
      </c>
      <c r="D1" t="s">
        <v>29</v>
      </c>
      <c r="E1" t="s">
        <v>26</v>
      </c>
      <c r="F1" t="s">
        <v>59</v>
      </c>
    </row>
    <row r="2" spans="1:6" x14ac:dyDescent="0.25">
      <c r="A2" t="s">
        <v>74</v>
      </c>
      <c r="B2" t="s">
        <v>80</v>
      </c>
      <c r="C2" t="s">
        <v>56</v>
      </c>
      <c r="D2" t="s">
        <v>5</v>
      </c>
      <c r="E2">
        <v>8</v>
      </c>
      <c r="F2" t="s">
        <v>81</v>
      </c>
    </row>
    <row r="3" spans="1:6" x14ac:dyDescent="0.25">
      <c r="A3" t="s">
        <v>74</v>
      </c>
      <c r="B3" t="s">
        <v>111</v>
      </c>
      <c r="C3" t="s">
        <v>56</v>
      </c>
      <c r="D3" t="s">
        <v>5</v>
      </c>
      <c r="E3">
        <v>1</v>
      </c>
      <c r="F3" t="s">
        <v>81</v>
      </c>
    </row>
    <row r="4" spans="1:6" x14ac:dyDescent="0.25">
      <c r="A4" t="s">
        <v>74</v>
      </c>
      <c r="B4" t="s">
        <v>118</v>
      </c>
      <c r="C4" t="s">
        <v>56</v>
      </c>
      <c r="D4" t="s">
        <v>5</v>
      </c>
      <c r="E4">
        <v>1</v>
      </c>
      <c r="F4" t="s">
        <v>81</v>
      </c>
    </row>
    <row r="5" spans="1:6" x14ac:dyDescent="0.25">
      <c r="A5" t="s">
        <v>74</v>
      </c>
      <c r="B5" t="s">
        <v>73</v>
      </c>
      <c r="C5" t="s">
        <v>105</v>
      </c>
      <c r="D5" t="s">
        <v>5</v>
      </c>
      <c r="E5">
        <v>3</v>
      </c>
      <c r="F5" t="s">
        <v>81</v>
      </c>
    </row>
    <row r="6" spans="1:6" x14ac:dyDescent="0.25">
      <c r="A6" t="s">
        <v>74</v>
      </c>
      <c r="B6" t="s">
        <v>73</v>
      </c>
      <c r="C6" t="s">
        <v>97</v>
      </c>
      <c r="D6" t="s">
        <v>5</v>
      </c>
      <c r="E6">
        <v>12</v>
      </c>
      <c r="F6" t="s">
        <v>81</v>
      </c>
    </row>
    <row r="7" spans="1:6" x14ac:dyDescent="0.25">
      <c r="A7" t="s">
        <v>74</v>
      </c>
      <c r="B7" t="s">
        <v>73</v>
      </c>
      <c r="C7" t="s">
        <v>108</v>
      </c>
      <c r="D7" t="s">
        <v>5</v>
      </c>
      <c r="E7">
        <v>2</v>
      </c>
      <c r="F7" t="s">
        <v>81</v>
      </c>
    </row>
    <row r="8" spans="1:6" x14ac:dyDescent="0.25">
      <c r="A8" t="s">
        <v>74</v>
      </c>
      <c r="B8" t="s">
        <v>73</v>
      </c>
      <c r="C8" t="s">
        <v>56</v>
      </c>
      <c r="D8" t="s">
        <v>5</v>
      </c>
      <c r="E8">
        <v>35</v>
      </c>
      <c r="F8" t="s">
        <v>81</v>
      </c>
    </row>
    <row r="9" spans="1:6" x14ac:dyDescent="0.25">
      <c r="A9" t="s">
        <v>74</v>
      </c>
      <c r="B9" t="s">
        <v>95</v>
      </c>
      <c r="C9" t="s">
        <v>105</v>
      </c>
      <c r="D9" t="s">
        <v>5</v>
      </c>
      <c r="E9">
        <v>2</v>
      </c>
      <c r="F9" t="s">
        <v>81</v>
      </c>
    </row>
    <row r="10" spans="1:6" x14ac:dyDescent="0.25">
      <c r="A10" t="s">
        <v>74</v>
      </c>
      <c r="B10" t="s">
        <v>121</v>
      </c>
      <c r="C10" t="s">
        <v>56</v>
      </c>
      <c r="D10" t="s">
        <v>5</v>
      </c>
      <c r="E10">
        <v>3</v>
      </c>
      <c r="F10" t="s">
        <v>81</v>
      </c>
    </row>
    <row r="11" spans="1:6" x14ac:dyDescent="0.25">
      <c r="A11" t="s">
        <v>74</v>
      </c>
      <c r="B11" t="s">
        <v>90</v>
      </c>
      <c r="C11" t="s">
        <v>97</v>
      </c>
      <c r="D11" t="s">
        <v>5</v>
      </c>
      <c r="E11">
        <v>3</v>
      </c>
      <c r="F11" t="s">
        <v>81</v>
      </c>
    </row>
    <row r="12" spans="1:6" x14ac:dyDescent="0.25">
      <c r="A12" t="s">
        <v>74</v>
      </c>
      <c r="B12" t="s">
        <v>90</v>
      </c>
      <c r="C12" t="s">
        <v>56</v>
      </c>
      <c r="D12" t="s">
        <v>5</v>
      </c>
      <c r="E12">
        <v>7</v>
      </c>
      <c r="F12" t="s">
        <v>81</v>
      </c>
    </row>
    <row r="13" spans="1:6" x14ac:dyDescent="0.25">
      <c r="A13" t="s">
        <v>74</v>
      </c>
      <c r="B13" t="s">
        <v>114</v>
      </c>
      <c r="C13" t="s">
        <v>56</v>
      </c>
      <c r="D13" t="s">
        <v>5</v>
      </c>
      <c r="E13">
        <v>3</v>
      </c>
      <c r="F13" t="s">
        <v>81</v>
      </c>
    </row>
    <row r="14" spans="1:6" x14ac:dyDescent="0.25">
      <c r="A14" t="s">
        <v>74</v>
      </c>
      <c r="B14" t="s">
        <v>120</v>
      </c>
      <c r="C14" t="s">
        <v>56</v>
      </c>
      <c r="D14" t="s">
        <v>5</v>
      </c>
      <c r="E14">
        <v>2</v>
      </c>
      <c r="F14" t="s">
        <v>81</v>
      </c>
    </row>
    <row r="15" spans="1:6" x14ac:dyDescent="0.25">
      <c r="A15" t="s">
        <v>74</v>
      </c>
      <c r="B15" t="s">
        <v>79</v>
      </c>
      <c r="C15" t="s">
        <v>56</v>
      </c>
      <c r="D15" t="s">
        <v>5</v>
      </c>
      <c r="E15">
        <v>1</v>
      </c>
      <c r="F15" t="s">
        <v>81</v>
      </c>
    </row>
    <row r="16" spans="1:6" x14ac:dyDescent="0.25">
      <c r="A16" t="s">
        <v>74</v>
      </c>
      <c r="B16" t="s">
        <v>96</v>
      </c>
      <c r="C16" t="s">
        <v>56</v>
      </c>
      <c r="D16" t="s">
        <v>5</v>
      </c>
      <c r="E16">
        <v>2</v>
      </c>
      <c r="F16" t="s">
        <v>81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O36"/>
  <sheetViews>
    <sheetView tabSelected="1" topLeftCell="A28" workbookViewId="0">
      <selection activeCell="D29" sqref="D29:O36"/>
    </sheetView>
  </sheetViews>
  <sheetFormatPr baseColWidth="10" defaultRowHeight="15" x14ac:dyDescent="0.25"/>
  <cols>
    <col min="4" max="4" width="24.140625" customWidth="1"/>
    <col min="5" max="14" width="6.140625" customWidth="1"/>
    <col min="15" max="15" width="6.5703125" customWidth="1"/>
  </cols>
  <sheetData>
    <row r="11" spans="4:15" x14ac:dyDescent="0.25">
      <c r="D11" s="27" t="s">
        <v>67</v>
      </c>
      <c r="E11" s="47" t="s">
        <v>68</v>
      </c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4:15" ht="87" x14ac:dyDescent="0.25">
      <c r="D12" s="12" t="s">
        <v>28</v>
      </c>
      <c r="E12" s="49" t="s">
        <v>72</v>
      </c>
      <c r="F12" s="49" t="s">
        <v>74</v>
      </c>
      <c r="G12" s="49" t="s">
        <v>70</v>
      </c>
      <c r="H12" s="49" t="s">
        <v>78</v>
      </c>
      <c r="I12" s="49" t="s">
        <v>75</v>
      </c>
      <c r="J12" s="49" t="s">
        <v>128</v>
      </c>
      <c r="K12" s="49" t="s">
        <v>82</v>
      </c>
      <c r="L12" s="49" t="s">
        <v>76</v>
      </c>
      <c r="M12" s="49" t="s">
        <v>107</v>
      </c>
      <c r="N12" s="49" t="s">
        <v>104</v>
      </c>
      <c r="O12" s="49" t="s">
        <v>23</v>
      </c>
    </row>
    <row r="13" spans="4:15" x14ac:dyDescent="0.25">
      <c r="D13" s="83" t="s">
        <v>73</v>
      </c>
      <c r="E13" s="53">
        <v>18</v>
      </c>
      <c r="F13" s="53">
        <v>52</v>
      </c>
      <c r="G13" s="53"/>
      <c r="H13" s="53">
        <v>20</v>
      </c>
      <c r="I13" s="53">
        <v>7</v>
      </c>
      <c r="J13" s="53">
        <v>20</v>
      </c>
      <c r="K13" s="53">
        <v>5</v>
      </c>
      <c r="L13" s="53">
        <v>9</v>
      </c>
      <c r="M13" s="53">
        <v>1</v>
      </c>
      <c r="N13" s="53"/>
      <c r="O13" s="53">
        <v>132</v>
      </c>
    </row>
    <row r="14" spans="4:15" x14ac:dyDescent="0.25">
      <c r="D14" s="83" t="s">
        <v>71</v>
      </c>
      <c r="E14" s="53">
        <v>28</v>
      </c>
      <c r="F14" s="53"/>
      <c r="G14" s="53">
        <v>39</v>
      </c>
      <c r="H14" s="53">
        <v>6</v>
      </c>
      <c r="I14" s="53">
        <v>27</v>
      </c>
      <c r="J14" s="53">
        <v>4</v>
      </c>
      <c r="K14" s="53">
        <v>22</v>
      </c>
      <c r="L14" s="53">
        <v>1</v>
      </c>
      <c r="M14" s="53">
        <v>3</v>
      </c>
      <c r="N14" s="53">
        <v>1</v>
      </c>
      <c r="O14" s="53">
        <v>131</v>
      </c>
    </row>
    <row r="15" spans="4:15" x14ac:dyDescent="0.25">
      <c r="D15" s="83" t="s">
        <v>95</v>
      </c>
      <c r="E15" s="53">
        <v>15</v>
      </c>
      <c r="F15" s="53">
        <v>2</v>
      </c>
      <c r="G15" s="53">
        <v>5</v>
      </c>
      <c r="H15" s="53">
        <v>7</v>
      </c>
      <c r="I15" s="53"/>
      <c r="J15" s="53">
        <v>3</v>
      </c>
      <c r="K15" s="53">
        <v>1</v>
      </c>
      <c r="L15" s="53"/>
      <c r="M15" s="53"/>
      <c r="N15" s="53"/>
      <c r="O15" s="53">
        <v>33</v>
      </c>
    </row>
    <row r="16" spans="4:15" x14ac:dyDescent="0.25">
      <c r="D16" s="83" t="s">
        <v>96</v>
      </c>
      <c r="E16" s="53">
        <v>5</v>
      </c>
      <c r="F16" s="53">
        <v>2</v>
      </c>
      <c r="G16" s="53">
        <v>5</v>
      </c>
      <c r="H16" s="53">
        <v>10</v>
      </c>
      <c r="I16" s="53">
        <v>1</v>
      </c>
      <c r="J16" s="53">
        <v>1</v>
      </c>
      <c r="K16" s="53">
        <v>1</v>
      </c>
      <c r="L16" s="53">
        <v>1</v>
      </c>
      <c r="M16" s="53">
        <v>1</v>
      </c>
      <c r="N16" s="53">
        <v>2</v>
      </c>
      <c r="O16" s="53">
        <v>29</v>
      </c>
    </row>
    <row r="17" spans="4:15" x14ac:dyDescent="0.25">
      <c r="D17" s="83" t="s">
        <v>90</v>
      </c>
      <c r="E17" s="53">
        <v>2</v>
      </c>
      <c r="F17" s="53">
        <v>10</v>
      </c>
      <c r="G17" s="53">
        <v>2</v>
      </c>
      <c r="H17" s="53">
        <v>1</v>
      </c>
      <c r="I17" s="53">
        <v>1</v>
      </c>
      <c r="J17" s="53">
        <v>7</v>
      </c>
      <c r="K17" s="53">
        <v>3</v>
      </c>
      <c r="L17" s="53"/>
      <c r="M17" s="53">
        <v>1</v>
      </c>
      <c r="N17" s="53"/>
      <c r="O17" s="53">
        <v>27</v>
      </c>
    </row>
    <row r="18" spans="4:15" x14ac:dyDescent="0.25">
      <c r="D18" s="11" t="s">
        <v>23</v>
      </c>
      <c r="E18" s="53">
        <v>68</v>
      </c>
      <c r="F18" s="53">
        <v>66</v>
      </c>
      <c r="G18" s="53">
        <v>51</v>
      </c>
      <c r="H18" s="53">
        <v>44</v>
      </c>
      <c r="I18" s="53">
        <v>36</v>
      </c>
      <c r="J18" s="53">
        <v>35</v>
      </c>
      <c r="K18" s="53">
        <v>32</v>
      </c>
      <c r="L18" s="53">
        <v>11</v>
      </c>
      <c r="M18" s="53">
        <v>6</v>
      </c>
      <c r="N18" s="53">
        <v>3</v>
      </c>
      <c r="O18" s="53">
        <v>352</v>
      </c>
    </row>
    <row r="28" spans="4:15" ht="15.75" thickBot="1" x14ac:dyDescent="0.3"/>
    <row r="29" spans="4:15" ht="15.75" thickBot="1" x14ac:dyDescent="0.3">
      <c r="D29" s="89" t="s">
        <v>67</v>
      </c>
      <c r="E29" s="139" t="s">
        <v>68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1"/>
    </row>
    <row r="30" spans="4:15" ht="89.25" thickBot="1" x14ac:dyDescent="0.3">
      <c r="D30" s="94" t="s">
        <v>28</v>
      </c>
      <c r="E30" s="90" t="s">
        <v>72</v>
      </c>
      <c r="F30" s="90" t="s">
        <v>74</v>
      </c>
      <c r="G30" s="90" t="s">
        <v>70</v>
      </c>
      <c r="H30" s="90" t="s">
        <v>78</v>
      </c>
      <c r="I30" s="90" t="s">
        <v>75</v>
      </c>
      <c r="J30" s="90" t="s">
        <v>128</v>
      </c>
      <c r="K30" s="90" t="s">
        <v>82</v>
      </c>
      <c r="L30" s="90" t="s">
        <v>76</v>
      </c>
      <c r="M30" s="90" t="s">
        <v>107</v>
      </c>
      <c r="N30" s="90" t="s">
        <v>104</v>
      </c>
      <c r="O30" s="90" t="s">
        <v>23</v>
      </c>
    </row>
    <row r="31" spans="4:15" ht="15.75" thickBot="1" x14ac:dyDescent="0.3">
      <c r="D31" s="95" t="s">
        <v>73</v>
      </c>
      <c r="E31" s="91">
        <v>18</v>
      </c>
      <c r="F31" s="91">
        <v>56</v>
      </c>
      <c r="G31" s="91"/>
      <c r="H31" s="91">
        <v>20</v>
      </c>
      <c r="I31" s="91">
        <v>7</v>
      </c>
      <c r="J31" s="91">
        <v>20</v>
      </c>
      <c r="K31" s="91">
        <v>5</v>
      </c>
      <c r="L31" s="91">
        <v>9</v>
      </c>
      <c r="M31" s="91" t="s">
        <v>149</v>
      </c>
      <c r="N31" s="91"/>
      <c r="O31" s="91">
        <v>132</v>
      </c>
    </row>
    <row r="32" spans="4:15" ht="15.75" thickBot="1" x14ac:dyDescent="0.3">
      <c r="D32" s="145" t="s">
        <v>151</v>
      </c>
      <c r="E32" s="146">
        <v>28</v>
      </c>
      <c r="F32" s="146"/>
      <c r="G32" s="146">
        <v>39</v>
      </c>
      <c r="H32" s="146">
        <v>6</v>
      </c>
      <c r="I32" s="146">
        <v>27</v>
      </c>
      <c r="J32" s="146">
        <v>4</v>
      </c>
      <c r="K32" s="146">
        <v>22</v>
      </c>
      <c r="L32" s="146">
        <v>1</v>
      </c>
      <c r="M32" s="146">
        <v>3</v>
      </c>
      <c r="N32" s="146">
        <v>1</v>
      </c>
      <c r="O32" s="146">
        <v>131</v>
      </c>
    </row>
    <row r="33" spans="4:15" ht="15.75" thickBot="1" x14ac:dyDescent="0.3">
      <c r="D33" s="95" t="s">
        <v>95</v>
      </c>
      <c r="E33" s="91">
        <v>15</v>
      </c>
      <c r="F33" s="91">
        <v>2</v>
      </c>
      <c r="G33" s="91">
        <v>5</v>
      </c>
      <c r="H33" s="91">
        <v>7</v>
      </c>
      <c r="I33" s="91"/>
      <c r="J33" s="91">
        <v>3</v>
      </c>
      <c r="K33" s="91">
        <v>1</v>
      </c>
      <c r="L33" s="91"/>
      <c r="M33" s="91"/>
      <c r="N33" s="91"/>
      <c r="O33" s="91">
        <v>33</v>
      </c>
    </row>
    <row r="34" spans="4:15" ht="15.75" thickBot="1" x14ac:dyDescent="0.3">
      <c r="D34" s="95" t="s">
        <v>96</v>
      </c>
      <c r="E34" s="91">
        <v>5</v>
      </c>
      <c r="F34" s="91">
        <v>3</v>
      </c>
      <c r="G34" s="91">
        <v>5</v>
      </c>
      <c r="H34" s="91">
        <v>10</v>
      </c>
      <c r="I34" s="91">
        <v>1</v>
      </c>
      <c r="J34" s="91">
        <v>1</v>
      </c>
      <c r="K34" s="91">
        <v>1</v>
      </c>
      <c r="L34" s="91">
        <v>1</v>
      </c>
      <c r="M34" s="91" t="s">
        <v>149</v>
      </c>
      <c r="N34" s="91">
        <v>2</v>
      </c>
      <c r="O34" s="91">
        <v>29</v>
      </c>
    </row>
    <row r="35" spans="4:15" ht="15.75" thickBot="1" x14ac:dyDescent="0.3">
      <c r="D35" s="95" t="s">
        <v>90</v>
      </c>
      <c r="E35" s="91">
        <v>2</v>
      </c>
      <c r="F35" s="91">
        <v>11</v>
      </c>
      <c r="G35" s="91">
        <v>2</v>
      </c>
      <c r="H35" s="91">
        <v>1</v>
      </c>
      <c r="I35" s="91">
        <v>1</v>
      </c>
      <c r="J35" s="91">
        <v>7</v>
      </c>
      <c r="K35" s="91">
        <v>3</v>
      </c>
      <c r="L35" s="91"/>
      <c r="M35" s="91" t="s">
        <v>149</v>
      </c>
      <c r="N35" s="91"/>
      <c r="O35" s="91">
        <v>27</v>
      </c>
    </row>
    <row r="36" spans="4:15" ht="15.75" thickBot="1" x14ac:dyDescent="0.3">
      <c r="D36" s="92" t="s">
        <v>23</v>
      </c>
      <c r="E36" s="93">
        <v>68</v>
      </c>
      <c r="F36" s="93">
        <f>SUM(F31:F35)</f>
        <v>72</v>
      </c>
      <c r="G36" s="93">
        <v>51</v>
      </c>
      <c r="H36" s="93">
        <v>44</v>
      </c>
      <c r="I36" s="93">
        <v>36</v>
      </c>
      <c r="J36" s="93">
        <v>35</v>
      </c>
      <c r="K36" s="93">
        <v>32</v>
      </c>
      <c r="L36" s="93">
        <v>11</v>
      </c>
      <c r="M36" s="93">
        <v>3</v>
      </c>
      <c r="N36" s="93">
        <v>3</v>
      </c>
      <c r="O36" s="93">
        <v>352</v>
      </c>
    </row>
  </sheetData>
  <mergeCells count="1">
    <mergeCell ref="E29:O29"/>
  </mergeCell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21" sqref="G21"/>
    </sheetView>
  </sheetViews>
  <sheetFormatPr baseColWidth="10" defaultRowHeight="15" x14ac:dyDescent="0.25"/>
  <cols>
    <col min="1" max="1" width="17.5703125" customWidth="1"/>
    <col min="2" max="2" width="10" customWidth="1"/>
    <col min="3" max="3" width="12.7109375" customWidth="1"/>
  </cols>
  <sheetData>
    <row r="1" spans="1:1" x14ac:dyDescent="0.25">
      <c r="A1" s="6" t="s">
        <v>83</v>
      </c>
    </row>
    <row r="2" spans="1:1" x14ac:dyDescent="0.25">
      <c r="A2" s="7" t="s">
        <v>109</v>
      </c>
    </row>
    <row r="3" spans="1:1" x14ac:dyDescent="0.25">
      <c r="A3" s="7" t="s">
        <v>108</v>
      </c>
    </row>
    <row r="4" spans="1:1" x14ac:dyDescent="0.25">
      <c r="A4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 x14ac:dyDescent="0.25"/>
  <cols>
    <col min="1" max="1" width="10" customWidth="1"/>
    <col min="2" max="3" width="12.7109375" customWidth="1"/>
  </cols>
  <sheetData>
    <row r="1" spans="1:3" x14ac:dyDescent="0.25">
      <c r="A1" s="71"/>
      <c r="B1" s="72"/>
      <c r="C1" s="73"/>
    </row>
    <row r="2" spans="1:3" x14ac:dyDescent="0.25">
      <c r="A2" s="74"/>
      <c r="B2" s="50"/>
      <c r="C2" s="75"/>
    </row>
    <row r="3" spans="1:3" x14ac:dyDescent="0.25">
      <c r="A3" s="74"/>
      <c r="B3" s="50"/>
      <c r="C3" s="75"/>
    </row>
    <row r="4" spans="1:3" x14ac:dyDescent="0.25">
      <c r="A4" s="74"/>
      <c r="B4" s="50"/>
      <c r="C4" s="75"/>
    </row>
    <row r="5" spans="1:3" x14ac:dyDescent="0.25">
      <c r="A5" s="74"/>
      <c r="B5" s="50"/>
      <c r="C5" s="75"/>
    </row>
    <row r="6" spans="1:3" x14ac:dyDescent="0.25">
      <c r="A6" s="74"/>
      <c r="B6" s="50"/>
      <c r="C6" s="75"/>
    </row>
    <row r="7" spans="1:3" x14ac:dyDescent="0.25">
      <c r="A7" s="74"/>
      <c r="B7" s="50"/>
      <c r="C7" s="75"/>
    </row>
    <row r="8" spans="1:3" x14ac:dyDescent="0.25">
      <c r="A8" s="74"/>
      <c r="B8" s="50"/>
      <c r="C8" s="75"/>
    </row>
    <row r="9" spans="1:3" x14ac:dyDescent="0.25">
      <c r="A9" s="74"/>
      <c r="B9" s="50"/>
      <c r="C9" s="75"/>
    </row>
    <row r="10" spans="1:3" x14ac:dyDescent="0.25">
      <c r="A10" s="74"/>
      <c r="B10" s="50"/>
      <c r="C10" s="75"/>
    </row>
    <row r="11" spans="1:3" x14ac:dyDescent="0.25">
      <c r="A11" s="74"/>
      <c r="B11" s="50"/>
      <c r="C11" s="75"/>
    </row>
    <row r="12" spans="1:3" x14ac:dyDescent="0.25">
      <c r="A12" s="74"/>
      <c r="B12" s="50"/>
      <c r="C12" s="75"/>
    </row>
    <row r="13" spans="1:3" x14ac:dyDescent="0.25">
      <c r="A13" s="74"/>
      <c r="B13" s="50"/>
      <c r="C13" s="75"/>
    </row>
    <row r="14" spans="1:3" x14ac:dyDescent="0.25">
      <c r="A14" s="74"/>
      <c r="B14" s="50"/>
      <c r="C14" s="75"/>
    </row>
    <row r="15" spans="1:3" x14ac:dyDescent="0.25">
      <c r="A15" s="74"/>
      <c r="B15" s="50"/>
      <c r="C15" s="75"/>
    </row>
    <row r="16" spans="1:3" x14ac:dyDescent="0.25">
      <c r="A16" s="74"/>
      <c r="B16" s="50"/>
      <c r="C16" s="75"/>
    </row>
    <row r="17" spans="1:3" x14ac:dyDescent="0.25">
      <c r="A17" s="74"/>
      <c r="B17" s="50"/>
      <c r="C17" s="75"/>
    </row>
    <row r="18" spans="1:3" x14ac:dyDescent="0.25">
      <c r="A18" s="76"/>
      <c r="B18" s="77"/>
      <c r="C18" s="78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 x14ac:dyDescent="0.25"/>
  <cols>
    <col min="1" max="1" width="56.28515625" customWidth="1"/>
    <col min="2" max="2" width="56.28515625" bestFit="1" customWidth="1"/>
  </cols>
  <sheetData>
    <row r="1" spans="1:3" x14ac:dyDescent="0.25">
      <c r="A1" s="71"/>
      <c r="B1" s="72"/>
      <c r="C1" s="73"/>
    </row>
    <row r="2" spans="1:3" x14ac:dyDescent="0.25">
      <c r="A2" s="74"/>
      <c r="B2" s="50"/>
      <c r="C2" s="75"/>
    </row>
    <row r="3" spans="1:3" x14ac:dyDescent="0.25">
      <c r="A3" s="74"/>
      <c r="B3" s="50"/>
      <c r="C3" s="75"/>
    </row>
    <row r="4" spans="1:3" x14ac:dyDescent="0.25">
      <c r="A4" s="74"/>
      <c r="B4" s="50"/>
      <c r="C4" s="75"/>
    </row>
    <row r="5" spans="1:3" x14ac:dyDescent="0.25">
      <c r="A5" s="74"/>
      <c r="B5" s="50"/>
      <c r="C5" s="75"/>
    </row>
    <row r="6" spans="1:3" x14ac:dyDescent="0.25">
      <c r="A6" s="74"/>
      <c r="B6" s="50"/>
      <c r="C6" s="75"/>
    </row>
    <row r="7" spans="1:3" x14ac:dyDescent="0.25">
      <c r="A7" s="74"/>
      <c r="B7" s="50"/>
      <c r="C7" s="75"/>
    </row>
    <row r="8" spans="1:3" x14ac:dyDescent="0.25">
      <c r="A8" s="74"/>
      <c r="B8" s="50"/>
      <c r="C8" s="75"/>
    </row>
    <row r="9" spans="1:3" x14ac:dyDescent="0.25">
      <c r="A9" s="74"/>
      <c r="B9" s="50"/>
      <c r="C9" s="75"/>
    </row>
    <row r="10" spans="1:3" x14ac:dyDescent="0.25">
      <c r="A10" s="74"/>
      <c r="B10" s="50"/>
      <c r="C10" s="75"/>
    </row>
    <row r="11" spans="1:3" x14ac:dyDescent="0.25">
      <c r="A11" s="74"/>
      <c r="B11" s="50"/>
      <c r="C11" s="75"/>
    </row>
    <row r="12" spans="1:3" x14ac:dyDescent="0.25">
      <c r="A12" s="74"/>
      <c r="B12" s="50"/>
      <c r="C12" s="75"/>
    </row>
    <row r="13" spans="1:3" x14ac:dyDescent="0.25">
      <c r="A13" s="74"/>
      <c r="B13" s="50"/>
      <c r="C13" s="75"/>
    </row>
    <row r="14" spans="1:3" x14ac:dyDescent="0.25">
      <c r="A14" s="74"/>
      <c r="B14" s="50"/>
      <c r="C14" s="75"/>
    </row>
    <row r="15" spans="1:3" x14ac:dyDescent="0.25">
      <c r="A15" s="74"/>
      <c r="B15" s="50"/>
      <c r="C15" s="75"/>
    </row>
    <row r="16" spans="1:3" x14ac:dyDescent="0.25">
      <c r="A16" s="74"/>
      <c r="B16" s="50"/>
      <c r="C16" s="75"/>
    </row>
    <row r="17" spans="1:3" x14ac:dyDescent="0.25">
      <c r="A17" s="74"/>
      <c r="B17" s="50"/>
      <c r="C17" s="75"/>
    </row>
    <row r="18" spans="1:3" x14ac:dyDescent="0.25">
      <c r="A18" s="76"/>
      <c r="B18" s="77"/>
      <c r="C18" s="78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 x14ac:dyDescent="0.25"/>
  <cols>
    <col min="1" max="1" width="11.42578125" style="59"/>
    <col min="2" max="2" width="24" style="59" customWidth="1"/>
    <col min="3" max="16384" width="11.42578125" style="59"/>
  </cols>
  <sheetData>
    <row r="3" spans="2:11" ht="22.5" x14ac:dyDescent="0.25">
      <c r="B3" s="27" t="s">
        <v>28</v>
      </c>
      <c r="C3" s="49" t="s">
        <v>57</v>
      </c>
      <c r="D3"/>
      <c r="E3"/>
      <c r="F3"/>
      <c r="G3"/>
      <c r="H3"/>
      <c r="I3"/>
      <c r="J3"/>
      <c r="K3"/>
    </row>
    <row r="4" spans="2:11" x14ac:dyDescent="0.25">
      <c r="B4" s="9" t="s">
        <v>5</v>
      </c>
      <c r="C4" s="10">
        <v>422</v>
      </c>
      <c r="D4"/>
      <c r="E4"/>
      <c r="F4"/>
      <c r="G4"/>
      <c r="H4"/>
      <c r="I4"/>
      <c r="J4"/>
      <c r="K4"/>
    </row>
    <row r="5" spans="2:11" x14ac:dyDescent="0.25">
      <c r="B5" s="11" t="s">
        <v>23</v>
      </c>
      <c r="C5" s="10">
        <v>422</v>
      </c>
      <c r="D5"/>
      <c r="E5"/>
      <c r="F5"/>
      <c r="G5"/>
      <c r="H5"/>
      <c r="I5"/>
      <c r="J5"/>
      <c r="K5"/>
    </row>
    <row r="6" spans="2:11" x14ac:dyDescent="0.25">
      <c r="B6"/>
      <c r="C6"/>
      <c r="D6"/>
      <c r="E6"/>
      <c r="F6"/>
      <c r="G6"/>
      <c r="H6"/>
      <c r="I6"/>
      <c r="J6"/>
      <c r="K6"/>
    </row>
    <row r="7" spans="2:11" x14ac:dyDescent="0.25">
      <c r="B7"/>
      <c r="C7"/>
      <c r="D7"/>
      <c r="E7"/>
      <c r="F7"/>
      <c r="G7"/>
      <c r="H7"/>
      <c r="I7"/>
      <c r="J7"/>
      <c r="K7"/>
    </row>
    <row r="8" spans="2:11" x14ac:dyDescent="0.25">
      <c r="B8" s="60"/>
    </row>
    <row r="9" spans="2:11" x14ac:dyDescent="0.25">
      <c r="B9" s="60"/>
    </row>
    <row r="10" spans="2:11" x14ac:dyDescent="0.25">
      <c r="B10" s="60"/>
    </row>
    <row r="11" spans="2:11" x14ac:dyDescent="0.25">
      <c r="B11" s="60"/>
    </row>
    <row r="12" spans="2:11" x14ac:dyDescent="0.25">
      <c r="B12" s="60"/>
    </row>
    <row r="13" spans="2:11" x14ac:dyDescent="0.25">
      <c r="B13" s="60"/>
    </row>
    <row r="14" spans="2:11" x14ac:dyDescent="0.25">
      <c r="B14" s="60"/>
    </row>
    <row r="15" spans="2:11" x14ac:dyDescent="0.25">
      <c r="B15" s="60"/>
    </row>
    <row r="16" spans="2:11" x14ac:dyDescent="0.25">
      <c r="B16" s="60"/>
    </row>
    <row r="17" spans="2:2" x14ac:dyDescent="0.25">
      <c r="B17" s="60"/>
    </row>
    <row r="18" spans="2:2" x14ac:dyDescent="0.25">
      <c r="B18" s="60"/>
    </row>
    <row r="19" spans="2:2" x14ac:dyDescent="0.25">
      <c r="B19" s="60"/>
    </row>
    <row r="20" spans="2:2" x14ac:dyDescent="0.25">
      <c r="B20" s="60"/>
    </row>
    <row r="21" spans="2:2" x14ac:dyDescent="0.25">
      <c r="B21" s="60"/>
    </row>
    <row r="22" spans="2:2" x14ac:dyDescent="0.25">
      <c r="B22" s="60"/>
    </row>
    <row r="23" spans="2:2" x14ac:dyDescent="0.25">
      <c r="B23" s="60"/>
    </row>
    <row r="24" spans="2:2" x14ac:dyDescent="0.25">
      <c r="B24" s="60"/>
    </row>
    <row r="25" spans="2:2" x14ac:dyDescent="0.25">
      <c r="B25" s="60"/>
    </row>
    <row r="26" spans="2:2" x14ac:dyDescent="0.25">
      <c r="B26" s="60"/>
    </row>
    <row r="27" spans="2:2" x14ac:dyDescent="0.25">
      <c r="B27" s="60"/>
    </row>
    <row r="28" spans="2:2" x14ac:dyDescent="0.25">
      <c r="B28" s="60"/>
    </row>
    <row r="29" spans="2:2" x14ac:dyDescent="0.25">
      <c r="B29" s="60"/>
    </row>
    <row r="30" spans="2:2" x14ac:dyDescent="0.25">
      <c r="B30" s="60"/>
    </row>
    <row r="31" spans="2:2" x14ac:dyDescent="0.25">
      <c r="B31" s="60"/>
    </row>
    <row r="32" spans="2:2" x14ac:dyDescent="0.25">
      <c r="B32" s="60"/>
    </row>
    <row r="33" spans="2:2" x14ac:dyDescent="0.25">
      <c r="B33" s="60"/>
    </row>
    <row r="34" spans="2:2" x14ac:dyDescent="0.25">
      <c r="B34" s="60"/>
    </row>
    <row r="35" spans="2:2" x14ac:dyDescent="0.25">
      <c r="B35" s="60"/>
    </row>
    <row r="36" spans="2:2" x14ac:dyDescent="0.25">
      <c r="B36" s="60"/>
    </row>
    <row r="37" spans="2:2" x14ac:dyDescent="0.25">
      <c r="B37" s="60"/>
    </row>
    <row r="38" spans="2:2" x14ac:dyDescent="0.25">
      <c r="B38" s="60"/>
    </row>
    <row r="39" spans="2:2" x14ac:dyDescent="0.25">
      <c r="B39" s="60"/>
    </row>
    <row r="40" spans="2:2" x14ac:dyDescent="0.25">
      <c r="B40" s="60"/>
    </row>
    <row r="41" spans="2:2" x14ac:dyDescent="0.25">
      <c r="B41" s="60"/>
    </row>
    <row r="42" spans="2:2" x14ac:dyDescent="0.25">
      <c r="B42" s="60"/>
    </row>
    <row r="43" spans="2:2" x14ac:dyDescent="0.25">
      <c r="B43" s="60"/>
    </row>
    <row r="44" spans="2:2" x14ac:dyDescent="0.25">
      <c r="B44" s="60"/>
    </row>
    <row r="45" spans="2:2" x14ac:dyDescent="0.25">
      <c r="B45" s="60"/>
    </row>
    <row r="46" spans="2:2" x14ac:dyDescent="0.25">
      <c r="B46" s="60"/>
    </row>
    <row r="47" spans="2:2" x14ac:dyDescent="0.25">
      <c r="B47" s="60"/>
    </row>
    <row r="48" spans="2:2" x14ac:dyDescent="0.25">
      <c r="B48" s="60"/>
    </row>
    <row r="49" spans="2:2" x14ac:dyDescent="0.25">
      <c r="B49" s="60"/>
    </row>
    <row r="50" spans="2:2" x14ac:dyDescent="0.25">
      <c r="B50" s="60"/>
    </row>
    <row r="51" spans="2:2" x14ac:dyDescent="0.25">
      <c r="B51" s="61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 x14ac:dyDescent="0.25"/>
  <cols>
    <col min="2" max="2" width="21.7109375" customWidth="1"/>
    <col min="3" max="3" width="28.28515625" customWidth="1"/>
  </cols>
  <sheetData>
    <row r="3" spans="2:3" x14ac:dyDescent="0.25">
      <c r="B3" s="27" t="s">
        <v>52</v>
      </c>
      <c r="C3" s="53" t="s">
        <v>58</v>
      </c>
    </row>
    <row r="4" spans="2:3" x14ac:dyDescent="0.25">
      <c r="B4" s="53" t="s">
        <v>5</v>
      </c>
      <c r="C4" s="53">
        <v>563</v>
      </c>
    </row>
    <row r="5" spans="2:3" x14ac:dyDescent="0.25">
      <c r="B5" s="56" t="s">
        <v>23</v>
      </c>
      <c r="C5" s="53">
        <v>563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workbookViewId="0">
      <selection activeCell="C23" sqref="C23"/>
    </sheetView>
  </sheetViews>
  <sheetFormatPr baseColWidth="10" defaultRowHeight="15" x14ac:dyDescent="0.25"/>
  <sheetData>
    <row r="3" spans="2:3" ht="22.5" x14ac:dyDescent="0.25">
      <c r="B3" s="12" t="s">
        <v>28</v>
      </c>
      <c r="C3" s="49" t="s">
        <v>25</v>
      </c>
    </row>
    <row r="4" spans="2:3" x14ac:dyDescent="0.25">
      <c r="B4" s="9" t="s">
        <v>90</v>
      </c>
      <c r="C4" s="53">
        <v>27</v>
      </c>
    </row>
    <row r="5" spans="2:3" x14ac:dyDescent="0.25">
      <c r="B5" s="9" t="s">
        <v>96</v>
      </c>
      <c r="C5" s="53">
        <v>29</v>
      </c>
    </row>
    <row r="6" spans="2:3" x14ac:dyDescent="0.25">
      <c r="B6" s="9" t="s">
        <v>95</v>
      </c>
      <c r="C6" s="53">
        <v>33</v>
      </c>
    </row>
    <row r="7" spans="2:3" x14ac:dyDescent="0.25">
      <c r="B7" s="9" t="s">
        <v>71</v>
      </c>
      <c r="C7" s="53">
        <v>131</v>
      </c>
    </row>
    <row r="8" spans="2:3" x14ac:dyDescent="0.25">
      <c r="B8" s="9" t="s">
        <v>73</v>
      </c>
      <c r="C8" s="53">
        <v>132</v>
      </c>
    </row>
    <row r="9" spans="2:3" x14ac:dyDescent="0.25">
      <c r="B9" s="11" t="s">
        <v>23</v>
      </c>
      <c r="C9" s="53">
        <v>352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9"/>
  <sheetViews>
    <sheetView topLeftCell="B1" zoomScale="70" zoomScaleNormal="70" workbookViewId="0">
      <selection activeCell="D235" sqref="D235"/>
    </sheetView>
  </sheetViews>
  <sheetFormatPr baseColWidth="10" defaultColWidth="0" defaultRowHeight="15" x14ac:dyDescent="0.25"/>
  <cols>
    <col min="1" max="1" width="11.42578125" style="3" hidden="1" customWidth="1"/>
    <col min="2" max="2" width="64.85546875" style="43" customWidth="1"/>
    <col min="3" max="3" width="64.7109375" style="44" customWidth="1"/>
    <col min="4" max="4" width="23.5703125" style="44" customWidth="1"/>
    <col min="5" max="5" width="25.42578125" style="44" customWidth="1"/>
    <col min="6" max="6" width="18.425781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 x14ac:dyDescent="0.25">
      <c r="B1" s="67" t="s">
        <v>0</v>
      </c>
      <c r="C1" s="67" t="s">
        <v>2</v>
      </c>
      <c r="D1" s="68" t="s">
        <v>4</v>
      </c>
      <c r="E1" s="67" t="s">
        <v>29</v>
      </c>
      <c r="F1" s="67" t="s">
        <v>3</v>
      </c>
      <c r="G1" s="67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 x14ac:dyDescent="0.25">
      <c r="A2" s="3"/>
      <c r="B2" s="80" t="s">
        <v>104</v>
      </c>
      <c r="C2" s="80" t="s">
        <v>71</v>
      </c>
      <c r="D2" t="s">
        <v>105</v>
      </c>
      <c r="E2" s="44" t="s">
        <v>5</v>
      </c>
      <c r="F2" s="82">
        <v>1</v>
      </c>
      <c r="G2" t="s">
        <v>129</v>
      </c>
    </row>
    <row r="3" spans="1:16" s="1" customFormat="1" x14ac:dyDescent="0.25">
      <c r="A3" s="3"/>
      <c r="B3" s="80" t="s">
        <v>104</v>
      </c>
      <c r="C3" s="80" t="s">
        <v>96</v>
      </c>
      <c r="D3" t="s">
        <v>105</v>
      </c>
      <c r="E3" s="44" t="s">
        <v>5</v>
      </c>
      <c r="F3" s="82">
        <v>1</v>
      </c>
      <c r="G3" t="s">
        <v>130</v>
      </c>
    </row>
    <row r="4" spans="1:16" s="1" customFormat="1" x14ac:dyDescent="0.25">
      <c r="A4" s="3"/>
      <c r="B4" s="80" t="s">
        <v>104</v>
      </c>
      <c r="C4" s="80" t="s">
        <v>96</v>
      </c>
      <c r="D4" t="s">
        <v>105</v>
      </c>
      <c r="E4" s="44" t="s">
        <v>5</v>
      </c>
      <c r="F4" s="82">
        <v>1</v>
      </c>
      <c r="G4" t="s">
        <v>81</v>
      </c>
    </row>
    <row r="5" spans="1:16" s="1" customFormat="1" x14ac:dyDescent="0.25">
      <c r="A5" s="3"/>
      <c r="B5" s="80" t="s">
        <v>104</v>
      </c>
      <c r="C5" s="80" t="s">
        <v>106</v>
      </c>
      <c r="D5" t="s">
        <v>105</v>
      </c>
      <c r="E5" s="44" t="s">
        <v>5</v>
      </c>
      <c r="F5" s="82">
        <v>1</v>
      </c>
      <c r="G5" t="s">
        <v>81</v>
      </c>
    </row>
    <row r="6" spans="1:16" s="1" customFormat="1" x14ac:dyDescent="0.25">
      <c r="A6" s="3"/>
      <c r="B6" s="81" t="s">
        <v>104</v>
      </c>
      <c r="C6" s="80" t="s">
        <v>81</v>
      </c>
      <c r="D6" t="s">
        <v>105</v>
      </c>
      <c r="E6" s="44" t="s">
        <v>5</v>
      </c>
      <c r="F6" s="82">
        <v>1</v>
      </c>
      <c r="G6" t="s">
        <v>81</v>
      </c>
    </row>
    <row r="7" spans="1:16" s="1" customFormat="1" x14ac:dyDescent="0.25">
      <c r="A7" s="3"/>
      <c r="B7" s="80" t="s">
        <v>107</v>
      </c>
      <c r="C7" s="80" t="s">
        <v>71</v>
      </c>
      <c r="D7" t="s">
        <v>56</v>
      </c>
      <c r="E7" s="44" t="s">
        <v>5</v>
      </c>
      <c r="F7" s="82">
        <v>2</v>
      </c>
      <c r="G7" t="s">
        <v>81</v>
      </c>
    </row>
    <row r="8" spans="1:16" s="1" customFormat="1" x14ac:dyDescent="0.25">
      <c r="A8" s="3"/>
      <c r="B8" s="80" t="s">
        <v>107</v>
      </c>
      <c r="C8" s="80" t="s">
        <v>71</v>
      </c>
      <c r="D8" t="s">
        <v>108</v>
      </c>
      <c r="E8" s="44" t="s">
        <v>5</v>
      </c>
      <c r="F8" s="82">
        <v>1</v>
      </c>
      <c r="G8" t="s">
        <v>81</v>
      </c>
    </row>
    <row r="9" spans="1:16" s="1" customFormat="1" x14ac:dyDescent="0.25">
      <c r="A9" s="3"/>
      <c r="B9" s="80" t="s">
        <v>107</v>
      </c>
      <c r="C9" s="80" t="s">
        <v>96</v>
      </c>
      <c r="D9" t="s">
        <v>56</v>
      </c>
      <c r="E9" s="44" t="s">
        <v>5</v>
      </c>
      <c r="F9" s="82">
        <v>1</v>
      </c>
      <c r="G9" t="s">
        <v>81</v>
      </c>
    </row>
    <row r="10" spans="1:16" s="1" customFormat="1" x14ac:dyDescent="0.25">
      <c r="A10" s="3"/>
      <c r="B10" s="80" t="s">
        <v>107</v>
      </c>
      <c r="C10" s="80" t="s">
        <v>90</v>
      </c>
      <c r="D10" t="s">
        <v>56</v>
      </c>
      <c r="E10" s="44" t="s">
        <v>5</v>
      </c>
      <c r="F10" s="82">
        <v>1</v>
      </c>
      <c r="G10" t="s">
        <v>81</v>
      </c>
    </row>
    <row r="11" spans="1:16" s="1" customFormat="1" x14ac:dyDescent="0.25">
      <c r="A11" s="3"/>
      <c r="B11" s="81" t="s">
        <v>107</v>
      </c>
      <c r="C11" s="80" t="s">
        <v>73</v>
      </c>
      <c r="D11" t="s">
        <v>56</v>
      </c>
      <c r="E11" s="44" t="s">
        <v>5</v>
      </c>
      <c r="F11" s="82">
        <v>1</v>
      </c>
      <c r="G11" t="s">
        <v>81</v>
      </c>
    </row>
    <row r="12" spans="1:16" s="1" customFormat="1" x14ac:dyDescent="0.25">
      <c r="A12" s="3"/>
      <c r="B12" s="80" t="s">
        <v>70</v>
      </c>
      <c r="C12" s="80" t="s">
        <v>71</v>
      </c>
      <c r="D12" t="s">
        <v>56</v>
      </c>
      <c r="E12" s="44" t="s">
        <v>5</v>
      </c>
      <c r="F12" s="82">
        <v>4</v>
      </c>
      <c r="G12" t="s">
        <v>81</v>
      </c>
    </row>
    <row r="13" spans="1:16" s="1" customFormat="1" x14ac:dyDescent="0.25">
      <c r="A13" s="3"/>
      <c r="B13" s="80" t="s">
        <v>70</v>
      </c>
      <c r="C13" s="80" t="s">
        <v>71</v>
      </c>
      <c r="D13" t="s">
        <v>108</v>
      </c>
      <c r="E13" s="44" t="s">
        <v>5</v>
      </c>
      <c r="F13" s="82">
        <v>2</v>
      </c>
      <c r="G13" t="s">
        <v>81</v>
      </c>
    </row>
    <row r="14" spans="1:16" s="1" customFormat="1" x14ac:dyDescent="0.25">
      <c r="A14" s="3"/>
      <c r="B14" s="80" t="s">
        <v>70</v>
      </c>
      <c r="C14" s="80" t="s">
        <v>71</v>
      </c>
      <c r="D14" t="s">
        <v>97</v>
      </c>
      <c r="E14" s="44" t="s">
        <v>5</v>
      </c>
      <c r="F14" s="82">
        <v>1</v>
      </c>
      <c r="G14" t="s">
        <v>81</v>
      </c>
    </row>
    <row r="15" spans="1:16" s="1" customFormat="1" x14ac:dyDescent="0.25">
      <c r="A15" s="3"/>
      <c r="B15" s="80" t="s">
        <v>70</v>
      </c>
      <c r="C15" s="80" t="s">
        <v>71</v>
      </c>
      <c r="D15" t="s">
        <v>105</v>
      </c>
      <c r="E15" s="44" t="s">
        <v>5</v>
      </c>
      <c r="F15" s="82">
        <v>2</v>
      </c>
      <c r="G15" t="s">
        <v>131</v>
      </c>
    </row>
    <row r="16" spans="1:16" s="1" customFormat="1" x14ac:dyDescent="0.25">
      <c r="A16" s="3"/>
      <c r="B16" s="80" t="s">
        <v>70</v>
      </c>
      <c r="C16" s="80" t="s">
        <v>71</v>
      </c>
      <c r="D16" t="s">
        <v>105</v>
      </c>
      <c r="E16" s="44" t="s">
        <v>5</v>
      </c>
      <c r="F16" s="82">
        <v>1</v>
      </c>
      <c r="G16" t="s">
        <v>132</v>
      </c>
    </row>
    <row r="17" spans="1:9" s="1" customFormat="1" x14ac:dyDescent="0.25">
      <c r="A17" s="3"/>
      <c r="B17" s="80" t="s">
        <v>70</v>
      </c>
      <c r="C17" s="80" t="s">
        <v>71</v>
      </c>
      <c r="D17" t="s">
        <v>105</v>
      </c>
      <c r="E17" s="44" t="s">
        <v>5</v>
      </c>
      <c r="F17" s="82">
        <v>1</v>
      </c>
      <c r="G17" t="s">
        <v>133</v>
      </c>
    </row>
    <row r="18" spans="1:9" s="1" customFormat="1" x14ac:dyDescent="0.25">
      <c r="A18" s="3"/>
      <c r="B18" s="80" t="s">
        <v>70</v>
      </c>
      <c r="C18" s="80" t="s">
        <v>71</v>
      </c>
      <c r="D18" t="s">
        <v>105</v>
      </c>
      <c r="E18" s="44" t="s">
        <v>5</v>
      </c>
      <c r="F18" s="82">
        <v>28</v>
      </c>
      <c r="G18" t="s">
        <v>81</v>
      </c>
    </row>
    <row r="19" spans="1:9" s="1" customFormat="1" x14ac:dyDescent="0.25">
      <c r="A19" s="3"/>
      <c r="B19" s="80" t="s">
        <v>70</v>
      </c>
      <c r="C19" s="80" t="s">
        <v>89</v>
      </c>
      <c r="D19" t="s">
        <v>105</v>
      </c>
      <c r="E19" s="44" t="s">
        <v>5</v>
      </c>
      <c r="F19" s="82">
        <v>1</v>
      </c>
      <c r="G19" t="s">
        <v>134</v>
      </c>
    </row>
    <row r="20" spans="1:9" s="1" customFormat="1" x14ac:dyDescent="0.25">
      <c r="A20" s="3"/>
      <c r="B20" s="80" t="s">
        <v>70</v>
      </c>
      <c r="C20" s="80" t="s">
        <v>94</v>
      </c>
      <c r="D20" t="s">
        <v>56</v>
      </c>
      <c r="E20" s="44" t="s">
        <v>5</v>
      </c>
      <c r="F20" s="82">
        <v>1</v>
      </c>
      <c r="G20" t="s">
        <v>81</v>
      </c>
    </row>
    <row r="21" spans="1:9" s="1" customFormat="1" x14ac:dyDescent="0.25">
      <c r="A21" s="3"/>
      <c r="B21" s="80" t="s">
        <v>70</v>
      </c>
      <c r="C21" s="80" t="s">
        <v>77</v>
      </c>
      <c r="D21" t="s">
        <v>56</v>
      </c>
      <c r="E21" s="44" t="s">
        <v>5</v>
      </c>
      <c r="F21" s="82">
        <v>1</v>
      </c>
      <c r="G21" t="s">
        <v>81</v>
      </c>
    </row>
    <row r="22" spans="1:9" s="1" customFormat="1" x14ac:dyDescent="0.25">
      <c r="A22" s="3"/>
      <c r="B22" s="80" t="s">
        <v>70</v>
      </c>
      <c r="C22" s="80" t="s">
        <v>77</v>
      </c>
      <c r="D22" t="s">
        <v>105</v>
      </c>
      <c r="E22" s="44" t="s">
        <v>5</v>
      </c>
      <c r="F22" s="82">
        <v>1</v>
      </c>
      <c r="G22" t="s">
        <v>133</v>
      </c>
    </row>
    <row r="23" spans="1:9" s="1" customFormat="1" x14ac:dyDescent="0.25">
      <c r="A23" s="3"/>
      <c r="B23" s="80" t="s">
        <v>70</v>
      </c>
      <c r="C23" s="80" t="s">
        <v>96</v>
      </c>
      <c r="D23" t="s">
        <v>56</v>
      </c>
      <c r="E23" s="44" t="s">
        <v>5</v>
      </c>
      <c r="F23" s="82">
        <v>2</v>
      </c>
      <c r="G23" t="s">
        <v>81</v>
      </c>
    </row>
    <row r="24" spans="1:9" s="1" customFormat="1" x14ac:dyDescent="0.25">
      <c r="A24" s="3"/>
      <c r="B24" s="80" t="s">
        <v>70</v>
      </c>
      <c r="C24" s="80" t="s">
        <v>96</v>
      </c>
      <c r="D24" t="s">
        <v>109</v>
      </c>
      <c r="E24" s="44" t="s">
        <v>5</v>
      </c>
      <c r="F24" s="82">
        <v>1</v>
      </c>
      <c r="G24" t="s">
        <v>81</v>
      </c>
    </row>
    <row r="25" spans="1:9" s="1" customFormat="1" x14ac:dyDescent="0.25">
      <c r="A25" s="3"/>
      <c r="B25" s="80" t="s">
        <v>70</v>
      </c>
      <c r="C25" s="80" t="s">
        <v>96</v>
      </c>
      <c r="D25" t="s">
        <v>108</v>
      </c>
      <c r="E25" s="44" t="s">
        <v>5</v>
      </c>
      <c r="F25" s="82">
        <v>2</v>
      </c>
      <c r="G25" t="s">
        <v>81</v>
      </c>
    </row>
    <row r="26" spans="1:9" s="32" customFormat="1" x14ac:dyDescent="0.25">
      <c r="A26" s="34"/>
      <c r="B26" s="80" t="s">
        <v>70</v>
      </c>
      <c r="C26" s="80" t="s">
        <v>90</v>
      </c>
      <c r="D26" t="s">
        <v>56</v>
      </c>
      <c r="E26" s="44" t="s">
        <v>5</v>
      </c>
      <c r="F26" s="82">
        <v>1</v>
      </c>
      <c r="G26" t="s">
        <v>81</v>
      </c>
    </row>
    <row r="27" spans="1:9" s="1" customFormat="1" x14ac:dyDescent="0.25">
      <c r="A27" s="3"/>
      <c r="B27" s="80" t="s">
        <v>70</v>
      </c>
      <c r="C27" s="80" t="s">
        <v>90</v>
      </c>
      <c r="D27" t="s">
        <v>109</v>
      </c>
      <c r="E27" s="44" t="s">
        <v>5</v>
      </c>
      <c r="F27" s="82">
        <v>1</v>
      </c>
      <c r="G27" t="s">
        <v>81</v>
      </c>
    </row>
    <row r="28" spans="1:9" s="1" customFormat="1" x14ac:dyDescent="0.25">
      <c r="A28" s="3"/>
      <c r="B28" s="80" t="s">
        <v>70</v>
      </c>
      <c r="C28" s="80" t="s">
        <v>95</v>
      </c>
      <c r="D28" t="s">
        <v>56</v>
      </c>
      <c r="E28" s="44" t="s">
        <v>5</v>
      </c>
      <c r="F28" s="82">
        <v>2</v>
      </c>
      <c r="G28" t="s">
        <v>81</v>
      </c>
    </row>
    <row r="29" spans="1:9" s="1" customFormat="1" x14ac:dyDescent="0.25">
      <c r="A29" s="3"/>
      <c r="B29" s="80" t="s">
        <v>70</v>
      </c>
      <c r="C29" s="80" t="s">
        <v>95</v>
      </c>
      <c r="D29" t="s">
        <v>109</v>
      </c>
      <c r="E29" s="44" t="s">
        <v>5</v>
      </c>
      <c r="F29" s="82">
        <v>1</v>
      </c>
      <c r="G29" t="s">
        <v>81</v>
      </c>
    </row>
    <row r="30" spans="1:9" s="1" customFormat="1" x14ac:dyDescent="0.25">
      <c r="A30" s="3"/>
      <c r="B30" s="80" t="s">
        <v>70</v>
      </c>
      <c r="C30" s="80" t="s">
        <v>95</v>
      </c>
      <c r="D30" t="s">
        <v>108</v>
      </c>
      <c r="E30" s="44" t="s">
        <v>5</v>
      </c>
      <c r="F30" s="82">
        <v>2</v>
      </c>
      <c r="G30" t="s">
        <v>81</v>
      </c>
    </row>
    <row r="31" spans="1:9" s="1" customFormat="1" x14ac:dyDescent="0.25">
      <c r="A31" s="3"/>
      <c r="B31" s="80" t="s">
        <v>70</v>
      </c>
      <c r="C31" s="80" t="s">
        <v>88</v>
      </c>
      <c r="D31" t="s">
        <v>56</v>
      </c>
      <c r="E31" s="44" t="s">
        <v>5</v>
      </c>
      <c r="F31" s="82">
        <v>3</v>
      </c>
      <c r="G31" t="s">
        <v>81</v>
      </c>
    </row>
    <row r="32" spans="1:9" x14ac:dyDescent="0.25">
      <c r="B32" s="80" t="s">
        <v>70</v>
      </c>
      <c r="C32" s="80" t="s">
        <v>88</v>
      </c>
      <c r="D32" t="s">
        <v>109</v>
      </c>
      <c r="E32" s="44" t="s">
        <v>5</v>
      </c>
      <c r="F32" s="82">
        <v>2</v>
      </c>
      <c r="G32" t="s">
        <v>81</v>
      </c>
      <c r="H32" s="69"/>
      <c r="I32" s="70"/>
    </row>
    <row r="33" spans="2:7" x14ac:dyDescent="0.25">
      <c r="B33" s="80" t="s">
        <v>70</v>
      </c>
      <c r="C33" s="80" t="s">
        <v>110</v>
      </c>
      <c r="D33" t="s">
        <v>56</v>
      </c>
      <c r="E33" s="44" t="s">
        <v>5</v>
      </c>
      <c r="F33" s="82">
        <v>1</v>
      </c>
      <c r="G33" t="s">
        <v>81</v>
      </c>
    </row>
    <row r="34" spans="2:7" x14ac:dyDescent="0.25">
      <c r="B34" s="80" t="s">
        <v>70</v>
      </c>
      <c r="C34" s="80" t="s">
        <v>106</v>
      </c>
      <c r="D34" t="s">
        <v>109</v>
      </c>
      <c r="E34" s="44" t="s">
        <v>5</v>
      </c>
      <c r="F34" s="82">
        <v>1</v>
      </c>
      <c r="G34" t="s">
        <v>81</v>
      </c>
    </row>
    <row r="35" spans="2:7" x14ac:dyDescent="0.25">
      <c r="B35" s="80" t="s">
        <v>70</v>
      </c>
      <c r="C35" s="80" t="s">
        <v>111</v>
      </c>
      <c r="D35" t="s">
        <v>105</v>
      </c>
      <c r="E35" s="44" t="s">
        <v>5</v>
      </c>
      <c r="F35" s="82">
        <v>1</v>
      </c>
      <c r="G35" t="s">
        <v>81</v>
      </c>
    </row>
    <row r="36" spans="2:7" x14ac:dyDescent="0.25">
      <c r="B36" s="80" t="s">
        <v>70</v>
      </c>
      <c r="C36" s="80" t="s">
        <v>91</v>
      </c>
      <c r="D36" t="s">
        <v>56</v>
      </c>
      <c r="E36" s="44" t="s">
        <v>5</v>
      </c>
      <c r="F36" s="82">
        <v>8</v>
      </c>
      <c r="G36" t="s">
        <v>81</v>
      </c>
    </row>
    <row r="37" spans="2:7" x14ac:dyDescent="0.25">
      <c r="B37" s="80" t="s">
        <v>70</v>
      </c>
      <c r="C37" s="80" t="s">
        <v>91</v>
      </c>
      <c r="D37" t="s">
        <v>109</v>
      </c>
      <c r="E37" s="44" t="s">
        <v>5</v>
      </c>
      <c r="F37" s="82">
        <v>1</v>
      </c>
      <c r="G37" t="s">
        <v>81</v>
      </c>
    </row>
    <row r="38" spans="2:7" x14ac:dyDescent="0.25">
      <c r="B38" s="80" t="s">
        <v>70</v>
      </c>
      <c r="C38" s="80" t="s">
        <v>91</v>
      </c>
      <c r="D38" t="s">
        <v>105</v>
      </c>
      <c r="E38" s="44" t="s">
        <v>5</v>
      </c>
      <c r="F38" s="82">
        <v>2</v>
      </c>
      <c r="G38" t="s">
        <v>81</v>
      </c>
    </row>
    <row r="39" spans="2:7" x14ac:dyDescent="0.25">
      <c r="B39" s="80" t="s">
        <v>70</v>
      </c>
      <c r="C39" s="80" t="s">
        <v>81</v>
      </c>
      <c r="D39" t="s">
        <v>56</v>
      </c>
      <c r="E39" s="44" t="s">
        <v>5</v>
      </c>
      <c r="F39" s="82">
        <v>1</v>
      </c>
      <c r="G39" t="s">
        <v>81</v>
      </c>
    </row>
    <row r="40" spans="2:7" x14ac:dyDescent="0.25">
      <c r="B40" s="81" t="s">
        <v>70</v>
      </c>
      <c r="C40" s="80" t="s">
        <v>81</v>
      </c>
      <c r="D40" t="s">
        <v>105</v>
      </c>
      <c r="E40" s="44" t="s">
        <v>5</v>
      </c>
      <c r="F40" s="82">
        <v>1</v>
      </c>
      <c r="G40" t="s">
        <v>81</v>
      </c>
    </row>
    <row r="41" spans="2:7" x14ac:dyDescent="0.25">
      <c r="B41" s="80" t="s">
        <v>72</v>
      </c>
      <c r="C41" s="80" t="s">
        <v>71</v>
      </c>
      <c r="D41" t="s">
        <v>56</v>
      </c>
      <c r="E41" s="44" t="s">
        <v>5</v>
      </c>
      <c r="F41" s="82">
        <v>12</v>
      </c>
      <c r="G41" t="s">
        <v>81</v>
      </c>
    </row>
    <row r="42" spans="2:7" x14ac:dyDescent="0.25">
      <c r="B42" s="80" t="s">
        <v>72</v>
      </c>
      <c r="C42" s="80" t="s">
        <v>71</v>
      </c>
      <c r="D42" t="s">
        <v>109</v>
      </c>
      <c r="E42" s="44" t="s">
        <v>5</v>
      </c>
      <c r="F42" s="82">
        <v>1</v>
      </c>
      <c r="G42" t="s">
        <v>135</v>
      </c>
    </row>
    <row r="43" spans="2:7" x14ac:dyDescent="0.25">
      <c r="B43" s="80" t="s">
        <v>72</v>
      </c>
      <c r="C43" s="80" t="s">
        <v>71</v>
      </c>
      <c r="D43" t="s">
        <v>109</v>
      </c>
      <c r="E43" s="44" t="s">
        <v>5</v>
      </c>
      <c r="F43" s="82">
        <v>2</v>
      </c>
      <c r="G43" t="s">
        <v>81</v>
      </c>
    </row>
    <row r="44" spans="2:7" x14ac:dyDescent="0.25">
      <c r="B44" s="80" t="s">
        <v>72</v>
      </c>
      <c r="C44" s="80" t="s">
        <v>71</v>
      </c>
      <c r="D44" t="s">
        <v>97</v>
      </c>
      <c r="E44" s="44" t="s">
        <v>5</v>
      </c>
      <c r="F44" s="82">
        <v>1</v>
      </c>
      <c r="G44" t="s">
        <v>81</v>
      </c>
    </row>
    <row r="45" spans="2:7" x14ac:dyDescent="0.25">
      <c r="B45" s="80" t="s">
        <v>72</v>
      </c>
      <c r="C45" s="80" t="s">
        <v>71</v>
      </c>
      <c r="D45" t="s">
        <v>105</v>
      </c>
      <c r="E45" s="44" t="s">
        <v>5</v>
      </c>
      <c r="F45" s="82">
        <v>1</v>
      </c>
      <c r="G45" t="s">
        <v>136</v>
      </c>
    </row>
    <row r="46" spans="2:7" x14ac:dyDescent="0.25">
      <c r="B46" s="80" t="s">
        <v>72</v>
      </c>
      <c r="C46" s="80" t="s">
        <v>71</v>
      </c>
      <c r="D46" t="s">
        <v>105</v>
      </c>
      <c r="E46" s="44" t="s">
        <v>5</v>
      </c>
      <c r="F46" s="82">
        <v>6</v>
      </c>
      <c r="G46" t="s">
        <v>131</v>
      </c>
    </row>
    <row r="47" spans="2:7" x14ac:dyDescent="0.25">
      <c r="B47" s="80" t="s">
        <v>72</v>
      </c>
      <c r="C47" s="80" t="s">
        <v>71</v>
      </c>
      <c r="D47" t="s">
        <v>105</v>
      </c>
      <c r="E47" s="44" t="s">
        <v>5</v>
      </c>
      <c r="F47" s="82">
        <v>5</v>
      </c>
      <c r="G47" t="s">
        <v>81</v>
      </c>
    </row>
    <row r="48" spans="2:7" x14ac:dyDescent="0.25">
      <c r="B48" s="80" t="s">
        <v>72</v>
      </c>
      <c r="C48" s="80" t="s">
        <v>94</v>
      </c>
      <c r="D48" t="s">
        <v>56</v>
      </c>
      <c r="E48" s="44" t="s">
        <v>5</v>
      </c>
      <c r="F48" s="82">
        <v>2</v>
      </c>
      <c r="G48" t="s">
        <v>81</v>
      </c>
    </row>
    <row r="49" spans="2:7" x14ac:dyDescent="0.25">
      <c r="B49" s="80" t="s">
        <v>72</v>
      </c>
      <c r="C49" s="80" t="s">
        <v>94</v>
      </c>
      <c r="D49" t="s">
        <v>109</v>
      </c>
      <c r="E49" s="44" t="s">
        <v>5</v>
      </c>
      <c r="F49" s="82">
        <v>2</v>
      </c>
      <c r="G49" t="s">
        <v>81</v>
      </c>
    </row>
    <row r="50" spans="2:7" x14ac:dyDescent="0.25">
      <c r="B50" s="80" t="s">
        <v>72</v>
      </c>
      <c r="C50" s="80" t="s">
        <v>94</v>
      </c>
      <c r="D50" t="s">
        <v>108</v>
      </c>
      <c r="E50" s="44" t="s">
        <v>5</v>
      </c>
      <c r="F50" s="82">
        <v>6</v>
      </c>
      <c r="G50" t="s">
        <v>81</v>
      </c>
    </row>
    <row r="51" spans="2:7" x14ac:dyDescent="0.25">
      <c r="B51" s="80" t="s">
        <v>72</v>
      </c>
      <c r="C51" s="80" t="s">
        <v>92</v>
      </c>
      <c r="D51" t="s">
        <v>56</v>
      </c>
      <c r="E51" s="44" t="s">
        <v>5</v>
      </c>
      <c r="F51" s="82">
        <v>1</v>
      </c>
      <c r="G51" t="s">
        <v>81</v>
      </c>
    </row>
    <row r="52" spans="2:7" x14ac:dyDescent="0.25">
      <c r="B52" s="80" t="s">
        <v>72</v>
      </c>
      <c r="C52" s="80" t="s">
        <v>92</v>
      </c>
      <c r="D52" t="s">
        <v>108</v>
      </c>
      <c r="E52" s="44" t="s">
        <v>5</v>
      </c>
      <c r="F52" s="82">
        <v>1</v>
      </c>
      <c r="G52" t="s">
        <v>81</v>
      </c>
    </row>
    <row r="53" spans="2:7" x14ac:dyDescent="0.25">
      <c r="B53" s="80" t="s">
        <v>72</v>
      </c>
      <c r="C53" s="80" t="s">
        <v>112</v>
      </c>
      <c r="D53" t="s">
        <v>109</v>
      </c>
      <c r="E53" s="44" t="s">
        <v>5</v>
      </c>
      <c r="F53" s="82">
        <v>1</v>
      </c>
      <c r="G53" t="s">
        <v>81</v>
      </c>
    </row>
    <row r="54" spans="2:7" x14ac:dyDescent="0.25">
      <c r="B54" s="80" t="s">
        <v>72</v>
      </c>
      <c r="C54" s="80" t="s">
        <v>96</v>
      </c>
      <c r="D54" t="s">
        <v>56</v>
      </c>
      <c r="E54" s="44" t="s">
        <v>5</v>
      </c>
      <c r="F54" s="82">
        <v>4</v>
      </c>
      <c r="G54" t="s">
        <v>81</v>
      </c>
    </row>
    <row r="55" spans="2:7" x14ac:dyDescent="0.25">
      <c r="B55" s="80" t="s">
        <v>72</v>
      </c>
      <c r="C55" s="80" t="s">
        <v>96</v>
      </c>
      <c r="D55" t="s">
        <v>109</v>
      </c>
      <c r="E55" s="44" t="s">
        <v>5</v>
      </c>
      <c r="F55" s="82">
        <v>1</v>
      </c>
      <c r="G55" t="s">
        <v>81</v>
      </c>
    </row>
    <row r="56" spans="2:7" x14ac:dyDescent="0.25">
      <c r="B56" s="80" t="s">
        <v>72</v>
      </c>
      <c r="C56" s="80" t="s">
        <v>113</v>
      </c>
      <c r="D56" t="s">
        <v>109</v>
      </c>
      <c r="E56" s="44" t="s">
        <v>5</v>
      </c>
      <c r="F56" s="82">
        <v>2</v>
      </c>
      <c r="G56" t="s">
        <v>81</v>
      </c>
    </row>
    <row r="57" spans="2:7" x14ac:dyDescent="0.25">
      <c r="B57" s="80" t="s">
        <v>72</v>
      </c>
      <c r="C57" s="80" t="s">
        <v>79</v>
      </c>
      <c r="D57" t="s">
        <v>56</v>
      </c>
      <c r="E57" s="44" t="s">
        <v>5</v>
      </c>
      <c r="F57" s="82">
        <v>1</v>
      </c>
      <c r="G57" t="s">
        <v>81</v>
      </c>
    </row>
    <row r="58" spans="2:7" x14ac:dyDescent="0.25">
      <c r="B58" s="80" t="s">
        <v>72</v>
      </c>
      <c r="C58" s="80" t="s">
        <v>114</v>
      </c>
      <c r="D58" t="s">
        <v>109</v>
      </c>
      <c r="E58" s="44" t="s">
        <v>5</v>
      </c>
      <c r="F58" s="82">
        <v>1</v>
      </c>
      <c r="G58" t="s">
        <v>81</v>
      </c>
    </row>
    <row r="59" spans="2:7" x14ac:dyDescent="0.25">
      <c r="B59" s="80" t="s">
        <v>72</v>
      </c>
      <c r="C59" s="80" t="s">
        <v>90</v>
      </c>
      <c r="D59" t="s">
        <v>108</v>
      </c>
      <c r="E59" s="44" t="s">
        <v>5</v>
      </c>
      <c r="F59" s="82">
        <v>1</v>
      </c>
      <c r="G59" t="s">
        <v>81</v>
      </c>
    </row>
    <row r="60" spans="2:7" x14ac:dyDescent="0.25">
      <c r="B60" s="80" t="s">
        <v>72</v>
      </c>
      <c r="C60" s="80" t="s">
        <v>90</v>
      </c>
      <c r="D60" t="s">
        <v>97</v>
      </c>
      <c r="E60" s="44" t="s">
        <v>5</v>
      </c>
      <c r="F60" s="82">
        <v>1</v>
      </c>
      <c r="G60" t="s">
        <v>81</v>
      </c>
    </row>
    <row r="61" spans="2:7" x14ac:dyDescent="0.25">
      <c r="B61" s="80" t="s">
        <v>72</v>
      </c>
      <c r="C61" s="80" t="s">
        <v>115</v>
      </c>
      <c r="D61" t="s">
        <v>109</v>
      </c>
      <c r="E61" s="44" t="s">
        <v>5</v>
      </c>
      <c r="F61" s="82">
        <v>1</v>
      </c>
      <c r="G61" t="s">
        <v>81</v>
      </c>
    </row>
    <row r="62" spans="2:7" x14ac:dyDescent="0.25">
      <c r="B62" s="80" t="s">
        <v>72</v>
      </c>
      <c r="C62" s="80" t="s">
        <v>115</v>
      </c>
      <c r="D62" t="s">
        <v>97</v>
      </c>
      <c r="E62" s="44" t="s">
        <v>5</v>
      </c>
      <c r="F62" s="82">
        <v>1</v>
      </c>
      <c r="G62" t="s">
        <v>81</v>
      </c>
    </row>
    <row r="63" spans="2:7" x14ac:dyDescent="0.25">
      <c r="B63" s="80" t="s">
        <v>72</v>
      </c>
      <c r="C63" s="80" t="s">
        <v>95</v>
      </c>
      <c r="D63" t="s">
        <v>56</v>
      </c>
      <c r="E63" s="44" t="s">
        <v>5</v>
      </c>
      <c r="F63" s="82">
        <v>7</v>
      </c>
      <c r="G63" t="s">
        <v>81</v>
      </c>
    </row>
    <row r="64" spans="2:7" x14ac:dyDescent="0.25">
      <c r="B64" s="80" t="s">
        <v>72</v>
      </c>
      <c r="C64" s="80" t="s">
        <v>95</v>
      </c>
      <c r="D64" t="s">
        <v>109</v>
      </c>
      <c r="E64" s="44" t="s">
        <v>5</v>
      </c>
      <c r="F64" s="82">
        <v>2</v>
      </c>
      <c r="G64" t="s">
        <v>81</v>
      </c>
    </row>
    <row r="65" spans="2:7" x14ac:dyDescent="0.25">
      <c r="B65" s="80" t="s">
        <v>72</v>
      </c>
      <c r="C65" s="80" t="s">
        <v>95</v>
      </c>
      <c r="D65" t="s">
        <v>108</v>
      </c>
      <c r="E65" s="44" t="s">
        <v>5</v>
      </c>
      <c r="F65" s="82">
        <v>4</v>
      </c>
      <c r="G65" t="s">
        <v>81</v>
      </c>
    </row>
    <row r="66" spans="2:7" x14ac:dyDescent="0.25">
      <c r="B66" s="80" t="s">
        <v>72</v>
      </c>
      <c r="C66" s="80" t="s">
        <v>95</v>
      </c>
      <c r="D66" t="s">
        <v>97</v>
      </c>
      <c r="E66" s="44" t="s">
        <v>5</v>
      </c>
      <c r="F66" s="82">
        <v>2</v>
      </c>
      <c r="G66" t="s">
        <v>81</v>
      </c>
    </row>
    <row r="67" spans="2:7" x14ac:dyDescent="0.25">
      <c r="B67" s="80" t="s">
        <v>72</v>
      </c>
      <c r="C67" s="80" t="s">
        <v>88</v>
      </c>
      <c r="D67" t="s">
        <v>56</v>
      </c>
      <c r="E67" s="44" t="s">
        <v>5</v>
      </c>
      <c r="F67" s="82">
        <v>1</v>
      </c>
      <c r="G67" t="s">
        <v>81</v>
      </c>
    </row>
    <row r="68" spans="2:7" x14ac:dyDescent="0.25">
      <c r="B68" s="80" t="s">
        <v>72</v>
      </c>
      <c r="C68" s="80" t="s">
        <v>116</v>
      </c>
      <c r="D68" t="s">
        <v>109</v>
      </c>
      <c r="E68" s="44" t="s">
        <v>5</v>
      </c>
      <c r="F68" s="82">
        <v>1</v>
      </c>
      <c r="G68" t="s">
        <v>81</v>
      </c>
    </row>
    <row r="69" spans="2:7" x14ac:dyDescent="0.25">
      <c r="B69" s="80" t="s">
        <v>72</v>
      </c>
      <c r="C69" s="80" t="s">
        <v>100</v>
      </c>
      <c r="D69" t="s">
        <v>56</v>
      </c>
      <c r="E69" s="44" t="s">
        <v>5</v>
      </c>
      <c r="F69" s="82">
        <v>7</v>
      </c>
      <c r="G69" t="s">
        <v>81</v>
      </c>
    </row>
    <row r="70" spans="2:7" x14ac:dyDescent="0.25">
      <c r="B70" s="80" t="s">
        <v>72</v>
      </c>
      <c r="C70" s="80" t="s">
        <v>100</v>
      </c>
      <c r="D70" t="s">
        <v>105</v>
      </c>
      <c r="E70" s="44" t="s">
        <v>5</v>
      </c>
      <c r="F70" s="82">
        <v>1</v>
      </c>
      <c r="G70" t="s">
        <v>137</v>
      </c>
    </row>
    <row r="71" spans="2:7" x14ac:dyDescent="0.25">
      <c r="B71" s="80" t="s">
        <v>72</v>
      </c>
      <c r="C71" s="80" t="s">
        <v>73</v>
      </c>
      <c r="D71" t="s">
        <v>56</v>
      </c>
      <c r="E71" s="44" t="s">
        <v>5</v>
      </c>
      <c r="F71" s="82">
        <v>10</v>
      </c>
      <c r="G71" t="s">
        <v>81</v>
      </c>
    </row>
    <row r="72" spans="2:7" x14ac:dyDescent="0.25">
      <c r="B72" s="80" t="s">
        <v>72</v>
      </c>
      <c r="C72" s="80" t="s">
        <v>73</v>
      </c>
      <c r="D72" t="s">
        <v>109</v>
      </c>
      <c r="E72" s="44" t="s">
        <v>5</v>
      </c>
      <c r="F72" s="82">
        <v>4</v>
      </c>
      <c r="G72" t="s">
        <v>81</v>
      </c>
    </row>
    <row r="73" spans="2:7" x14ac:dyDescent="0.25">
      <c r="B73" s="80" t="s">
        <v>72</v>
      </c>
      <c r="C73" s="80" t="s">
        <v>73</v>
      </c>
      <c r="D73" t="s">
        <v>97</v>
      </c>
      <c r="E73" s="44" t="s">
        <v>5</v>
      </c>
      <c r="F73" s="82">
        <v>3</v>
      </c>
      <c r="G73" t="s">
        <v>81</v>
      </c>
    </row>
    <row r="74" spans="2:7" x14ac:dyDescent="0.25">
      <c r="B74" s="80" t="s">
        <v>72</v>
      </c>
      <c r="C74" s="80" t="s">
        <v>73</v>
      </c>
      <c r="D74" t="s">
        <v>105</v>
      </c>
      <c r="E74" s="44" t="s">
        <v>5</v>
      </c>
      <c r="F74" s="82">
        <v>1</v>
      </c>
      <c r="G74" t="s">
        <v>81</v>
      </c>
    </row>
    <row r="75" spans="2:7" x14ac:dyDescent="0.25">
      <c r="B75" s="80" t="s">
        <v>72</v>
      </c>
      <c r="C75" s="80" t="s">
        <v>117</v>
      </c>
      <c r="D75" t="s">
        <v>56</v>
      </c>
      <c r="E75" s="44" t="s">
        <v>5</v>
      </c>
      <c r="F75" s="82">
        <v>4</v>
      </c>
      <c r="G75" t="s">
        <v>81</v>
      </c>
    </row>
    <row r="76" spans="2:7" x14ac:dyDescent="0.25">
      <c r="B76" s="80" t="s">
        <v>72</v>
      </c>
      <c r="C76" s="80" t="s">
        <v>117</v>
      </c>
      <c r="D76" t="s">
        <v>109</v>
      </c>
      <c r="E76" s="44" t="s">
        <v>5</v>
      </c>
      <c r="F76" s="82">
        <v>1</v>
      </c>
      <c r="G76" t="s">
        <v>81</v>
      </c>
    </row>
    <row r="77" spans="2:7" x14ac:dyDescent="0.25">
      <c r="B77" s="80" t="s">
        <v>72</v>
      </c>
      <c r="C77" s="80" t="s">
        <v>117</v>
      </c>
      <c r="D77" t="s">
        <v>108</v>
      </c>
      <c r="E77" s="44" t="s">
        <v>5</v>
      </c>
      <c r="F77" s="82">
        <v>1</v>
      </c>
      <c r="G77" t="s">
        <v>81</v>
      </c>
    </row>
    <row r="78" spans="2:7" x14ac:dyDescent="0.25">
      <c r="B78" s="80" t="s">
        <v>72</v>
      </c>
      <c r="C78" s="80" t="s">
        <v>118</v>
      </c>
      <c r="D78" t="s">
        <v>56</v>
      </c>
      <c r="E78" s="44" t="s">
        <v>5</v>
      </c>
      <c r="F78" s="82">
        <v>1</v>
      </c>
      <c r="G78" t="s">
        <v>81</v>
      </c>
    </row>
    <row r="79" spans="2:7" x14ac:dyDescent="0.25">
      <c r="B79" s="80" t="s">
        <v>72</v>
      </c>
      <c r="C79" s="80" t="s">
        <v>119</v>
      </c>
      <c r="D79" t="s">
        <v>108</v>
      </c>
      <c r="E79" s="44" t="s">
        <v>5</v>
      </c>
      <c r="F79" s="82">
        <v>1</v>
      </c>
      <c r="G79" t="s">
        <v>81</v>
      </c>
    </row>
    <row r="80" spans="2:7" x14ac:dyDescent="0.25">
      <c r="B80" s="80" t="s">
        <v>72</v>
      </c>
      <c r="C80" s="80" t="s">
        <v>110</v>
      </c>
      <c r="D80" t="s">
        <v>56</v>
      </c>
      <c r="E80" s="44" t="s">
        <v>5</v>
      </c>
      <c r="F80" s="82">
        <v>1</v>
      </c>
      <c r="G80" t="s">
        <v>81</v>
      </c>
    </row>
    <row r="81" spans="2:7" x14ac:dyDescent="0.25">
      <c r="B81" s="80" t="s">
        <v>72</v>
      </c>
      <c r="C81" s="80" t="s">
        <v>110</v>
      </c>
      <c r="D81" t="s">
        <v>109</v>
      </c>
      <c r="E81" s="44" t="s">
        <v>5</v>
      </c>
      <c r="F81" s="82">
        <v>1</v>
      </c>
      <c r="G81" t="s">
        <v>81</v>
      </c>
    </row>
    <row r="82" spans="2:7" x14ac:dyDescent="0.25">
      <c r="B82" s="80" t="s">
        <v>72</v>
      </c>
      <c r="C82" s="80" t="s">
        <v>106</v>
      </c>
      <c r="D82" t="s">
        <v>56</v>
      </c>
      <c r="E82" s="44" t="s">
        <v>5</v>
      </c>
      <c r="F82" s="82">
        <v>1</v>
      </c>
      <c r="G82" t="s">
        <v>81</v>
      </c>
    </row>
    <row r="83" spans="2:7" x14ac:dyDescent="0.25">
      <c r="B83" s="80" t="s">
        <v>72</v>
      </c>
      <c r="C83" s="80" t="s">
        <v>106</v>
      </c>
      <c r="D83" t="s">
        <v>109</v>
      </c>
      <c r="E83" s="44" t="s">
        <v>5</v>
      </c>
      <c r="F83" s="82">
        <v>3</v>
      </c>
      <c r="G83" t="s">
        <v>81</v>
      </c>
    </row>
    <row r="84" spans="2:7" x14ac:dyDescent="0.25">
      <c r="B84" s="80" t="s">
        <v>72</v>
      </c>
      <c r="C84" s="80" t="s">
        <v>111</v>
      </c>
      <c r="D84" t="s">
        <v>56</v>
      </c>
      <c r="E84" s="44" t="s">
        <v>5</v>
      </c>
      <c r="F84" s="82">
        <v>3</v>
      </c>
      <c r="G84" t="s">
        <v>81</v>
      </c>
    </row>
    <row r="85" spans="2:7" x14ac:dyDescent="0.25">
      <c r="B85" s="80" t="s">
        <v>72</v>
      </c>
      <c r="C85" s="80" t="s">
        <v>111</v>
      </c>
      <c r="D85" t="s">
        <v>109</v>
      </c>
      <c r="E85" s="44" t="s">
        <v>5</v>
      </c>
      <c r="F85" s="82">
        <v>11</v>
      </c>
      <c r="G85" t="s">
        <v>81</v>
      </c>
    </row>
    <row r="86" spans="2:7" x14ac:dyDescent="0.25">
      <c r="B86" s="80" t="s">
        <v>72</v>
      </c>
      <c r="C86" s="80" t="s">
        <v>111</v>
      </c>
      <c r="D86" t="s">
        <v>105</v>
      </c>
      <c r="E86" s="44" t="s">
        <v>5</v>
      </c>
      <c r="F86" s="82">
        <v>1</v>
      </c>
      <c r="G86" t="s">
        <v>138</v>
      </c>
    </row>
    <row r="87" spans="2:7" x14ac:dyDescent="0.25">
      <c r="B87" s="80" t="s">
        <v>72</v>
      </c>
      <c r="C87" s="80" t="s">
        <v>111</v>
      </c>
      <c r="D87" t="s">
        <v>105</v>
      </c>
      <c r="E87" s="44" t="s">
        <v>5</v>
      </c>
      <c r="F87" s="82">
        <v>1</v>
      </c>
      <c r="G87" t="s">
        <v>139</v>
      </c>
    </row>
    <row r="88" spans="2:7" x14ac:dyDescent="0.25">
      <c r="B88" s="80" t="s">
        <v>72</v>
      </c>
      <c r="C88" s="80" t="s">
        <v>91</v>
      </c>
      <c r="D88" t="s">
        <v>109</v>
      </c>
      <c r="E88" s="44" t="s">
        <v>5</v>
      </c>
      <c r="F88" s="82">
        <v>2</v>
      </c>
      <c r="G88" t="s">
        <v>81</v>
      </c>
    </row>
    <row r="89" spans="2:7" x14ac:dyDescent="0.25">
      <c r="B89" s="81" t="s">
        <v>72</v>
      </c>
      <c r="C89" s="80" t="s">
        <v>81</v>
      </c>
      <c r="D89" t="s">
        <v>56</v>
      </c>
      <c r="E89" s="44" t="s">
        <v>5</v>
      </c>
      <c r="F89" s="82">
        <v>1</v>
      </c>
      <c r="G89" t="s">
        <v>81</v>
      </c>
    </row>
    <row r="90" spans="2:7" x14ac:dyDescent="0.25">
      <c r="B90" s="80" t="s">
        <v>74</v>
      </c>
      <c r="C90" s="80" t="s">
        <v>96</v>
      </c>
      <c r="D90" t="s">
        <v>56</v>
      </c>
      <c r="E90" s="44" t="s">
        <v>5</v>
      </c>
      <c r="F90" s="82">
        <v>2</v>
      </c>
      <c r="G90" t="s">
        <v>81</v>
      </c>
    </row>
    <row r="91" spans="2:7" x14ac:dyDescent="0.25">
      <c r="B91" s="80" t="s">
        <v>74</v>
      </c>
      <c r="C91" s="80" t="s">
        <v>79</v>
      </c>
      <c r="D91" t="s">
        <v>56</v>
      </c>
      <c r="E91" s="44" t="s">
        <v>5</v>
      </c>
      <c r="F91" s="82">
        <v>1</v>
      </c>
      <c r="G91" t="s">
        <v>81</v>
      </c>
    </row>
    <row r="92" spans="2:7" x14ac:dyDescent="0.25">
      <c r="B92" s="80" t="s">
        <v>74</v>
      </c>
      <c r="C92" s="80" t="s">
        <v>120</v>
      </c>
      <c r="D92" t="s">
        <v>56</v>
      </c>
      <c r="E92" s="44" t="s">
        <v>5</v>
      </c>
      <c r="F92" s="82">
        <v>2</v>
      </c>
      <c r="G92" t="s">
        <v>81</v>
      </c>
    </row>
    <row r="93" spans="2:7" x14ac:dyDescent="0.25">
      <c r="B93" s="80" t="s">
        <v>74</v>
      </c>
      <c r="C93" s="80" t="s">
        <v>114</v>
      </c>
      <c r="D93" t="s">
        <v>56</v>
      </c>
      <c r="E93" s="44" t="s">
        <v>5</v>
      </c>
      <c r="F93" s="82">
        <v>3</v>
      </c>
      <c r="G93" t="s">
        <v>81</v>
      </c>
    </row>
    <row r="94" spans="2:7" x14ac:dyDescent="0.25">
      <c r="B94" s="80" t="s">
        <v>74</v>
      </c>
      <c r="C94" s="80" t="s">
        <v>90</v>
      </c>
      <c r="D94" t="s">
        <v>56</v>
      </c>
      <c r="E94" s="44" t="s">
        <v>5</v>
      </c>
      <c r="F94" s="82">
        <v>7</v>
      </c>
      <c r="G94" t="s">
        <v>81</v>
      </c>
    </row>
    <row r="95" spans="2:7" x14ac:dyDescent="0.25">
      <c r="B95" s="80" t="s">
        <v>74</v>
      </c>
      <c r="C95" s="80" t="s">
        <v>90</v>
      </c>
      <c r="D95" t="s">
        <v>97</v>
      </c>
      <c r="E95" s="44" t="s">
        <v>5</v>
      </c>
      <c r="F95" s="82">
        <v>3</v>
      </c>
      <c r="G95" t="s">
        <v>81</v>
      </c>
    </row>
    <row r="96" spans="2:7" x14ac:dyDescent="0.25">
      <c r="B96" s="80" t="s">
        <v>74</v>
      </c>
      <c r="C96" s="80" t="s">
        <v>121</v>
      </c>
      <c r="D96" t="s">
        <v>56</v>
      </c>
      <c r="E96" s="44" t="s">
        <v>5</v>
      </c>
      <c r="F96" s="82">
        <v>3</v>
      </c>
      <c r="G96" t="s">
        <v>81</v>
      </c>
    </row>
    <row r="97" spans="2:7" x14ac:dyDescent="0.25">
      <c r="B97" s="80" t="s">
        <v>74</v>
      </c>
      <c r="C97" s="80" t="s">
        <v>95</v>
      </c>
      <c r="D97" t="s">
        <v>105</v>
      </c>
      <c r="E97" s="44" t="s">
        <v>5</v>
      </c>
      <c r="F97" s="82">
        <v>2</v>
      </c>
      <c r="G97" t="s">
        <v>81</v>
      </c>
    </row>
    <row r="98" spans="2:7" x14ac:dyDescent="0.25">
      <c r="B98" s="80" t="s">
        <v>74</v>
      </c>
      <c r="C98" s="80" t="s">
        <v>73</v>
      </c>
      <c r="D98" t="s">
        <v>56</v>
      </c>
      <c r="E98" s="44" t="s">
        <v>5</v>
      </c>
      <c r="F98" s="82">
        <v>35</v>
      </c>
      <c r="G98" t="s">
        <v>81</v>
      </c>
    </row>
    <row r="99" spans="2:7" x14ac:dyDescent="0.25">
      <c r="B99" s="80" t="s">
        <v>74</v>
      </c>
      <c r="C99" s="80" t="s">
        <v>73</v>
      </c>
      <c r="D99" t="s">
        <v>108</v>
      </c>
      <c r="E99" s="44" t="s">
        <v>5</v>
      </c>
      <c r="F99" s="82">
        <v>2</v>
      </c>
      <c r="G99" t="s">
        <v>81</v>
      </c>
    </row>
    <row r="100" spans="2:7" x14ac:dyDescent="0.25">
      <c r="B100" s="80" t="s">
        <v>74</v>
      </c>
      <c r="C100" s="80" t="s">
        <v>73</v>
      </c>
      <c r="D100" t="s">
        <v>97</v>
      </c>
      <c r="E100" s="44" t="s">
        <v>5</v>
      </c>
      <c r="F100" s="82">
        <v>12</v>
      </c>
      <c r="G100" t="s">
        <v>81</v>
      </c>
    </row>
    <row r="101" spans="2:7" x14ac:dyDescent="0.25">
      <c r="B101" s="80" t="s">
        <v>74</v>
      </c>
      <c r="C101" s="80" t="s">
        <v>73</v>
      </c>
      <c r="D101" t="s">
        <v>105</v>
      </c>
      <c r="E101" s="44" t="s">
        <v>5</v>
      </c>
      <c r="F101" s="82">
        <v>3</v>
      </c>
      <c r="G101" t="s">
        <v>81</v>
      </c>
    </row>
    <row r="102" spans="2:7" x14ac:dyDescent="0.25">
      <c r="B102" s="80" t="s">
        <v>74</v>
      </c>
      <c r="C102" s="80" t="s">
        <v>118</v>
      </c>
      <c r="D102" t="s">
        <v>56</v>
      </c>
      <c r="E102" s="44" t="s">
        <v>5</v>
      </c>
      <c r="F102" s="82">
        <v>1</v>
      </c>
      <c r="G102" t="s">
        <v>81</v>
      </c>
    </row>
    <row r="103" spans="2:7" x14ac:dyDescent="0.25">
      <c r="B103" s="80" t="s">
        <v>74</v>
      </c>
      <c r="C103" s="80" t="s">
        <v>111</v>
      </c>
      <c r="D103" t="s">
        <v>56</v>
      </c>
      <c r="E103" s="44" t="s">
        <v>5</v>
      </c>
      <c r="F103" s="82">
        <v>1</v>
      </c>
      <c r="G103" t="s">
        <v>81</v>
      </c>
    </row>
    <row r="104" spans="2:7" x14ac:dyDescent="0.25">
      <c r="B104" s="80" t="s">
        <v>74</v>
      </c>
      <c r="C104" s="80" t="s">
        <v>80</v>
      </c>
      <c r="D104" t="s">
        <v>56</v>
      </c>
      <c r="E104" s="44" t="s">
        <v>5</v>
      </c>
      <c r="F104" s="82">
        <v>8</v>
      </c>
      <c r="G104" t="s">
        <v>81</v>
      </c>
    </row>
    <row r="105" spans="2:7" x14ac:dyDescent="0.25">
      <c r="B105" s="81" t="s">
        <v>74</v>
      </c>
      <c r="C105" s="80" t="s">
        <v>81</v>
      </c>
      <c r="D105" t="s">
        <v>105</v>
      </c>
      <c r="E105" s="44" t="s">
        <v>5</v>
      </c>
      <c r="F105" s="82">
        <v>1</v>
      </c>
      <c r="G105" t="s">
        <v>130</v>
      </c>
    </row>
    <row r="106" spans="2:7" x14ac:dyDescent="0.25">
      <c r="B106" s="80" t="s">
        <v>82</v>
      </c>
      <c r="C106" s="80" t="s">
        <v>71</v>
      </c>
      <c r="D106" t="s">
        <v>56</v>
      </c>
      <c r="E106" s="44" t="s">
        <v>5</v>
      </c>
      <c r="F106" s="82">
        <v>7</v>
      </c>
      <c r="G106" t="s">
        <v>81</v>
      </c>
    </row>
    <row r="107" spans="2:7" x14ac:dyDescent="0.25">
      <c r="B107" s="80" t="s">
        <v>82</v>
      </c>
      <c r="C107" s="80" t="s">
        <v>71</v>
      </c>
      <c r="D107" t="s">
        <v>97</v>
      </c>
      <c r="E107" s="44" t="s">
        <v>5</v>
      </c>
      <c r="F107" s="82">
        <v>6</v>
      </c>
      <c r="G107" t="s">
        <v>81</v>
      </c>
    </row>
    <row r="108" spans="2:7" x14ac:dyDescent="0.25">
      <c r="B108" s="80" t="s">
        <v>82</v>
      </c>
      <c r="C108" s="80" t="s">
        <v>71</v>
      </c>
      <c r="D108" t="s">
        <v>105</v>
      </c>
      <c r="E108" s="44" t="s">
        <v>5</v>
      </c>
      <c r="F108" s="82">
        <v>1</v>
      </c>
      <c r="G108" t="s">
        <v>140</v>
      </c>
    </row>
    <row r="109" spans="2:7" x14ac:dyDescent="0.25">
      <c r="B109" s="80" t="s">
        <v>82</v>
      </c>
      <c r="C109" s="80" t="s">
        <v>71</v>
      </c>
      <c r="D109" t="s">
        <v>105</v>
      </c>
      <c r="E109" s="44" t="s">
        <v>5</v>
      </c>
      <c r="F109" s="82">
        <v>1</v>
      </c>
      <c r="G109" t="s">
        <v>138</v>
      </c>
    </row>
    <row r="110" spans="2:7" x14ac:dyDescent="0.25">
      <c r="B110" s="80" t="s">
        <v>82</v>
      </c>
      <c r="C110" s="80" t="s">
        <v>71</v>
      </c>
      <c r="D110" t="s">
        <v>105</v>
      </c>
      <c r="E110" s="44" t="s">
        <v>5</v>
      </c>
      <c r="F110" s="82">
        <v>1</v>
      </c>
      <c r="G110" t="s">
        <v>139</v>
      </c>
    </row>
    <row r="111" spans="2:7" x14ac:dyDescent="0.25">
      <c r="B111" s="80" t="s">
        <v>82</v>
      </c>
      <c r="C111" s="80" t="s">
        <v>71</v>
      </c>
      <c r="D111" t="s">
        <v>105</v>
      </c>
      <c r="E111" s="44" t="s">
        <v>5</v>
      </c>
      <c r="F111" s="82">
        <v>1</v>
      </c>
      <c r="G111" t="s">
        <v>141</v>
      </c>
    </row>
    <row r="112" spans="2:7" x14ac:dyDescent="0.25">
      <c r="B112" s="80" t="s">
        <v>82</v>
      </c>
      <c r="C112" s="80" t="s">
        <v>71</v>
      </c>
      <c r="D112" t="s">
        <v>105</v>
      </c>
      <c r="E112" s="44" t="s">
        <v>5</v>
      </c>
      <c r="F112" s="82">
        <v>1</v>
      </c>
      <c r="G112" t="s">
        <v>129</v>
      </c>
    </row>
    <row r="113" spans="2:7" x14ac:dyDescent="0.25">
      <c r="B113" s="80" t="s">
        <v>82</v>
      </c>
      <c r="C113" s="80" t="s">
        <v>71</v>
      </c>
      <c r="D113" t="s">
        <v>105</v>
      </c>
      <c r="E113" s="44" t="s">
        <v>5</v>
      </c>
      <c r="F113" s="82">
        <v>2</v>
      </c>
      <c r="G113" t="s">
        <v>135</v>
      </c>
    </row>
    <row r="114" spans="2:7" x14ac:dyDescent="0.25">
      <c r="B114" s="80" t="s">
        <v>82</v>
      </c>
      <c r="C114" s="80" t="s">
        <v>71</v>
      </c>
      <c r="D114" t="s">
        <v>105</v>
      </c>
      <c r="E114" s="44" t="s">
        <v>5</v>
      </c>
      <c r="F114" s="82">
        <v>2</v>
      </c>
      <c r="G114" t="s">
        <v>81</v>
      </c>
    </row>
    <row r="115" spans="2:7" x14ac:dyDescent="0.25">
      <c r="B115" s="80" t="s">
        <v>82</v>
      </c>
      <c r="C115" s="80" t="s">
        <v>89</v>
      </c>
      <c r="D115" t="s">
        <v>56</v>
      </c>
      <c r="E115" s="44" t="s">
        <v>5</v>
      </c>
      <c r="F115" s="82">
        <v>1</v>
      </c>
      <c r="G115" t="s">
        <v>81</v>
      </c>
    </row>
    <row r="116" spans="2:7" x14ac:dyDescent="0.25">
      <c r="B116" s="80" t="s">
        <v>82</v>
      </c>
      <c r="C116" s="80" t="s">
        <v>77</v>
      </c>
      <c r="D116" t="s">
        <v>56</v>
      </c>
      <c r="E116" s="44" t="s">
        <v>5</v>
      </c>
      <c r="F116" s="82">
        <v>2</v>
      </c>
      <c r="G116" t="s">
        <v>81</v>
      </c>
    </row>
    <row r="117" spans="2:7" x14ac:dyDescent="0.25">
      <c r="B117" s="80" t="s">
        <v>82</v>
      </c>
      <c r="C117" s="80" t="s">
        <v>96</v>
      </c>
      <c r="D117" t="s">
        <v>109</v>
      </c>
      <c r="E117" s="44" t="s">
        <v>5</v>
      </c>
      <c r="F117" s="82">
        <v>1</v>
      </c>
      <c r="G117" t="s">
        <v>81</v>
      </c>
    </row>
    <row r="118" spans="2:7" x14ac:dyDescent="0.25">
      <c r="B118" s="80" t="s">
        <v>82</v>
      </c>
      <c r="C118" s="80" t="s">
        <v>90</v>
      </c>
      <c r="D118" t="s">
        <v>56</v>
      </c>
      <c r="E118" s="44" t="s">
        <v>5</v>
      </c>
      <c r="F118" s="82">
        <v>2</v>
      </c>
      <c r="G118" t="s">
        <v>81</v>
      </c>
    </row>
    <row r="119" spans="2:7" x14ac:dyDescent="0.25">
      <c r="B119" s="80" t="s">
        <v>82</v>
      </c>
      <c r="C119" s="80" t="s">
        <v>90</v>
      </c>
      <c r="D119" t="s">
        <v>97</v>
      </c>
      <c r="E119" s="44" t="s">
        <v>5</v>
      </c>
      <c r="F119" s="82">
        <v>1</v>
      </c>
      <c r="G119" t="s">
        <v>81</v>
      </c>
    </row>
    <row r="120" spans="2:7" x14ac:dyDescent="0.25">
      <c r="B120" s="80" t="s">
        <v>82</v>
      </c>
      <c r="C120" s="80" t="s">
        <v>122</v>
      </c>
      <c r="D120" t="s">
        <v>56</v>
      </c>
      <c r="E120" s="44" t="s">
        <v>5</v>
      </c>
      <c r="F120" s="82">
        <v>1</v>
      </c>
      <c r="G120" t="s">
        <v>81</v>
      </c>
    </row>
    <row r="121" spans="2:7" x14ac:dyDescent="0.25">
      <c r="B121" s="80" t="s">
        <v>82</v>
      </c>
      <c r="C121" s="80" t="s">
        <v>122</v>
      </c>
      <c r="D121" t="s">
        <v>105</v>
      </c>
      <c r="E121" s="44" t="s">
        <v>5</v>
      </c>
      <c r="F121" s="82">
        <v>1</v>
      </c>
      <c r="G121" t="s">
        <v>139</v>
      </c>
    </row>
    <row r="122" spans="2:7" x14ac:dyDescent="0.25">
      <c r="B122" s="80" t="s">
        <v>82</v>
      </c>
      <c r="C122" s="80" t="s">
        <v>95</v>
      </c>
      <c r="D122" t="s">
        <v>97</v>
      </c>
      <c r="E122" s="44" t="s">
        <v>5</v>
      </c>
      <c r="F122" s="82">
        <v>1</v>
      </c>
      <c r="G122" t="s">
        <v>81</v>
      </c>
    </row>
    <row r="123" spans="2:7" x14ac:dyDescent="0.25">
      <c r="B123" s="80" t="s">
        <v>82</v>
      </c>
      <c r="C123" s="80" t="s">
        <v>73</v>
      </c>
      <c r="D123" t="s">
        <v>56</v>
      </c>
      <c r="E123" s="44" t="s">
        <v>5</v>
      </c>
      <c r="F123" s="82">
        <v>2</v>
      </c>
      <c r="G123" t="s">
        <v>81</v>
      </c>
    </row>
    <row r="124" spans="2:7" x14ac:dyDescent="0.25">
      <c r="B124" s="80" t="s">
        <v>82</v>
      </c>
      <c r="C124" s="80" t="s">
        <v>73</v>
      </c>
      <c r="D124" t="s">
        <v>97</v>
      </c>
      <c r="E124" s="44" t="s">
        <v>5</v>
      </c>
      <c r="F124" s="82">
        <v>1</v>
      </c>
      <c r="G124" t="s">
        <v>81</v>
      </c>
    </row>
    <row r="125" spans="2:7" x14ac:dyDescent="0.25">
      <c r="B125" s="80" t="s">
        <v>82</v>
      </c>
      <c r="C125" s="80" t="s">
        <v>73</v>
      </c>
      <c r="D125" t="s">
        <v>105</v>
      </c>
      <c r="E125" s="44" t="s">
        <v>5</v>
      </c>
      <c r="F125" s="82">
        <v>1</v>
      </c>
      <c r="G125" t="s">
        <v>138</v>
      </c>
    </row>
    <row r="126" spans="2:7" x14ac:dyDescent="0.25">
      <c r="B126" s="80" t="s">
        <v>82</v>
      </c>
      <c r="C126" s="80" t="s">
        <v>73</v>
      </c>
      <c r="D126" t="s">
        <v>105</v>
      </c>
      <c r="E126" s="44" t="s">
        <v>5</v>
      </c>
      <c r="F126" s="82">
        <v>1</v>
      </c>
      <c r="G126" t="s">
        <v>81</v>
      </c>
    </row>
    <row r="127" spans="2:7" x14ac:dyDescent="0.25">
      <c r="B127" s="80" t="s">
        <v>82</v>
      </c>
      <c r="C127" s="80" t="s">
        <v>117</v>
      </c>
      <c r="D127" t="s">
        <v>97</v>
      </c>
      <c r="E127" s="44" t="s">
        <v>5</v>
      </c>
      <c r="F127" s="82">
        <v>1</v>
      </c>
      <c r="G127" t="s">
        <v>81</v>
      </c>
    </row>
    <row r="128" spans="2:7" x14ac:dyDescent="0.25">
      <c r="B128" s="81" t="s">
        <v>82</v>
      </c>
      <c r="C128" s="80" t="s">
        <v>123</v>
      </c>
      <c r="D128" t="s">
        <v>105</v>
      </c>
      <c r="E128" s="44" t="s">
        <v>5</v>
      </c>
      <c r="F128" s="82">
        <v>1</v>
      </c>
      <c r="G128" t="s">
        <v>135</v>
      </c>
    </row>
    <row r="129" spans="2:7" x14ac:dyDescent="0.25">
      <c r="B129" s="80" t="s">
        <v>75</v>
      </c>
      <c r="C129" s="80" t="s">
        <v>71</v>
      </c>
      <c r="D129" t="s">
        <v>98</v>
      </c>
      <c r="E129" s="44" t="s">
        <v>5</v>
      </c>
      <c r="F129" s="82">
        <v>1</v>
      </c>
      <c r="G129" t="s">
        <v>81</v>
      </c>
    </row>
    <row r="130" spans="2:7" x14ac:dyDescent="0.25">
      <c r="B130" s="80" t="s">
        <v>75</v>
      </c>
      <c r="C130" s="80" t="s">
        <v>71</v>
      </c>
      <c r="D130" t="s">
        <v>56</v>
      </c>
      <c r="E130" s="44" t="s">
        <v>5</v>
      </c>
      <c r="F130" s="82">
        <v>1</v>
      </c>
      <c r="G130" t="s">
        <v>142</v>
      </c>
    </row>
    <row r="131" spans="2:7" x14ac:dyDescent="0.25">
      <c r="B131" s="80" t="s">
        <v>75</v>
      </c>
      <c r="C131" s="80" t="s">
        <v>71</v>
      </c>
      <c r="D131" t="s">
        <v>56</v>
      </c>
      <c r="E131" s="44" t="s">
        <v>5</v>
      </c>
      <c r="F131" s="82">
        <v>11</v>
      </c>
      <c r="G131" t="s">
        <v>81</v>
      </c>
    </row>
    <row r="132" spans="2:7" x14ac:dyDescent="0.25">
      <c r="B132" s="80" t="s">
        <v>75</v>
      </c>
      <c r="C132" s="80" t="s">
        <v>71</v>
      </c>
      <c r="D132" t="s">
        <v>109</v>
      </c>
      <c r="E132" s="44" t="s">
        <v>5</v>
      </c>
      <c r="F132" s="82">
        <v>1</v>
      </c>
      <c r="G132" t="s">
        <v>81</v>
      </c>
    </row>
    <row r="133" spans="2:7" x14ac:dyDescent="0.25">
      <c r="B133" s="80" t="s">
        <v>75</v>
      </c>
      <c r="C133" s="80" t="s">
        <v>71</v>
      </c>
      <c r="D133" t="s">
        <v>108</v>
      </c>
      <c r="E133" s="44" t="s">
        <v>5</v>
      </c>
      <c r="F133" s="82">
        <v>1</v>
      </c>
      <c r="G133" t="s">
        <v>81</v>
      </c>
    </row>
    <row r="134" spans="2:7" x14ac:dyDescent="0.25">
      <c r="B134" s="80" t="s">
        <v>75</v>
      </c>
      <c r="C134" s="80" t="s">
        <v>71</v>
      </c>
      <c r="D134" t="s">
        <v>97</v>
      </c>
      <c r="E134" s="44" t="s">
        <v>5</v>
      </c>
      <c r="F134" s="82">
        <v>7</v>
      </c>
      <c r="G134" t="s">
        <v>81</v>
      </c>
    </row>
    <row r="135" spans="2:7" x14ac:dyDescent="0.25">
      <c r="B135" s="80" t="s">
        <v>75</v>
      </c>
      <c r="C135" s="80" t="s">
        <v>71</v>
      </c>
      <c r="D135" t="s">
        <v>105</v>
      </c>
      <c r="E135" s="44" t="s">
        <v>5</v>
      </c>
      <c r="F135" s="82">
        <v>2</v>
      </c>
      <c r="G135" t="s">
        <v>132</v>
      </c>
    </row>
    <row r="136" spans="2:7" x14ac:dyDescent="0.25">
      <c r="B136" s="80" t="s">
        <v>75</v>
      </c>
      <c r="C136" s="80" t="s">
        <v>71</v>
      </c>
      <c r="D136" t="s">
        <v>105</v>
      </c>
      <c r="E136" s="44" t="s">
        <v>5</v>
      </c>
      <c r="F136" s="82">
        <v>3</v>
      </c>
      <c r="G136" t="s">
        <v>81</v>
      </c>
    </row>
    <row r="137" spans="2:7" x14ac:dyDescent="0.25">
      <c r="B137" s="80" t="s">
        <v>75</v>
      </c>
      <c r="C137" s="80" t="s">
        <v>96</v>
      </c>
      <c r="D137" t="s">
        <v>109</v>
      </c>
      <c r="E137" s="44" t="s">
        <v>5</v>
      </c>
      <c r="F137" s="82">
        <v>1</v>
      </c>
      <c r="G137" t="s">
        <v>81</v>
      </c>
    </row>
    <row r="138" spans="2:7" x14ac:dyDescent="0.25">
      <c r="B138" s="80" t="s">
        <v>75</v>
      </c>
      <c r="C138" s="80" t="s">
        <v>113</v>
      </c>
      <c r="D138" t="s">
        <v>109</v>
      </c>
      <c r="E138" s="44" t="s">
        <v>5</v>
      </c>
      <c r="F138" s="82">
        <v>2</v>
      </c>
      <c r="G138" t="s">
        <v>81</v>
      </c>
    </row>
    <row r="139" spans="2:7" x14ac:dyDescent="0.25">
      <c r="B139" s="80" t="s">
        <v>75</v>
      </c>
      <c r="C139" s="80" t="s">
        <v>79</v>
      </c>
      <c r="D139" t="s">
        <v>56</v>
      </c>
      <c r="E139" s="44" t="s">
        <v>5</v>
      </c>
      <c r="F139" s="82">
        <v>1</v>
      </c>
      <c r="G139" t="s">
        <v>81</v>
      </c>
    </row>
    <row r="140" spans="2:7" x14ac:dyDescent="0.25">
      <c r="B140" s="80" t="s">
        <v>75</v>
      </c>
      <c r="C140" s="80" t="s">
        <v>90</v>
      </c>
      <c r="D140" t="s">
        <v>56</v>
      </c>
      <c r="E140" s="44" t="s">
        <v>5</v>
      </c>
      <c r="F140" s="82">
        <v>1</v>
      </c>
      <c r="G140" t="s">
        <v>81</v>
      </c>
    </row>
    <row r="141" spans="2:7" x14ac:dyDescent="0.25">
      <c r="B141" s="80" t="s">
        <v>75</v>
      </c>
      <c r="C141" s="80" t="s">
        <v>124</v>
      </c>
      <c r="D141" t="s">
        <v>105</v>
      </c>
      <c r="E141" s="44" t="s">
        <v>5</v>
      </c>
      <c r="F141" s="82">
        <v>1</v>
      </c>
      <c r="G141" t="s">
        <v>143</v>
      </c>
    </row>
    <row r="142" spans="2:7" x14ac:dyDescent="0.25">
      <c r="B142" s="80" t="s">
        <v>75</v>
      </c>
      <c r="C142" s="80" t="s">
        <v>99</v>
      </c>
      <c r="D142" t="s">
        <v>56</v>
      </c>
      <c r="E142" s="44" t="s">
        <v>5</v>
      </c>
      <c r="F142" s="82">
        <v>2</v>
      </c>
      <c r="G142" t="s">
        <v>81</v>
      </c>
    </row>
    <row r="143" spans="2:7" x14ac:dyDescent="0.25">
      <c r="B143" s="80" t="s">
        <v>75</v>
      </c>
      <c r="C143" s="80" t="s">
        <v>73</v>
      </c>
      <c r="D143" t="s">
        <v>56</v>
      </c>
      <c r="E143" s="44" t="s">
        <v>5</v>
      </c>
      <c r="F143" s="82">
        <v>4</v>
      </c>
      <c r="G143" t="s">
        <v>81</v>
      </c>
    </row>
    <row r="144" spans="2:7" x14ac:dyDescent="0.25">
      <c r="B144" s="80" t="s">
        <v>75</v>
      </c>
      <c r="C144" s="80" t="s">
        <v>73</v>
      </c>
      <c r="D144" t="s">
        <v>97</v>
      </c>
      <c r="E144" s="44" t="s">
        <v>5</v>
      </c>
      <c r="F144" s="82">
        <v>1</v>
      </c>
      <c r="G144" t="s">
        <v>81</v>
      </c>
    </row>
    <row r="145" spans="2:7" x14ac:dyDescent="0.25">
      <c r="B145" s="80" t="s">
        <v>75</v>
      </c>
      <c r="C145" s="80" t="s">
        <v>73</v>
      </c>
      <c r="D145" t="s">
        <v>105</v>
      </c>
      <c r="E145" s="44" t="s">
        <v>5</v>
      </c>
      <c r="F145" s="82">
        <v>2</v>
      </c>
      <c r="G145" t="s">
        <v>81</v>
      </c>
    </row>
    <row r="146" spans="2:7" x14ac:dyDescent="0.25">
      <c r="B146" s="80" t="s">
        <v>75</v>
      </c>
      <c r="C146" s="80" t="s">
        <v>123</v>
      </c>
      <c r="D146" t="s">
        <v>56</v>
      </c>
      <c r="E146" s="44" t="s">
        <v>5</v>
      </c>
      <c r="F146" s="82">
        <v>3</v>
      </c>
      <c r="G146" t="s">
        <v>81</v>
      </c>
    </row>
    <row r="147" spans="2:7" x14ac:dyDescent="0.25">
      <c r="B147" s="80" t="s">
        <v>75</v>
      </c>
      <c r="C147" s="80" t="s">
        <v>123</v>
      </c>
      <c r="D147" t="s">
        <v>97</v>
      </c>
      <c r="E147" s="44" t="s">
        <v>5</v>
      </c>
      <c r="F147" s="82">
        <v>1</v>
      </c>
      <c r="G147" t="s">
        <v>81</v>
      </c>
    </row>
    <row r="148" spans="2:7" x14ac:dyDescent="0.25">
      <c r="B148" s="80" t="s">
        <v>75</v>
      </c>
      <c r="C148" s="80" t="s">
        <v>119</v>
      </c>
      <c r="D148" t="s">
        <v>105</v>
      </c>
      <c r="E148" s="44" t="s">
        <v>5</v>
      </c>
      <c r="F148" s="82">
        <v>1</v>
      </c>
      <c r="G148" t="s">
        <v>81</v>
      </c>
    </row>
    <row r="149" spans="2:7" x14ac:dyDescent="0.25">
      <c r="B149" s="81" t="s">
        <v>75</v>
      </c>
      <c r="C149" s="80" t="s">
        <v>125</v>
      </c>
      <c r="D149" t="s">
        <v>105</v>
      </c>
      <c r="E149" s="44" t="s">
        <v>5</v>
      </c>
      <c r="F149" s="82">
        <v>1</v>
      </c>
      <c r="G149" t="s">
        <v>81</v>
      </c>
    </row>
    <row r="150" spans="2:7" x14ac:dyDescent="0.25">
      <c r="B150" s="80" t="s">
        <v>76</v>
      </c>
      <c r="C150" s="80" t="s">
        <v>71</v>
      </c>
      <c r="D150" t="s">
        <v>56</v>
      </c>
      <c r="E150" s="44" t="s">
        <v>5</v>
      </c>
      <c r="F150" s="82">
        <v>1</v>
      </c>
      <c r="G150" t="s">
        <v>81</v>
      </c>
    </row>
    <row r="151" spans="2:7" x14ac:dyDescent="0.25">
      <c r="B151" s="80" t="s">
        <v>76</v>
      </c>
      <c r="C151" s="80" t="s">
        <v>92</v>
      </c>
      <c r="D151" t="s">
        <v>56</v>
      </c>
      <c r="E151" s="44" t="s">
        <v>5</v>
      </c>
      <c r="F151" s="82">
        <v>11</v>
      </c>
      <c r="G151" t="s">
        <v>81</v>
      </c>
    </row>
    <row r="152" spans="2:7" x14ac:dyDescent="0.25">
      <c r="B152" s="80" t="s">
        <v>76</v>
      </c>
      <c r="C152" s="80" t="s">
        <v>92</v>
      </c>
      <c r="D152" t="s">
        <v>97</v>
      </c>
      <c r="E152" s="44" t="s">
        <v>5</v>
      </c>
      <c r="F152" s="82">
        <v>1</v>
      </c>
      <c r="G152" t="s">
        <v>81</v>
      </c>
    </row>
    <row r="153" spans="2:7" x14ac:dyDescent="0.25">
      <c r="B153" s="80" t="s">
        <v>76</v>
      </c>
      <c r="C153" s="80" t="s">
        <v>77</v>
      </c>
      <c r="D153" t="s">
        <v>56</v>
      </c>
      <c r="E153" s="44" t="s">
        <v>5</v>
      </c>
      <c r="F153" s="82">
        <v>1</v>
      </c>
      <c r="G153" t="s">
        <v>81</v>
      </c>
    </row>
    <row r="154" spans="2:7" x14ac:dyDescent="0.25">
      <c r="B154" s="80" t="s">
        <v>76</v>
      </c>
      <c r="C154" s="80" t="s">
        <v>77</v>
      </c>
      <c r="D154" t="s">
        <v>109</v>
      </c>
      <c r="E154" s="44" t="s">
        <v>5</v>
      </c>
      <c r="F154" s="82">
        <v>1</v>
      </c>
      <c r="G154" t="s">
        <v>81</v>
      </c>
    </row>
    <row r="155" spans="2:7" x14ac:dyDescent="0.25">
      <c r="B155" s="80" t="s">
        <v>76</v>
      </c>
      <c r="C155" s="80" t="s">
        <v>77</v>
      </c>
      <c r="D155" t="s">
        <v>105</v>
      </c>
      <c r="E155" s="44" t="s">
        <v>5</v>
      </c>
      <c r="F155" s="82">
        <v>1</v>
      </c>
      <c r="G155" t="s">
        <v>81</v>
      </c>
    </row>
    <row r="156" spans="2:7" x14ac:dyDescent="0.25">
      <c r="B156" s="80" t="s">
        <v>76</v>
      </c>
      <c r="C156" s="80" t="s">
        <v>96</v>
      </c>
      <c r="D156" t="s">
        <v>56</v>
      </c>
      <c r="E156" s="44" t="s">
        <v>5</v>
      </c>
      <c r="F156" s="82">
        <v>1</v>
      </c>
      <c r="G156" t="s">
        <v>81</v>
      </c>
    </row>
    <row r="157" spans="2:7" x14ac:dyDescent="0.25">
      <c r="B157" s="80" t="s">
        <v>76</v>
      </c>
      <c r="C157" s="80" t="s">
        <v>126</v>
      </c>
      <c r="D157" t="s">
        <v>56</v>
      </c>
      <c r="E157" s="44" t="s">
        <v>5</v>
      </c>
      <c r="F157" s="82">
        <v>1</v>
      </c>
      <c r="G157" t="s">
        <v>81</v>
      </c>
    </row>
    <row r="158" spans="2:7" x14ac:dyDescent="0.25">
      <c r="B158" s="80" t="s">
        <v>76</v>
      </c>
      <c r="C158" s="80" t="s">
        <v>73</v>
      </c>
      <c r="D158" t="s">
        <v>56</v>
      </c>
      <c r="E158" s="44" t="s">
        <v>5</v>
      </c>
      <c r="F158" s="82">
        <v>6</v>
      </c>
      <c r="G158" t="s">
        <v>81</v>
      </c>
    </row>
    <row r="159" spans="2:7" x14ac:dyDescent="0.25">
      <c r="B159" s="80" t="s">
        <v>76</v>
      </c>
      <c r="C159" s="80" t="s">
        <v>73</v>
      </c>
      <c r="D159" t="s">
        <v>109</v>
      </c>
      <c r="E159" s="44" t="s">
        <v>5</v>
      </c>
      <c r="F159" s="82">
        <v>1</v>
      </c>
      <c r="G159" t="s">
        <v>81</v>
      </c>
    </row>
    <row r="160" spans="2:7" x14ac:dyDescent="0.25">
      <c r="B160" s="80" t="s">
        <v>76</v>
      </c>
      <c r="C160" s="80" t="s">
        <v>73</v>
      </c>
      <c r="D160" t="s">
        <v>108</v>
      </c>
      <c r="E160" s="44" t="s">
        <v>5</v>
      </c>
      <c r="F160" s="82">
        <v>1</v>
      </c>
      <c r="G160" t="s">
        <v>81</v>
      </c>
    </row>
    <row r="161" spans="2:7" x14ac:dyDescent="0.25">
      <c r="B161" s="80" t="s">
        <v>76</v>
      </c>
      <c r="C161" s="80" t="s">
        <v>73</v>
      </c>
      <c r="D161" t="s">
        <v>105</v>
      </c>
      <c r="E161" s="44" t="s">
        <v>5</v>
      </c>
      <c r="F161" s="82">
        <v>1</v>
      </c>
      <c r="G161" t="s">
        <v>81</v>
      </c>
    </row>
    <row r="162" spans="2:7" x14ac:dyDescent="0.25">
      <c r="B162" s="80" t="s">
        <v>76</v>
      </c>
      <c r="C162" s="80" t="s">
        <v>80</v>
      </c>
      <c r="D162" t="s">
        <v>56</v>
      </c>
      <c r="E162" s="44" t="s">
        <v>5</v>
      </c>
      <c r="F162" s="82">
        <v>2</v>
      </c>
      <c r="G162" t="s">
        <v>81</v>
      </c>
    </row>
    <row r="163" spans="2:7" x14ac:dyDescent="0.25">
      <c r="B163" s="80" t="s">
        <v>76</v>
      </c>
      <c r="C163" s="80" t="s">
        <v>91</v>
      </c>
      <c r="D163" t="s">
        <v>97</v>
      </c>
      <c r="E163" s="44" t="s">
        <v>5</v>
      </c>
      <c r="F163" s="82">
        <v>1</v>
      </c>
      <c r="G163" t="s">
        <v>81</v>
      </c>
    </row>
    <row r="164" spans="2:7" x14ac:dyDescent="0.25">
      <c r="B164" s="81" t="s">
        <v>76</v>
      </c>
      <c r="C164" s="80" t="s">
        <v>81</v>
      </c>
      <c r="D164" t="s">
        <v>56</v>
      </c>
      <c r="E164" s="44" t="s">
        <v>5</v>
      </c>
      <c r="F164" s="82">
        <v>2</v>
      </c>
      <c r="G164" t="s">
        <v>81</v>
      </c>
    </row>
    <row r="165" spans="2:7" x14ac:dyDescent="0.25">
      <c r="B165" s="80" t="s">
        <v>78</v>
      </c>
      <c r="C165" s="80" t="s">
        <v>71</v>
      </c>
      <c r="D165" t="s">
        <v>56</v>
      </c>
      <c r="E165" s="44" t="s">
        <v>5</v>
      </c>
      <c r="F165" s="82">
        <v>6</v>
      </c>
      <c r="G165" t="s">
        <v>81</v>
      </c>
    </row>
    <row r="166" spans="2:7" x14ac:dyDescent="0.25">
      <c r="B166" s="80" t="s">
        <v>78</v>
      </c>
      <c r="C166" s="80" t="s">
        <v>89</v>
      </c>
      <c r="D166" t="s">
        <v>56</v>
      </c>
      <c r="E166" s="44" t="s">
        <v>5</v>
      </c>
      <c r="F166" s="82">
        <v>1</v>
      </c>
      <c r="G166" t="s">
        <v>81</v>
      </c>
    </row>
    <row r="167" spans="2:7" x14ac:dyDescent="0.25">
      <c r="B167" s="80" t="s">
        <v>78</v>
      </c>
      <c r="C167" s="80" t="s">
        <v>94</v>
      </c>
      <c r="D167" t="s">
        <v>56</v>
      </c>
      <c r="E167" s="44" t="s">
        <v>5</v>
      </c>
      <c r="F167" s="82">
        <v>1</v>
      </c>
      <c r="G167" t="s">
        <v>81</v>
      </c>
    </row>
    <row r="168" spans="2:7" x14ac:dyDescent="0.25">
      <c r="B168" s="80" t="s">
        <v>78</v>
      </c>
      <c r="C168" s="80" t="s">
        <v>92</v>
      </c>
      <c r="D168" t="s">
        <v>56</v>
      </c>
      <c r="E168" s="44" t="s">
        <v>5</v>
      </c>
      <c r="F168" s="82">
        <v>2</v>
      </c>
      <c r="G168" t="s">
        <v>81</v>
      </c>
    </row>
    <row r="169" spans="2:7" x14ac:dyDescent="0.25">
      <c r="B169" s="80" t="s">
        <v>78</v>
      </c>
      <c r="C169" s="80" t="s">
        <v>77</v>
      </c>
      <c r="D169" t="s">
        <v>56</v>
      </c>
      <c r="E169" s="44" t="s">
        <v>5</v>
      </c>
      <c r="F169" s="82">
        <v>1</v>
      </c>
      <c r="G169" t="s">
        <v>81</v>
      </c>
    </row>
    <row r="170" spans="2:7" x14ac:dyDescent="0.25">
      <c r="B170" s="80" t="s">
        <v>78</v>
      </c>
      <c r="C170" s="80" t="s">
        <v>112</v>
      </c>
      <c r="D170" t="s">
        <v>56</v>
      </c>
      <c r="E170" s="44" t="s">
        <v>5</v>
      </c>
      <c r="F170" s="82">
        <v>1</v>
      </c>
      <c r="G170" t="s">
        <v>81</v>
      </c>
    </row>
    <row r="171" spans="2:7" x14ac:dyDescent="0.25">
      <c r="B171" s="80" t="s">
        <v>78</v>
      </c>
      <c r="C171" s="80" t="s">
        <v>96</v>
      </c>
      <c r="D171" t="s">
        <v>98</v>
      </c>
      <c r="E171" s="44" t="s">
        <v>5</v>
      </c>
      <c r="F171" s="82">
        <v>1</v>
      </c>
      <c r="G171" t="s">
        <v>81</v>
      </c>
    </row>
    <row r="172" spans="2:7" x14ac:dyDescent="0.25">
      <c r="B172" s="80" t="s">
        <v>78</v>
      </c>
      <c r="C172" s="80" t="s">
        <v>96</v>
      </c>
      <c r="D172" t="s">
        <v>56</v>
      </c>
      <c r="E172" s="44" t="s">
        <v>5</v>
      </c>
      <c r="F172" s="82">
        <v>6</v>
      </c>
      <c r="G172" t="s">
        <v>81</v>
      </c>
    </row>
    <row r="173" spans="2:7" x14ac:dyDescent="0.25">
      <c r="B173" s="80" t="s">
        <v>78</v>
      </c>
      <c r="C173" s="80" t="s">
        <v>96</v>
      </c>
      <c r="D173" t="s">
        <v>108</v>
      </c>
      <c r="E173" s="44" t="s">
        <v>5</v>
      </c>
      <c r="F173" s="82">
        <v>1</v>
      </c>
      <c r="G173" t="s">
        <v>81</v>
      </c>
    </row>
    <row r="174" spans="2:7" x14ac:dyDescent="0.25">
      <c r="B174" s="80" t="s">
        <v>78</v>
      </c>
      <c r="C174" s="80" t="s">
        <v>96</v>
      </c>
      <c r="D174" t="s">
        <v>105</v>
      </c>
      <c r="E174" s="44" t="s">
        <v>5</v>
      </c>
      <c r="F174" s="82">
        <v>1</v>
      </c>
      <c r="G174" t="s">
        <v>129</v>
      </c>
    </row>
    <row r="175" spans="2:7" x14ac:dyDescent="0.25">
      <c r="B175" s="80" t="s">
        <v>78</v>
      </c>
      <c r="C175" s="80" t="s">
        <v>96</v>
      </c>
      <c r="D175" t="s">
        <v>105</v>
      </c>
      <c r="E175" s="44" t="s">
        <v>5</v>
      </c>
      <c r="F175" s="82">
        <v>1</v>
      </c>
      <c r="G175" t="s">
        <v>81</v>
      </c>
    </row>
    <row r="176" spans="2:7" x14ac:dyDescent="0.25">
      <c r="B176" s="80" t="s">
        <v>78</v>
      </c>
      <c r="C176" s="80" t="s">
        <v>79</v>
      </c>
      <c r="D176" t="s">
        <v>56</v>
      </c>
      <c r="E176" s="44" t="s">
        <v>5</v>
      </c>
      <c r="F176" s="82">
        <v>10</v>
      </c>
      <c r="G176" t="s">
        <v>81</v>
      </c>
    </row>
    <row r="177" spans="2:7" x14ac:dyDescent="0.25">
      <c r="B177" s="80" t="s">
        <v>78</v>
      </c>
      <c r="C177" s="80" t="s">
        <v>90</v>
      </c>
      <c r="D177" t="s">
        <v>56</v>
      </c>
      <c r="E177" s="44" t="s">
        <v>5</v>
      </c>
      <c r="F177" s="82">
        <v>1</v>
      </c>
      <c r="G177" t="s">
        <v>81</v>
      </c>
    </row>
    <row r="178" spans="2:7" x14ac:dyDescent="0.25">
      <c r="B178" s="80" t="s">
        <v>78</v>
      </c>
      <c r="C178" s="80" t="s">
        <v>124</v>
      </c>
      <c r="D178" t="s">
        <v>97</v>
      </c>
      <c r="E178" s="44" t="s">
        <v>5</v>
      </c>
      <c r="F178" s="82">
        <v>2</v>
      </c>
      <c r="G178" t="s">
        <v>81</v>
      </c>
    </row>
    <row r="179" spans="2:7" x14ac:dyDescent="0.25">
      <c r="B179" s="80" t="s">
        <v>78</v>
      </c>
      <c r="C179" s="80" t="s">
        <v>99</v>
      </c>
      <c r="D179" t="s">
        <v>56</v>
      </c>
      <c r="E179" s="44" t="s">
        <v>5</v>
      </c>
      <c r="F179" s="82">
        <v>1</v>
      </c>
      <c r="G179" t="s">
        <v>81</v>
      </c>
    </row>
    <row r="180" spans="2:7" x14ac:dyDescent="0.25">
      <c r="B180" s="80" t="s">
        <v>78</v>
      </c>
      <c r="C180" s="80" t="s">
        <v>95</v>
      </c>
      <c r="D180" t="s">
        <v>56</v>
      </c>
      <c r="E180" s="44" t="s">
        <v>5</v>
      </c>
      <c r="F180" s="82">
        <v>5</v>
      </c>
      <c r="G180" t="s">
        <v>81</v>
      </c>
    </row>
    <row r="181" spans="2:7" x14ac:dyDescent="0.25">
      <c r="B181" s="80" t="s">
        <v>78</v>
      </c>
      <c r="C181" s="80" t="s">
        <v>95</v>
      </c>
      <c r="D181" t="s">
        <v>108</v>
      </c>
      <c r="E181" s="44" t="s">
        <v>5</v>
      </c>
      <c r="F181" s="82">
        <v>1</v>
      </c>
      <c r="G181" t="s">
        <v>81</v>
      </c>
    </row>
    <row r="182" spans="2:7" x14ac:dyDescent="0.25">
      <c r="B182" s="80" t="s">
        <v>78</v>
      </c>
      <c r="C182" s="80" t="s">
        <v>95</v>
      </c>
      <c r="D182" t="s">
        <v>105</v>
      </c>
      <c r="E182" s="44" t="s">
        <v>5</v>
      </c>
      <c r="F182" s="82">
        <v>1</v>
      </c>
      <c r="G182" t="s">
        <v>144</v>
      </c>
    </row>
    <row r="183" spans="2:7" x14ac:dyDescent="0.25">
      <c r="B183" s="80" t="s">
        <v>78</v>
      </c>
      <c r="C183" s="80" t="s">
        <v>100</v>
      </c>
      <c r="D183" t="s">
        <v>56</v>
      </c>
      <c r="E183" s="44" t="s">
        <v>5</v>
      </c>
      <c r="F183" s="82">
        <v>4</v>
      </c>
      <c r="G183" t="s">
        <v>81</v>
      </c>
    </row>
    <row r="184" spans="2:7" x14ac:dyDescent="0.25">
      <c r="B184" s="80" t="s">
        <v>78</v>
      </c>
      <c r="C184" s="80" t="s">
        <v>73</v>
      </c>
      <c r="D184" t="s">
        <v>56</v>
      </c>
      <c r="E184" s="44" t="s">
        <v>5</v>
      </c>
      <c r="F184" s="82">
        <v>14</v>
      </c>
      <c r="G184" t="s">
        <v>81</v>
      </c>
    </row>
    <row r="185" spans="2:7" x14ac:dyDescent="0.25">
      <c r="B185" s="80" t="s">
        <v>78</v>
      </c>
      <c r="C185" s="80" t="s">
        <v>73</v>
      </c>
      <c r="D185" t="s">
        <v>109</v>
      </c>
      <c r="E185" s="44" t="s">
        <v>5</v>
      </c>
      <c r="F185" s="82">
        <v>1</v>
      </c>
      <c r="G185" t="s">
        <v>81</v>
      </c>
    </row>
    <row r="186" spans="2:7" x14ac:dyDescent="0.25">
      <c r="B186" s="80" t="s">
        <v>78</v>
      </c>
      <c r="C186" s="80" t="s">
        <v>73</v>
      </c>
      <c r="D186" t="s">
        <v>108</v>
      </c>
      <c r="E186" s="44" t="s">
        <v>5</v>
      </c>
      <c r="F186" s="82">
        <v>3</v>
      </c>
      <c r="G186" t="s">
        <v>81</v>
      </c>
    </row>
    <row r="187" spans="2:7" x14ac:dyDescent="0.25">
      <c r="B187" s="80" t="s">
        <v>78</v>
      </c>
      <c r="C187" s="80" t="s">
        <v>73</v>
      </c>
      <c r="D187" t="s">
        <v>97</v>
      </c>
      <c r="E187" s="44" t="s">
        <v>5</v>
      </c>
      <c r="F187" s="82">
        <v>2</v>
      </c>
      <c r="G187" t="s">
        <v>81</v>
      </c>
    </row>
    <row r="188" spans="2:7" x14ac:dyDescent="0.25">
      <c r="B188" s="80" t="s">
        <v>78</v>
      </c>
      <c r="C188" s="80" t="s">
        <v>117</v>
      </c>
      <c r="D188" t="s">
        <v>56</v>
      </c>
      <c r="E188" s="44" t="s">
        <v>5</v>
      </c>
      <c r="F188" s="82">
        <v>2</v>
      </c>
      <c r="G188" t="s">
        <v>81</v>
      </c>
    </row>
    <row r="189" spans="2:7" x14ac:dyDescent="0.25">
      <c r="B189" s="80" t="s">
        <v>78</v>
      </c>
      <c r="C189" s="80" t="s">
        <v>118</v>
      </c>
      <c r="D189" t="s">
        <v>97</v>
      </c>
      <c r="E189" s="44" t="s">
        <v>5</v>
      </c>
      <c r="F189" s="82">
        <v>1</v>
      </c>
      <c r="G189" t="s">
        <v>81</v>
      </c>
    </row>
    <row r="190" spans="2:7" x14ac:dyDescent="0.25">
      <c r="B190" s="80" t="s">
        <v>78</v>
      </c>
      <c r="C190" s="80" t="s">
        <v>123</v>
      </c>
      <c r="D190" t="s">
        <v>56</v>
      </c>
      <c r="E190" s="44" t="s">
        <v>5</v>
      </c>
      <c r="F190" s="82">
        <v>10</v>
      </c>
      <c r="G190" t="s">
        <v>81</v>
      </c>
    </row>
    <row r="191" spans="2:7" x14ac:dyDescent="0.25">
      <c r="B191" s="80" t="s">
        <v>78</v>
      </c>
      <c r="C191" s="80" t="s">
        <v>123</v>
      </c>
      <c r="D191" t="s">
        <v>97</v>
      </c>
      <c r="E191" s="44" t="s">
        <v>5</v>
      </c>
      <c r="F191" s="82">
        <v>1</v>
      </c>
      <c r="G191" t="s">
        <v>81</v>
      </c>
    </row>
    <row r="192" spans="2:7" x14ac:dyDescent="0.25">
      <c r="B192" s="80" t="s">
        <v>78</v>
      </c>
      <c r="C192" s="80" t="s">
        <v>119</v>
      </c>
      <c r="D192" t="s">
        <v>108</v>
      </c>
      <c r="E192" s="44" t="s">
        <v>5</v>
      </c>
      <c r="F192" s="82">
        <v>1</v>
      </c>
      <c r="G192" t="s">
        <v>81</v>
      </c>
    </row>
    <row r="193" spans="2:7" x14ac:dyDescent="0.25">
      <c r="B193" s="80" t="s">
        <v>78</v>
      </c>
      <c r="C193" s="80" t="s">
        <v>125</v>
      </c>
      <c r="D193" t="s">
        <v>56</v>
      </c>
      <c r="E193" s="44" t="s">
        <v>5</v>
      </c>
      <c r="F193" s="82">
        <v>1</v>
      </c>
      <c r="G193" t="s">
        <v>81</v>
      </c>
    </row>
    <row r="194" spans="2:7" x14ac:dyDescent="0.25">
      <c r="B194" s="80" t="s">
        <v>78</v>
      </c>
      <c r="C194" s="80" t="s">
        <v>110</v>
      </c>
      <c r="D194" t="s">
        <v>56</v>
      </c>
      <c r="E194" s="44" t="s">
        <v>5</v>
      </c>
      <c r="F194" s="82">
        <v>1</v>
      </c>
      <c r="G194" t="s">
        <v>81</v>
      </c>
    </row>
    <row r="195" spans="2:7" x14ac:dyDescent="0.25">
      <c r="B195" s="80" t="s">
        <v>78</v>
      </c>
      <c r="C195" s="80" t="s">
        <v>127</v>
      </c>
      <c r="D195" t="s">
        <v>56</v>
      </c>
      <c r="E195" s="44" t="s">
        <v>5</v>
      </c>
      <c r="F195" s="82">
        <v>3</v>
      </c>
      <c r="G195" t="s">
        <v>81</v>
      </c>
    </row>
    <row r="196" spans="2:7" x14ac:dyDescent="0.25">
      <c r="B196" s="80" t="s">
        <v>78</v>
      </c>
      <c r="C196" s="80" t="s">
        <v>111</v>
      </c>
      <c r="D196" t="s">
        <v>105</v>
      </c>
      <c r="E196" s="44" t="s">
        <v>5</v>
      </c>
      <c r="F196" s="82">
        <v>1</v>
      </c>
      <c r="G196" t="s">
        <v>129</v>
      </c>
    </row>
    <row r="197" spans="2:7" x14ac:dyDescent="0.25">
      <c r="B197" s="80" t="s">
        <v>78</v>
      </c>
      <c r="C197" s="80" t="s">
        <v>80</v>
      </c>
      <c r="D197" t="s">
        <v>56</v>
      </c>
      <c r="E197" s="44" t="s">
        <v>5</v>
      </c>
      <c r="F197" s="82">
        <v>4</v>
      </c>
      <c r="G197" t="s">
        <v>81</v>
      </c>
    </row>
    <row r="198" spans="2:7" x14ac:dyDescent="0.25">
      <c r="B198" s="80" t="s">
        <v>78</v>
      </c>
      <c r="C198" s="80" t="s">
        <v>91</v>
      </c>
      <c r="D198" t="s">
        <v>56</v>
      </c>
      <c r="E198" s="44" t="s">
        <v>5</v>
      </c>
      <c r="F198" s="82">
        <v>2</v>
      </c>
      <c r="G198" t="s">
        <v>81</v>
      </c>
    </row>
    <row r="199" spans="2:7" x14ac:dyDescent="0.25">
      <c r="B199" s="81" t="s">
        <v>78</v>
      </c>
      <c r="C199" s="80" t="s">
        <v>81</v>
      </c>
      <c r="D199" t="s">
        <v>56</v>
      </c>
      <c r="E199" s="44" t="s">
        <v>5</v>
      </c>
      <c r="F199" s="82">
        <v>2</v>
      </c>
      <c r="G199" t="s">
        <v>81</v>
      </c>
    </row>
    <row r="200" spans="2:7" x14ac:dyDescent="0.25">
      <c r="B200" s="80" t="s">
        <v>128</v>
      </c>
      <c r="C200" s="80" t="s">
        <v>71</v>
      </c>
      <c r="D200" t="s">
        <v>56</v>
      </c>
      <c r="E200" s="44" t="s">
        <v>5</v>
      </c>
      <c r="F200" s="82">
        <v>1</v>
      </c>
      <c r="G200" t="s">
        <v>81</v>
      </c>
    </row>
    <row r="201" spans="2:7" x14ac:dyDescent="0.25">
      <c r="B201" s="80" t="s">
        <v>128</v>
      </c>
      <c r="C201" s="80" t="s">
        <v>71</v>
      </c>
      <c r="D201" t="s">
        <v>105</v>
      </c>
      <c r="E201" s="44" t="s">
        <v>5</v>
      </c>
      <c r="F201" s="82">
        <v>1</v>
      </c>
      <c r="G201" t="s">
        <v>145</v>
      </c>
    </row>
    <row r="202" spans="2:7" x14ac:dyDescent="0.25">
      <c r="B202" s="80" t="s">
        <v>128</v>
      </c>
      <c r="C202" s="80" t="s">
        <v>71</v>
      </c>
      <c r="D202" t="s">
        <v>105</v>
      </c>
      <c r="E202" s="44" t="s">
        <v>5</v>
      </c>
      <c r="F202" s="82">
        <v>2</v>
      </c>
      <c r="G202" t="s">
        <v>81</v>
      </c>
    </row>
    <row r="203" spans="2:7" x14ac:dyDescent="0.25">
      <c r="B203" s="80" t="s">
        <v>128</v>
      </c>
      <c r="C203" s="80" t="s">
        <v>77</v>
      </c>
      <c r="D203" t="s">
        <v>56</v>
      </c>
      <c r="E203" s="44" t="s">
        <v>5</v>
      </c>
      <c r="F203" s="82">
        <v>1</v>
      </c>
      <c r="G203" t="s">
        <v>81</v>
      </c>
    </row>
    <row r="204" spans="2:7" x14ac:dyDescent="0.25">
      <c r="B204" s="80" t="s">
        <v>128</v>
      </c>
      <c r="C204" s="80" t="s">
        <v>96</v>
      </c>
      <c r="D204" t="s">
        <v>56</v>
      </c>
      <c r="E204" s="44" t="s">
        <v>5</v>
      </c>
      <c r="F204" s="82">
        <v>1</v>
      </c>
      <c r="G204" t="s">
        <v>81</v>
      </c>
    </row>
    <row r="205" spans="2:7" x14ac:dyDescent="0.25">
      <c r="B205" s="80" t="s">
        <v>128</v>
      </c>
      <c r="C205" s="80" t="s">
        <v>79</v>
      </c>
      <c r="D205" t="s">
        <v>56</v>
      </c>
      <c r="E205" s="44" t="s">
        <v>5</v>
      </c>
      <c r="F205" s="82">
        <v>1</v>
      </c>
      <c r="G205" t="s">
        <v>81</v>
      </c>
    </row>
    <row r="206" spans="2:7" x14ac:dyDescent="0.25">
      <c r="B206" s="80" t="s">
        <v>128</v>
      </c>
      <c r="C206" s="80" t="s">
        <v>120</v>
      </c>
      <c r="D206" t="s">
        <v>56</v>
      </c>
      <c r="E206" s="44" t="s">
        <v>5</v>
      </c>
      <c r="F206" s="82">
        <v>2</v>
      </c>
      <c r="G206" t="s">
        <v>81</v>
      </c>
    </row>
    <row r="207" spans="2:7" x14ac:dyDescent="0.25">
      <c r="B207" s="80" t="s">
        <v>128</v>
      </c>
      <c r="C207" s="80" t="s">
        <v>126</v>
      </c>
      <c r="D207" t="s">
        <v>56</v>
      </c>
      <c r="E207" s="44" t="s">
        <v>5</v>
      </c>
      <c r="F207" s="82">
        <v>1</v>
      </c>
      <c r="G207" t="s">
        <v>81</v>
      </c>
    </row>
    <row r="208" spans="2:7" x14ac:dyDescent="0.25">
      <c r="B208" s="80" t="s">
        <v>128</v>
      </c>
      <c r="C208" s="80" t="s">
        <v>90</v>
      </c>
      <c r="D208" t="s">
        <v>56</v>
      </c>
      <c r="E208" s="44" t="s">
        <v>5</v>
      </c>
      <c r="F208" s="82">
        <v>3</v>
      </c>
      <c r="G208" t="s">
        <v>81</v>
      </c>
    </row>
    <row r="209" spans="2:7" x14ac:dyDescent="0.25">
      <c r="B209" s="80" t="s">
        <v>128</v>
      </c>
      <c r="C209" s="80" t="s">
        <v>90</v>
      </c>
      <c r="D209" t="s">
        <v>97</v>
      </c>
      <c r="E209" s="44" t="s">
        <v>5</v>
      </c>
      <c r="F209" s="82">
        <v>3</v>
      </c>
      <c r="G209" t="s">
        <v>81</v>
      </c>
    </row>
    <row r="210" spans="2:7" x14ac:dyDescent="0.25">
      <c r="B210" s="80" t="s">
        <v>128</v>
      </c>
      <c r="C210" s="80" t="s">
        <v>90</v>
      </c>
      <c r="D210" t="s">
        <v>105</v>
      </c>
      <c r="E210" s="44" t="s">
        <v>5</v>
      </c>
      <c r="F210" s="82">
        <v>1</v>
      </c>
      <c r="G210" t="s">
        <v>81</v>
      </c>
    </row>
    <row r="211" spans="2:7" x14ac:dyDescent="0.25">
      <c r="B211" s="80" t="s">
        <v>128</v>
      </c>
      <c r="C211" s="80" t="s">
        <v>124</v>
      </c>
      <c r="D211" t="s">
        <v>56</v>
      </c>
      <c r="E211" s="44" t="s">
        <v>5</v>
      </c>
      <c r="F211" s="82">
        <v>2</v>
      </c>
      <c r="G211" t="s">
        <v>81</v>
      </c>
    </row>
    <row r="212" spans="2:7" x14ac:dyDescent="0.25">
      <c r="B212" s="80" t="s">
        <v>128</v>
      </c>
      <c r="C212" s="80" t="s">
        <v>95</v>
      </c>
      <c r="D212" t="s">
        <v>56</v>
      </c>
      <c r="E212" s="44" t="s">
        <v>5</v>
      </c>
      <c r="F212" s="82">
        <v>1</v>
      </c>
      <c r="G212" t="s">
        <v>81</v>
      </c>
    </row>
    <row r="213" spans="2:7" x14ac:dyDescent="0.25">
      <c r="B213" s="80" t="s">
        <v>128</v>
      </c>
      <c r="C213" s="80" t="s">
        <v>95</v>
      </c>
      <c r="D213" t="s">
        <v>97</v>
      </c>
      <c r="E213" s="44" t="s">
        <v>5</v>
      </c>
      <c r="F213" s="82">
        <v>2</v>
      </c>
      <c r="G213" t="s">
        <v>81</v>
      </c>
    </row>
    <row r="214" spans="2:7" x14ac:dyDescent="0.25">
      <c r="B214" s="80" t="s">
        <v>128</v>
      </c>
      <c r="C214" s="80" t="s">
        <v>73</v>
      </c>
      <c r="D214" t="s">
        <v>56</v>
      </c>
      <c r="E214" s="44" t="s">
        <v>5</v>
      </c>
      <c r="F214" s="82">
        <v>11</v>
      </c>
      <c r="G214" t="s">
        <v>81</v>
      </c>
    </row>
    <row r="215" spans="2:7" x14ac:dyDescent="0.25">
      <c r="B215" s="80" t="s">
        <v>128</v>
      </c>
      <c r="C215" s="80" t="s">
        <v>73</v>
      </c>
      <c r="D215" t="s">
        <v>97</v>
      </c>
      <c r="E215" s="44" t="s">
        <v>5</v>
      </c>
      <c r="F215" s="82">
        <v>8</v>
      </c>
      <c r="G215" t="s">
        <v>81</v>
      </c>
    </row>
    <row r="216" spans="2:7" x14ac:dyDescent="0.25">
      <c r="B216" s="80" t="s">
        <v>128</v>
      </c>
      <c r="C216" s="80" t="s">
        <v>73</v>
      </c>
      <c r="D216" t="s">
        <v>105</v>
      </c>
      <c r="E216" s="44" t="s">
        <v>5</v>
      </c>
      <c r="F216" s="82">
        <v>1</v>
      </c>
      <c r="G216" t="s">
        <v>130</v>
      </c>
    </row>
    <row r="217" spans="2:7" x14ac:dyDescent="0.25">
      <c r="B217" s="80" t="s">
        <v>128</v>
      </c>
      <c r="C217" s="80" t="s">
        <v>117</v>
      </c>
      <c r="D217" t="s">
        <v>56</v>
      </c>
      <c r="E217" s="44" t="s">
        <v>5</v>
      </c>
      <c r="F217" s="82">
        <v>1</v>
      </c>
      <c r="G217" t="s">
        <v>81</v>
      </c>
    </row>
    <row r="218" spans="2:7" x14ac:dyDescent="0.25">
      <c r="B218" s="80" t="s">
        <v>128</v>
      </c>
      <c r="C218" s="80" t="s">
        <v>123</v>
      </c>
      <c r="D218" t="s">
        <v>56</v>
      </c>
      <c r="E218" s="44" t="s">
        <v>5</v>
      </c>
      <c r="F218" s="82">
        <v>1</v>
      </c>
      <c r="G218" t="s">
        <v>81</v>
      </c>
    </row>
    <row r="219" spans="2:7" x14ac:dyDescent="0.25">
      <c r="B219" s="81" t="s">
        <v>128</v>
      </c>
      <c r="C219" s="80" t="s">
        <v>110</v>
      </c>
      <c r="D219" t="s">
        <v>56</v>
      </c>
      <c r="E219" s="44" t="s">
        <v>5</v>
      </c>
      <c r="F219" s="82">
        <v>1</v>
      </c>
      <c r="G219" t="s">
        <v>81</v>
      </c>
    </row>
  </sheetData>
  <autoFilter ref="B1:G219"/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3"/>
  <sheetViews>
    <sheetView topLeftCell="B141" zoomScale="81" zoomScaleNormal="81" workbookViewId="0">
      <selection activeCell="C175" sqref="C175"/>
    </sheetView>
  </sheetViews>
  <sheetFormatPr baseColWidth="10" defaultColWidth="0" defaultRowHeight="15" x14ac:dyDescent="0.25"/>
  <cols>
    <col min="1" max="1" width="11.42578125" style="3" hidden="1" customWidth="1"/>
    <col min="2" max="2" width="45.140625" style="43" customWidth="1"/>
    <col min="3" max="3" width="57.140625" style="44" customWidth="1"/>
    <col min="4" max="4" width="17.28515625" style="44" customWidth="1"/>
    <col min="5" max="5" width="25.5703125" style="44" customWidth="1"/>
    <col min="6" max="6" width="17.140625" style="44" customWidth="1"/>
    <col min="7" max="7" width="20.5703125" style="44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 x14ac:dyDescent="0.25">
      <c r="B1" s="2" t="s">
        <v>0</v>
      </c>
      <c r="C1" s="2" t="s">
        <v>2</v>
      </c>
      <c r="D1" s="22" t="s">
        <v>4</v>
      </c>
      <c r="E1" s="2" t="s">
        <v>29</v>
      </c>
      <c r="F1" s="2" t="s">
        <v>26</v>
      </c>
      <c r="G1" s="2" t="s">
        <v>59</v>
      </c>
      <c r="H1" s="4"/>
      <c r="I1" s="4"/>
      <c r="J1" s="4"/>
      <c r="K1" s="4"/>
      <c r="L1" s="4"/>
      <c r="M1" s="4"/>
      <c r="N1" s="4"/>
      <c r="O1" s="4"/>
      <c r="P1" s="4"/>
    </row>
    <row r="2" spans="2:16" x14ac:dyDescent="0.25">
      <c r="B2" s="80" t="s">
        <v>104</v>
      </c>
      <c r="C2" s="80" t="s">
        <v>96</v>
      </c>
      <c r="D2" t="s">
        <v>105</v>
      </c>
      <c r="E2" s="44" t="s">
        <v>5</v>
      </c>
      <c r="F2" s="82">
        <v>1</v>
      </c>
      <c r="G2" t="s">
        <v>130</v>
      </c>
      <c r="H2" s="3"/>
      <c r="I2" s="3"/>
    </row>
    <row r="3" spans="2:16" x14ac:dyDescent="0.25">
      <c r="B3" s="80" t="s">
        <v>104</v>
      </c>
      <c r="C3" s="80" t="s">
        <v>96</v>
      </c>
      <c r="D3" t="s">
        <v>105</v>
      </c>
      <c r="E3" s="44" t="s">
        <v>5</v>
      </c>
      <c r="F3" s="82">
        <v>1</v>
      </c>
      <c r="G3" t="s">
        <v>81</v>
      </c>
      <c r="H3" s="3"/>
      <c r="I3" s="3"/>
    </row>
    <row r="4" spans="2:16" x14ac:dyDescent="0.25">
      <c r="B4" s="80" t="s">
        <v>104</v>
      </c>
      <c r="C4" s="80" t="s">
        <v>119</v>
      </c>
      <c r="D4" t="s">
        <v>105</v>
      </c>
      <c r="E4" s="44" t="s">
        <v>5</v>
      </c>
      <c r="F4" s="82">
        <v>1</v>
      </c>
      <c r="G4" t="s">
        <v>81</v>
      </c>
      <c r="H4" s="3"/>
      <c r="I4" s="3"/>
    </row>
    <row r="5" spans="2:16" x14ac:dyDescent="0.25">
      <c r="B5" s="81" t="s">
        <v>104</v>
      </c>
      <c r="C5" s="80" t="s">
        <v>106</v>
      </c>
      <c r="D5" t="s">
        <v>105</v>
      </c>
      <c r="E5" s="44" t="s">
        <v>5</v>
      </c>
      <c r="F5" s="82">
        <v>1</v>
      </c>
      <c r="G5" t="s">
        <v>81</v>
      </c>
      <c r="H5" s="3"/>
      <c r="I5" s="3"/>
    </row>
    <row r="6" spans="2:16" x14ac:dyDescent="0.25">
      <c r="B6" s="80" t="s">
        <v>107</v>
      </c>
      <c r="C6" s="80" t="s">
        <v>96</v>
      </c>
      <c r="D6" t="s">
        <v>56</v>
      </c>
      <c r="E6" s="44" t="s">
        <v>5</v>
      </c>
      <c r="F6" s="82">
        <v>1</v>
      </c>
      <c r="G6" t="s">
        <v>81</v>
      </c>
      <c r="H6" s="3"/>
      <c r="I6" s="3"/>
    </row>
    <row r="7" spans="2:16" x14ac:dyDescent="0.25">
      <c r="B7" s="80" t="s">
        <v>107</v>
      </c>
      <c r="C7" s="80" t="s">
        <v>90</v>
      </c>
      <c r="D7" t="s">
        <v>56</v>
      </c>
      <c r="E7" s="44" t="s">
        <v>5</v>
      </c>
      <c r="F7" s="82">
        <v>1</v>
      </c>
      <c r="G7" t="s">
        <v>81</v>
      </c>
      <c r="H7" s="3"/>
      <c r="I7" s="3"/>
    </row>
    <row r="8" spans="2:16" x14ac:dyDescent="0.25">
      <c r="B8" s="81" t="s">
        <v>107</v>
      </c>
      <c r="C8" s="80" t="s">
        <v>73</v>
      </c>
      <c r="D8" t="s">
        <v>56</v>
      </c>
      <c r="E8" s="44" t="s">
        <v>5</v>
      </c>
      <c r="F8" s="82">
        <v>1</v>
      </c>
      <c r="G8" t="s">
        <v>81</v>
      </c>
      <c r="H8" s="3"/>
      <c r="I8" s="3"/>
    </row>
    <row r="9" spans="2:16" x14ac:dyDescent="0.25">
      <c r="B9" s="80" t="s">
        <v>70</v>
      </c>
      <c r="C9" s="80" t="s">
        <v>89</v>
      </c>
      <c r="D9" t="s">
        <v>105</v>
      </c>
      <c r="E9" s="44" t="s">
        <v>5</v>
      </c>
      <c r="F9" s="82">
        <v>1</v>
      </c>
      <c r="G9" t="s">
        <v>134</v>
      </c>
      <c r="H9" s="3"/>
      <c r="I9" s="3"/>
    </row>
    <row r="10" spans="2:16" x14ac:dyDescent="0.25">
      <c r="B10" s="80" t="s">
        <v>70</v>
      </c>
      <c r="C10" s="80" t="s">
        <v>94</v>
      </c>
      <c r="D10" t="s">
        <v>56</v>
      </c>
      <c r="E10" s="44" t="s">
        <v>5</v>
      </c>
      <c r="F10" s="82">
        <v>1</v>
      </c>
      <c r="G10" t="s">
        <v>81</v>
      </c>
      <c r="H10" s="3"/>
      <c r="I10" s="3"/>
    </row>
    <row r="11" spans="2:16" x14ac:dyDescent="0.25">
      <c r="B11" s="80" t="s">
        <v>70</v>
      </c>
      <c r="C11" s="80" t="s">
        <v>77</v>
      </c>
      <c r="D11" t="s">
        <v>56</v>
      </c>
      <c r="E11" s="44" t="s">
        <v>5</v>
      </c>
      <c r="F11" s="82">
        <v>1</v>
      </c>
      <c r="G11" t="s">
        <v>81</v>
      </c>
      <c r="H11" s="3"/>
      <c r="I11" s="3"/>
    </row>
    <row r="12" spans="2:16" x14ac:dyDescent="0.25">
      <c r="B12" s="80" t="s">
        <v>70</v>
      </c>
      <c r="C12" s="80" t="s">
        <v>77</v>
      </c>
      <c r="D12" t="s">
        <v>105</v>
      </c>
      <c r="E12" s="44" t="s">
        <v>5</v>
      </c>
      <c r="F12" s="82">
        <v>1</v>
      </c>
      <c r="G12" t="s">
        <v>133</v>
      </c>
      <c r="H12" s="3"/>
      <c r="I12" s="3"/>
    </row>
    <row r="13" spans="2:16" x14ac:dyDescent="0.25">
      <c r="B13" s="80" t="s">
        <v>70</v>
      </c>
      <c r="C13" s="80" t="s">
        <v>96</v>
      </c>
      <c r="D13" t="s">
        <v>56</v>
      </c>
      <c r="E13" s="44" t="s">
        <v>5</v>
      </c>
      <c r="F13" s="82">
        <v>2</v>
      </c>
      <c r="G13" t="s">
        <v>81</v>
      </c>
      <c r="H13" s="3"/>
      <c r="I13" s="3"/>
    </row>
    <row r="14" spans="2:16" x14ac:dyDescent="0.25">
      <c r="B14" s="80" t="s">
        <v>70</v>
      </c>
      <c r="C14" s="80" t="s">
        <v>96</v>
      </c>
      <c r="D14" t="s">
        <v>109</v>
      </c>
      <c r="E14" s="44" t="s">
        <v>5</v>
      </c>
      <c r="F14" s="82">
        <v>1</v>
      </c>
      <c r="G14" t="s">
        <v>81</v>
      </c>
      <c r="H14" s="3"/>
      <c r="I14" s="3"/>
    </row>
    <row r="15" spans="2:16" x14ac:dyDescent="0.25">
      <c r="B15" s="80" t="s">
        <v>70</v>
      </c>
      <c r="C15" s="80" t="s">
        <v>96</v>
      </c>
      <c r="D15" t="s">
        <v>108</v>
      </c>
      <c r="E15" s="44" t="s">
        <v>5</v>
      </c>
      <c r="F15" s="82">
        <v>2</v>
      </c>
      <c r="G15" t="s">
        <v>81</v>
      </c>
      <c r="H15" s="3"/>
      <c r="I15" s="3"/>
    </row>
    <row r="16" spans="2:16" x14ac:dyDescent="0.25">
      <c r="B16" s="80" t="s">
        <v>70</v>
      </c>
      <c r="C16" s="80" t="s">
        <v>90</v>
      </c>
      <c r="D16" t="s">
        <v>56</v>
      </c>
      <c r="E16" s="44" t="s">
        <v>5</v>
      </c>
      <c r="F16" s="82">
        <v>1</v>
      </c>
      <c r="G16" t="s">
        <v>81</v>
      </c>
      <c r="H16" s="3"/>
      <c r="I16" s="3"/>
    </row>
    <row r="17" spans="2:9" x14ac:dyDescent="0.25">
      <c r="B17" s="80" t="s">
        <v>70</v>
      </c>
      <c r="C17" s="80" t="s">
        <v>90</v>
      </c>
      <c r="D17" t="s">
        <v>109</v>
      </c>
      <c r="E17" s="44" t="s">
        <v>5</v>
      </c>
      <c r="F17" s="82">
        <v>1</v>
      </c>
      <c r="G17" t="s">
        <v>81</v>
      </c>
      <c r="H17" s="3"/>
      <c r="I17" s="3"/>
    </row>
    <row r="18" spans="2:9" x14ac:dyDescent="0.25">
      <c r="B18" s="80" t="s">
        <v>70</v>
      </c>
      <c r="C18" s="80" t="s">
        <v>95</v>
      </c>
      <c r="D18" t="s">
        <v>56</v>
      </c>
      <c r="E18" s="44" t="s">
        <v>5</v>
      </c>
      <c r="F18" s="82">
        <v>2</v>
      </c>
      <c r="G18" t="s">
        <v>81</v>
      </c>
      <c r="H18" s="3"/>
      <c r="I18" s="3"/>
    </row>
    <row r="19" spans="2:9" x14ac:dyDescent="0.25">
      <c r="B19" s="80" t="s">
        <v>70</v>
      </c>
      <c r="C19" s="80" t="s">
        <v>95</v>
      </c>
      <c r="D19" t="s">
        <v>109</v>
      </c>
      <c r="E19" s="44" t="s">
        <v>5</v>
      </c>
      <c r="F19" s="82">
        <v>1</v>
      </c>
      <c r="G19" t="s">
        <v>81</v>
      </c>
      <c r="H19" s="3"/>
      <c r="I19" s="3"/>
    </row>
    <row r="20" spans="2:9" x14ac:dyDescent="0.25">
      <c r="B20" s="80" t="s">
        <v>70</v>
      </c>
      <c r="C20" s="80" t="s">
        <v>95</v>
      </c>
      <c r="D20" t="s">
        <v>108</v>
      </c>
      <c r="E20" s="44" t="s">
        <v>5</v>
      </c>
      <c r="F20" s="82">
        <v>2</v>
      </c>
      <c r="G20" t="s">
        <v>81</v>
      </c>
      <c r="H20" s="3"/>
      <c r="I20" s="3"/>
    </row>
    <row r="21" spans="2:9" x14ac:dyDescent="0.25">
      <c r="B21" s="80" t="s">
        <v>70</v>
      </c>
      <c r="C21" s="80" t="s">
        <v>88</v>
      </c>
      <c r="D21" t="s">
        <v>56</v>
      </c>
      <c r="E21" s="44" t="s">
        <v>5</v>
      </c>
      <c r="F21" s="82">
        <v>3</v>
      </c>
      <c r="G21" t="s">
        <v>81</v>
      </c>
      <c r="H21" s="3"/>
      <c r="I21" s="3"/>
    </row>
    <row r="22" spans="2:9" x14ac:dyDescent="0.25">
      <c r="B22" s="80" t="s">
        <v>70</v>
      </c>
      <c r="C22" s="80" t="s">
        <v>88</v>
      </c>
      <c r="D22" t="s">
        <v>109</v>
      </c>
      <c r="E22" s="44" t="s">
        <v>5</v>
      </c>
      <c r="F22" s="82">
        <v>2</v>
      </c>
      <c r="G22" t="s">
        <v>81</v>
      </c>
    </row>
    <row r="23" spans="2:9" x14ac:dyDescent="0.25">
      <c r="B23" s="80" t="s">
        <v>70</v>
      </c>
      <c r="C23" s="80" t="s">
        <v>110</v>
      </c>
      <c r="D23" t="s">
        <v>56</v>
      </c>
      <c r="E23" s="44" t="s">
        <v>5</v>
      </c>
      <c r="F23" s="82">
        <v>1</v>
      </c>
      <c r="G23" t="s">
        <v>81</v>
      </c>
    </row>
    <row r="24" spans="2:9" x14ac:dyDescent="0.25">
      <c r="B24" s="80" t="s">
        <v>70</v>
      </c>
      <c r="C24" s="80" t="s">
        <v>106</v>
      </c>
      <c r="D24" t="s">
        <v>109</v>
      </c>
      <c r="E24" s="44" t="s">
        <v>5</v>
      </c>
      <c r="F24" s="82">
        <v>1</v>
      </c>
      <c r="G24" t="s">
        <v>81</v>
      </c>
    </row>
    <row r="25" spans="2:9" x14ac:dyDescent="0.25">
      <c r="B25" s="80" t="s">
        <v>70</v>
      </c>
      <c r="C25" s="80" t="s">
        <v>111</v>
      </c>
      <c r="D25" t="s">
        <v>105</v>
      </c>
      <c r="E25" s="44" t="s">
        <v>5</v>
      </c>
      <c r="F25" s="82">
        <v>1</v>
      </c>
      <c r="G25" t="s">
        <v>81</v>
      </c>
    </row>
    <row r="26" spans="2:9" s="34" customFormat="1" x14ac:dyDescent="0.25">
      <c r="B26" s="80" t="s">
        <v>70</v>
      </c>
      <c r="C26" s="80" t="s">
        <v>91</v>
      </c>
      <c r="D26" t="s">
        <v>56</v>
      </c>
      <c r="E26" s="44" t="s">
        <v>5</v>
      </c>
      <c r="F26" s="82">
        <v>8</v>
      </c>
      <c r="G26" t="s">
        <v>81</v>
      </c>
      <c r="H26" s="33"/>
      <c r="I26" s="32"/>
    </row>
    <row r="27" spans="2:9" x14ac:dyDescent="0.25">
      <c r="B27" s="80" t="s">
        <v>70</v>
      </c>
      <c r="C27" s="80" t="s">
        <v>91</v>
      </c>
      <c r="D27" t="s">
        <v>109</v>
      </c>
      <c r="E27" s="44" t="s">
        <v>5</v>
      </c>
      <c r="F27" s="82">
        <v>1</v>
      </c>
      <c r="G27" t="s">
        <v>81</v>
      </c>
    </row>
    <row r="28" spans="2:9" x14ac:dyDescent="0.25">
      <c r="B28" s="81" t="s">
        <v>70</v>
      </c>
      <c r="C28" s="80" t="s">
        <v>91</v>
      </c>
      <c r="D28" t="s">
        <v>105</v>
      </c>
      <c r="E28" s="44" t="s">
        <v>5</v>
      </c>
      <c r="F28" s="82">
        <v>1</v>
      </c>
      <c r="G28" t="s">
        <v>81</v>
      </c>
    </row>
    <row r="29" spans="2:9" x14ac:dyDescent="0.25">
      <c r="B29" s="80" t="s">
        <v>72</v>
      </c>
      <c r="C29" s="80" t="s">
        <v>94</v>
      </c>
      <c r="D29" t="s">
        <v>56</v>
      </c>
      <c r="E29" s="44" t="s">
        <v>5</v>
      </c>
      <c r="F29" s="82">
        <v>2</v>
      </c>
      <c r="G29" t="s">
        <v>81</v>
      </c>
    </row>
    <row r="30" spans="2:9" x14ac:dyDescent="0.25">
      <c r="B30" s="80" t="s">
        <v>72</v>
      </c>
      <c r="C30" s="80" t="s">
        <v>94</v>
      </c>
      <c r="D30" t="s">
        <v>109</v>
      </c>
      <c r="E30" s="44" t="s">
        <v>5</v>
      </c>
      <c r="F30" s="82">
        <v>2</v>
      </c>
      <c r="G30" t="s">
        <v>81</v>
      </c>
    </row>
    <row r="31" spans="2:9" x14ac:dyDescent="0.25">
      <c r="B31" s="80" t="s">
        <v>72</v>
      </c>
      <c r="C31" s="80" t="s">
        <v>94</v>
      </c>
      <c r="D31" t="s">
        <v>108</v>
      </c>
      <c r="E31" s="44" t="s">
        <v>5</v>
      </c>
      <c r="F31" s="82">
        <v>6</v>
      </c>
      <c r="G31" t="s">
        <v>81</v>
      </c>
    </row>
    <row r="32" spans="2:9" x14ac:dyDescent="0.25">
      <c r="B32" s="80" t="s">
        <v>72</v>
      </c>
      <c r="C32" s="80" t="s">
        <v>92</v>
      </c>
      <c r="D32" t="s">
        <v>56</v>
      </c>
      <c r="E32" s="44" t="s">
        <v>5</v>
      </c>
      <c r="F32" s="82">
        <v>1</v>
      </c>
      <c r="G32" t="s">
        <v>81</v>
      </c>
    </row>
    <row r="33" spans="2:7" x14ac:dyDescent="0.25">
      <c r="B33" s="80" t="s">
        <v>72</v>
      </c>
      <c r="C33" s="80" t="s">
        <v>92</v>
      </c>
      <c r="D33" t="s">
        <v>108</v>
      </c>
      <c r="E33" s="44" t="s">
        <v>5</v>
      </c>
      <c r="F33" s="82">
        <v>1</v>
      </c>
      <c r="G33" t="s">
        <v>81</v>
      </c>
    </row>
    <row r="34" spans="2:7" x14ac:dyDescent="0.25">
      <c r="B34" s="80" t="s">
        <v>72</v>
      </c>
      <c r="C34" s="80" t="s">
        <v>112</v>
      </c>
      <c r="D34" t="s">
        <v>109</v>
      </c>
      <c r="E34" s="44" t="s">
        <v>5</v>
      </c>
      <c r="F34" s="82">
        <v>1</v>
      </c>
      <c r="G34" t="s">
        <v>81</v>
      </c>
    </row>
    <row r="35" spans="2:7" x14ac:dyDescent="0.25">
      <c r="B35" s="80" t="s">
        <v>72</v>
      </c>
      <c r="C35" s="80" t="s">
        <v>96</v>
      </c>
      <c r="D35" t="s">
        <v>56</v>
      </c>
      <c r="E35" s="44" t="s">
        <v>5</v>
      </c>
      <c r="F35" s="82">
        <v>4</v>
      </c>
      <c r="G35" t="s">
        <v>81</v>
      </c>
    </row>
    <row r="36" spans="2:7" x14ac:dyDescent="0.25">
      <c r="B36" s="80" t="s">
        <v>72</v>
      </c>
      <c r="C36" s="80" t="s">
        <v>96</v>
      </c>
      <c r="D36" t="s">
        <v>109</v>
      </c>
      <c r="E36" s="44" t="s">
        <v>5</v>
      </c>
      <c r="F36" s="82">
        <v>1</v>
      </c>
      <c r="G36" t="s">
        <v>81</v>
      </c>
    </row>
    <row r="37" spans="2:7" x14ac:dyDescent="0.25">
      <c r="B37" s="80" t="s">
        <v>72</v>
      </c>
      <c r="C37" s="80" t="s">
        <v>113</v>
      </c>
      <c r="D37" t="s">
        <v>109</v>
      </c>
      <c r="E37" s="44" t="s">
        <v>5</v>
      </c>
      <c r="F37" s="82">
        <v>2</v>
      </c>
      <c r="G37" t="s">
        <v>81</v>
      </c>
    </row>
    <row r="38" spans="2:7" x14ac:dyDescent="0.25">
      <c r="B38" s="80" t="s">
        <v>72</v>
      </c>
      <c r="C38" s="80" t="s">
        <v>79</v>
      </c>
      <c r="D38" t="s">
        <v>56</v>
      </c>
      <c r="E38" s="44" t="s">
        <v>5</v>
      </c>
      <c r="F38" s="82">
        <v>1</v>
      </c>
      <c r="G38" t="s">
        <v>81</v>
      </c>
    </row>
    <row r="39" spans="2:7" x14ac:dyDescent="0.25">
      <c r="B39" s="80" t="s">
        <v>72</v>
      </c>
      <c r="C39" s="80" t="s">
        <v>90</v>
      </c>
      <c r="D39" t="s">
        <v>108</v>
      </c>
      <c r="E39" s="44" t="s">
        <v>5</v>
      </c>
      <c r="F39" s="82">
        <v>1</v>
      </c>
      <c r="G39" t="s">
        <v>81</v>
      </c>
    </row>
    <row r="40" spans="2:7" x14ac:dyDescent="0.25">
      <c r="B40" s="80" t="s">
        <v>72</v>
      </c>
      <c r="C40" s="80" t="s">
        <v>90</v>
      </c>
      <c r="D40" t="s">
        <v>97</v>
      </c>
      <c r="E40" s="44" t="s">
        <v>5</v>
      </c>
      <c r="F40" s="82">
        <v>1</v>
      </c>
      <c r="G40" t="s">
        <v>81</v>
      </c>
    </row>
    <row r="41" spans="2:7" x14ac:dyDescent="0.25">
      <c r="B41" s="80" t="s">
        <v>72</v>
      </c>
      <c r="C41" s="80" t="s">
        <v>115</v>
      </c>
      <c r="D41" t="s">
        <v>109</v>
      </c>
      <c r="E41" s="44" t="s">
        <v>5</v>
      </c>
      <c r="F41" s="82">
        <v>1</v>
      </c>
      <c r="G41" t="s">
        <v>81</v>
      </c>
    </row>
    <row r="42" spans="2:7" x14ac:dyDescent="0.25">
      <c r="B42" s="80" t="s">
        <v>72</v>
      </c>
      <c r="C42" s="80" t="s">
        <v>115</v>
      </c>
      <c r="D42" t="s">
        <v>97</v>
      </c>
      <c r="E42" s="44" t="s">
        <v>5</v>
      </c>
      <c r="F42" s="82">
        <v>1</v>
      </c>
      <c r="G42" t="s">
        <v>81</v>
      </c>
    </row>
    <row r="43" spans="2:7" x14ac:dyDescent="0.25">
      <c r="B43" s="80" t="s">
        <v>72</v>
      </c>
      <c r="C43" s="80" t="s">
        <v>95</v>
      </c>
      <c r="D43" t="s">
        <v>56</v>
      </c>
      <c r="E43" s="44" t="s">
        <v>5</v>
      </c>
      <c r="F43" s="82">
        <v>7</v>
      </c>
      <c r="G43" t="s">
        <v>81</v>
      </c>
    </row>
    <row r="44" spans="2:7" x14ac:dyDescent="0.25">
      <c r="B44" s="80" t="s">
        <v>72</v>
      </c>
      <c r="C44" s="80" t="s">
        <v>95</v>
      </c>
      <c r="D44" t="s">
        <v>109</v>
      </c>
      <c r="E44" s="44" t="s">
        <v>5</v>
      </c>
      <c r="F44" s="82">
        <v>2</v>
      </c>
      <c r="G44" t="s">
        <v>81</v>
      </c>
    </row>
    <row r="45" spans="2:7" x14ac:dyDescent="0.25">
      <c r="B45" s="80" t="s">
        <v>72</v>
      </c>
      <c r="C45" s="80" t="s">
        <v>95</v>
      </c>
      <c r="D45" t="s">
        <v>108</v>
      </c>
      <c r="E45" s="44" t="s">
        <v>5</v>
      </c>
      <c r="F45" s="82">
        <v>4</v>
      </c>
      <c r="G45" t="s">
        <v>81</v>
      </c>
    </row>
    <row r="46" spans="2:7" x14ac:dyDescent="0.25">
      <c r="B46" s="80" t="s">
        <v>72</v>
      </c>
      <c r="C46" s="80" t="s">
        <v>95</v>
      </c>
      <c r="D46" t="s">
        <v>97</v>
      </c>
      <c r="E46" s="44" t="s">
        <v>5</v>
      </c>
      <c r="F46" s="82">
        <v>2</v>
      </c>
      <c r="G46" t="s">
        <v>81</v>
      </c>
    </row>
    <row r="47" spans="2:7" x14ac:dyDescent="0.25">
      <c r="B47" s="80" t="s">
        <v>72</v>
      </c>
      <c r="C47" s="80" t="s">
        <v>88</v>
      </c>
      <c r="D47" t="s">
        <v>56</v>
      </c>
      <c r="E47" s="44" t="s">
        <v>5</v>
      </c>
      <c r="F47" s="82">
        <v>1</v>
      </c>
      <c r="G47" t="s">
        <v>81</v>
      </c>
    </row>
    <row r="48" spans="2:7" x14ac:dyDescent="0.25">
      <c r="B48" s="80" t="s">
        <v>72</v>
      </c>
      <c r="C48" s="80" t="s">
        <v>116</v>
      </c>
      <c r="D48" t="s">
        <v>109</v>
      </c>
      <c r="E48" s="44" t="s">
        <v>5</v>
      </c>
      <c r="F48" s="82">
        <v>1</v>
      </c>
      <c r="G48" t="s">
        <v>81</v>
      </c>
    </row>
    <row r="49" spans="2:7" x14ac:dyDescent="0.25">
      <c r="B49" s="80" t="s">
        <v>72</v>
      </c>
      <c r="C49" s="80" t="s">
        <v>100</v>
      </c>
      <c r="D49" t="s">
        <v>56</v>
      </c>
      <c r="E49" s="44" t="s">
        <v>5</v>
      </c>
      <c r="F49" s="82">
        <v>7</v>
      </c>
      <c r="G49" t="s">
        <v>81</v>
      </c>
    </row>
    <row r="50" spans="2:7" x14ac:dyDescent="0.25">
      <c r="B50" s="80" t="s">
        <v>72</v>
      </c>
      <c r="C50" s="80" t="s">
        <v>100</v>
      </c>
      <c r="D50" t="s">
        <v>105</v>
      </c>
      <c r="E50" s="44" t="s">
        <v>5</v>
      </c>
      <c r="F50" s="82">
        <v>1</v>
      </c>
      <c r="G50" t="s">
        <v>137</v>
      </c>
    </row>
    <row r="51" spans="2:7" x14ac:dyDescent="0.25">
      <c r="B51" s="80" t="s">
        <v>72</v>
      </c>
      <c r="C51" s="80" t="s">
        <v>73</v>
      </c>
      <c r="D51" t="s">
        <v>56</v>
      </c>
      <c r="E51" s="44" t="s">
        <v>5</v>
      </c>
      <c r="F51" s="82">
        <v>10</v>
      </c>
      <c r="G51" t="s">
        <v>81</v>
      </c>
    </row>
    <row r="52" spans="2:7" x14ac:dyDescent="0.25">
      <c r="B52" s="80" t="s">
        <v>72</v>
      </c>
      <c r="C52" s="80" t="s">
        <v>73</v>
      </c>
      <c r="D52" t="s">
        <v>109</v>
      </c>
      <c r="E52" s="44" t="s">
        <v>5</v>
      </c>
      <c r="F52" s="82">
        <v>3</v>
      </c>
      <c r="G52" t="s">
        <v>81</v>
      </c>
    </row>
    <row r="53" spans="2:7" x14ac:dyDescent="0.25">
      <c r="B53" s="80" t="s">
        <v>72</v>
      </c>
      <c r="C53" s="80" t="s">
        <v>73</v>
      </c>
      <c r="D53" t="s">
        <v>97</v>
      </c>
      <c r="E53" s="44" t="s">
        <v>5</v>
      </c>
      <c r="F53" s="82">
        <v>3</v>
      </c>
      <c r="G53" t="s">
        <v>81</v>
      </c>
    </row>
    <row r="54" spans="2:7" x14ac:dyDescent="0.25">
      <c r="B54" s="80" t="s">
        <v>72</v>
      </c>
      <c r="C54" s="80" t="s">
        <v>73</v>
      </c>
      <c r="D54" t="s">
        <v>105</v>
      </c>
      <c r="E54" s="44" t="s">
        <v>5</v>
      </c>
      <c r="F54" s="82">
        <v>1</v>
      </c>
      <c r="G54" t="s">
        <v>81</v>
      </c>
    </row>
    <row r="55" spans="2:7" x14ac:dyDescent="0.25">
      <c r="B55" s="80" t="s">
        <v>72</v>
      </c>
      <c r="C55" s="80" t="s">
        <v>117</v>
      </c>
      <c r="D55" t="s">
        <v>56</v>
      </c>
      <c r="E55" s="44" t="s">
        <v>5</v>
      </c>
      <c r="F55" s="82">
        <v>4</v>
      </c>
      <c r="G55" t="s">
        <v>81</v>
      </c>
    </row>
    <row r="56" spans="2:7" x14ac:dyDescent="0.25">
      <c r="B56" s="80" t="s">
        <v>72</v>
      </c>
      <c r="C56" s="80" t="s">
        <v>117</v>
      </c>
      <c r="D56" t="s">
        <v>109</v>
      </c>
      <c r="E56" s="44" t="s">
        <v>5</v>
      </c>
      <c r="F56" s="82">
        <v>1</v>
      </c>
      <c r="G56" t="s">
        <v>81</v>
      </c>
    </row>
    <row r="57" spans="2:7" x14ac:dyDescent="0.25">
      <c r="B57" s="80" t="s">
        <v>72</v>
      </c>
      <c r="C57" s="80" t="s">
        <v>117</v>
      </c>
      <c r="D57" t="s">
        <v>108</v>
      </c>
      <c r="E57" s="44" t="s">
        <v>5</v>
      </c>
      <c r="F57" s="82">
        <v>1</v>
      </c>
      <c r="G57" t="s">
        <v>81</v>
      </c>
    </row>
    <row r="58" spans="2:7" x14ac:dyDescent="0.25">
      <c r="B58" s="80" t="s">
        <v>72</v>
      </c>
      <c r="C58" s="80" t="s">
        <v>118</v>
      </c>
      <c r="D58" t="s">
        <v>56</v>
      </c>
      <c r="E58" s="44" t="s">
        <v>5</v>
      </c>
      <c r="F58" s="82">
        <v>1</v>
      </c>
      <c r="G58" t="s">
        <v>81</v>
      </c>
    </row>
    <row r="59" spans="2:7" x14ac:dyDescent="0.25">
      <c r="B59" s="80" t="s">
        <v>72</v>
      </c>
      <c r="C59" s="80" t="s">
        <v>119</v>
      </c>
      <c r="D59" t="s">
        <v>108</v>
      </c>
      <c r="E59" s="44" t="s">
        <v>5</v>
      </c>
      <c r="F59" s="82">
        <v>1</v>
      </c>
      <c r="G59" t="s">
        <v>81</v>
      </c>
    </row>
    <row r="60" spans="2:7" x14ac:dyDescent="0.25">
      <c r="B60" s="80" t="s">
        <v>72</v>
      </c>
      <c r="C60" s="80" t="s">
        <v>110</v>
      </c>
      <c r="D60" t="s">
        <v>56</v>
      </c>
      <c r="E60" s="44" t="s">
        <v>5</v>
      </c>
      <c r="F60" s="82">
        <v>1</v>
      </c>
      <c r="G60" t="s">
        <v>81</v>
      </c>
    </row>
    <row r="61" spans="2:7" x14ac:dyDescent="0.25">
      <c r="B61" s="80" t="s">
        <v>72</v>
      </c>
      <c r="C61" s="80" t="s">
        <v>110</v>
      </c>
      <c r="D61" t="s">
        <v>109</v>
      </c>
      <c r="E61" s="44" t="s">
        <v>5</v>
      </c>
      <c r="F61" s="82">
        <v>1</v>
      </c>
      <c r="G61" t="s">
        <v>81</v>
      </c>
    </row>
    <row r="62" spans="2:7" x14ac:dyDescent="0.25">
      <c r="B62" s="80" t="s">
        <v>72</v>
      </c>
      <c r="C62" s="80" t="s">
        <v>106</v>
      </c>
      <c r="D62" t="s">
        <v>56</v>
      </c>
      <c r="E62" s="44" t="s">
        <v>5</v>
      </c>
      <c r="F62" s="82">
        <v>1</v>
      </c>
      <c r="G62" t="s">
        <v>81</v>
      </c>
    </row>
    <row r="63" spans="2:7" x14ac:dyDescent="0.25">
      <c r="B63" s="80" t="s">
        <v>72</v>
      </c>
      <c r="C63" s="80" t="s">
        <v>106</v>
      </c>
      <c r="D63" t="s">
        <v>109</v>
      </c>
      <c r="E63" s="44" t="s">
        <v>5</v>
      </c>
      <c r="F63" s="82">
        <v>3</v>
      </c>
      <c r="G63" t="s">
        <v>81</v>
      </c>
    </row>
    <row r="64" spans="2:7" x14ac:dyDescent="0.25">
      <c r="B64" s="80" t="s">
        <v>72</v>
      </c>
      <c r="C64" s="80" t="s">
        <v>111</v>
      </c>
      <c r="D64" t="s">
        <v>56</v>
      </c>
      <c r="E64" s="44" t="s">
        <v>5</v>
      </c>
      <c r="F64" s="82">
        <v>3</v>
      </c>
      <c r="G64" t="s">
        <v>81</v>
      </c>
    </row>
    <row r="65" spans="2:7" x14ac:dyDescent="0.25">
      <c r="B65" s="80" t="s">
        <v>72</v>
      </c>
      <c r="C65" s="80" t="s">
        <v>111</v>
      </c>
      <c r="D65" t="s">
        <v>109</v>
      </c>
      <c r="E65" s="44" t="s">
        <v>5</v>
      </c>
      <c r="F65" s="82">
        <v>11</v>
      </c>
      <c r="G65" t="s">
        <v>81</v>
      </c>
    </row>
    <row r="66" spans="2:7" x14ac:dyDescent="0.25">
      <c r="B66" s="80" t="s">
        <v>72</v>
      </c>
      <c r="C66" s="80" t="s">
        <v>111</v>
      </c>
      <c r="D66" t="s">
        <v>105</v>
      </c>
      <c r="E66" s="44" t="s">
        <v>5</v>
      </c>
      <c r="F66" s="82">
        <v>1</v>
      </c>
      <c r="G66" t="s">
        <v>138</v>
      </c>
    </row>
    <row r="67" spans="2:7" x14ac:dyDescent="0.25">
      <c r="B67" s="80" t="s">
        <v>72</v>
      </c>
      <c r="C67" s="80" t="s">
        <v>111</v>
      </c>
      <c r="D67" t="s">
        <v>105</v>
      </c>
      <c r="E67" s="44" t="s">
        <v>5</v>
      </c>
      <c r="F67" s="82">
        <v>1</v>
      </c>
      <c r="G67" t="s">
        <v>139</v>
      </c>
    </row>
    <row r="68" spans="2:7" x14ac:dyDescent="0.25">
      <c r="B68" s="81" t="s">
        <v>72</v>
      </c>
      <c r="C68" s="80" t="s">
        <v>91</v>
      </c>
      <c r="D68" t="s">
        <v>109</v>
      </c>
      <c r="E68" s="44" t="s">
        <v>5</v>
      </c>
      <c r="F68" s="82">
        <v>2</v>
      </c>
      <c r="G68" t="s">
        <v>81</v>
      </c>
    </row>
    <row r="69" spans="2:7" x14ac:dyDescent="0.25">
      <c r="B69" s="80" t="s">
        <v>74</v>
      </c>
      <c r="C69" s="80" t="s">
        <v>96</v>
      </c>
      <c r="D69" t="s">
        <v>56</v>
      </c>
      <c r="E69" s="44" t="s">
        <v>5</v>
      </c>
      <c r="F69" s="82">
        <v>2</v>
      </c>
      <c r="G69" t="s">
        <v>81</v>
      </c>
    </row>
    <row r="70" spans="2:7" x14ac:dyDescent="0.25">
      <c r="B70" s="80" t="s">
        <v>74</v>
      </c>
      <c r="C70" s="80" t="s">
        <v>79</v>
      </c>
      <c r="D70" t="s">
        <v>56</v>
      </c>
      <c r="E70" s="44" t="s">
        <v>5</v>
      </c>
      <c r="F70" s="82">
        <v>1</v>
      </c>
      <c r="G70" t="s">
        <v>81</v>
      </c>
    </row>
    <row r="71" spans="2:7" x14ac:dyDescent="0.25">
      <c r="B71" s="80" t="s">
        <v>74</v>
      </c>
      <c r="C71" s="80" t="s">
        <v>120</v>
      </c>
      <c r="D71" t="s">
        <v>56</v>
      </c>
      <c r="E71" s="44" t="s">
        <v>5</v>
      </c>
      <c r="F71" s="82">
        <v>2</v>
      </c>
      <c r="G71" t="s">
        <v>81</v>
      </c>
    </row>
    <row r="72" spans="2:7" x14ac:dyDescent="0.25">
      <c r="B72" s="80" t="s">
        <v>74</v>
      </c>
      <c r="C72" s="80" t="s">
        <v>114</v>
      </c>
      <c r="D72" t="s">
        <v>56</v>
      </c>
      <c r="E72" s="44" t="s">
        <v>5</v>
      </c>
      <c r="F72" s="82">
        <v>3</v>
      </c>
      <c r="G72" t="s">
        <v>81</v>
      </c>
    </row>
    <row r="73" spans="2:7" x14ac:dyDescent="0.25">
      <c r="B73" s="80" t="s">
        <v>74</v>
      </c>
      <c r="C73" s="80" t="s">
        <v>90</v>
      </c>
      <c r="D73" t="s">
        <v>56</v>
      </c>
      <c r="E73" s="44" t="s">
        <v>5</v>
      </c>
      <c r="F73" s="82">
        <v>7</v>
      </c>
      <c r="G73" t="s">
        <v>81</v>
      </c>
    </row>
    <row r="74" spans="2:7" x14ac:dyDescent="0.25">
      <c r="B74" s="80" t="s">
        <v>74</v>
      </c>
      <c r="C74" s="80" t="s">
        <v>90</v>
      </c>
      <c r="D74" t="s">
        <v>97</v>
      </c>
      <c r="E74" s="44" t="s">
        <v>5</v>
      </c>
      <c r="F74" s="82">
        <v>3</v>
      </c>
      <c r="G74" t="s">
        <v>81</v>
      </c>
    </row>
    <row r="75" spans="2:7" x14ac:dyDescent="0.25">
      <c r="B75" s="80" t="s">
        <v>74</v>
      </c>
      <c r="C75" s="80" t="s">
        <v>121</v>
      </c>
      <c r="D75" t="s">
        <v>56</v>
      </c>
      <c r="E75" s="44" t="s">
        <v>5</v>
      </c>
      <c r="F75" s="82">
        <v>3</v>
      </c>
      <c r="G75" t="s">
        <v>81</v>
      </c>
    </row>
    <row r="76" spans="2:7" x14ac:dyDescent="0.25">
      <c r="B76" s="80" t="s">
        <v>74</v>
      </c>
      <c r="C76" s="80" t="s">
        <v>95</v>
      </c>
      <c r="D76" t="s">
        <v>105</v>
      </c>
      <c r="E76" s="44" t="s">
        <v>5</v>
      </c>
      <c r="F76" s="82">
        <v>2</v>
      </c>
      <c r="G76" t="s">
        <v>81</v>
      </c>
    </row>
    <row r="77" spans="2:7" x14ac:dyDescent="0.25">
      <c r="B77" s="80" t="s">
        <v>74</v>
      </c>
      <c r="C77" s="80" t="s">
        <v>73</v>
      </c>
      <c r="D77" t="s">
        <v>56</v>
      </c>
      <c r="E77" s="44" t="s">
        <v>5</v>
      </c>
      <c r="F77" s="82">
        <v>35</v>
      </c>
      <c r="G77" t="s">
        <v>81</v>
      </c>
    </row>
    <row r="78" spans="2:7" x14ac:dyDescent="0.25">
      <c r="B78" s="80" t="s">
        <v>74</v>
      </c>
      <c r="C78" s="80" t="s">
        <v>73</v>
      </c>
      <c r="D78" t="s">
        <v>108</v>
      </c>
      <c r="E78" s="44" t="s">
        <v>5</v>
      </c>
      <c r="F78" s="82">
        <v>2</v>
      </c>
      <c r="G78" t="s">
        <v>81</v>
      </c>
    </row>
    <row r="79" spans="2:7" x14ac:dyDescent="0.25">
      <c r="B79" s="80" t="s">
        <v>74</v>
      </c>
      <c r="C79" s="80" t="s">
        <v>73</v>
      </c>
      <c r="D79" t="s">
        <v>97</v>
      </c>
      <c r="E79" s="44" t="s">
        <v>5</v>
      </c>
      <c r="F79" s="82">
        <v>12</v>
      </c>
      <c r="G79" t="s">
        <v>81</v>
      </c>
    </row>
    <row r="80" spans="2:7" x14ac:dyDescent="0.25">
      <c r="B80" s="80" t="s">
        <v>74</v>
      </c>
      <c r="C80" s="80" t="s">
        <v>73</v>
      </c>
      <c r="D80" t="s">
        <v>105</v>
      </c>
      <c r="E80" s="44" t="s">
        <v>5</v>
      </c>
      <c r="F80" s="82">
        <v>3</v>
      </c>
      <c r="G80" t="s">
        <v>81</v>
      </c>
    </row>
    <row r="81" spans="2:7" x14ac:dyDescent="0.25">
      <c r="B81" s="80" t="s">
        <v>74</v>
      </c>
      <c r="C81" s="80" t="s">
        <v>118</v>
      </c>
      <c r="D81" t="s">
        <v>56</v>
      </c>
      <c r="E81" s="44" t="s">
        <v>5</v>
      </c>
      <c r="F81" s="82">
        <v>1</v>
      </c>
      <c r="G81" t="s">
        <v>81</v>
      </c>
    </row>
    <row r="82" spans="2:7" x14ac:dyDescent="0.25">
      <c r="B82" s="80" t="s">
        <v>74</v>
      </c>
      <c r="C82" s="80" t="s">
        <v>111</v>
      </c>
      <c r="D82" t="s">
        <v>56</v>
      </c>
      <c r="E82" s="44" t="s">
        <v>5</v>
      </c>
      <c r="F82" s="82">
        <v>1</v>
      </c>
      <c r="G82" t="s">
        <v>81</v>
      </c>
    </row>
    <row r="83" spans="2:7" x14ac:dyDescent="0.25">
      <c r="B83" s="81" t="s">
        <v>74</v>
      </c>
      <c r="C83" s="80" t="s">
        <v>80</v>
      </c>
      <c r="D83" t="s">
        <v>56</v>
      </c>
      <c r="E83" s="44" t="s">
        <v>5</v>
      </c>
      <c r="F83" s="82">
        <v>8</v>
      </c>
      <c r="G83" t="s">
        <v>81</v>
      </c>
    </row>
    <row r="84" spans="2:7" x14ac:dyDescent="0.25">
      <c r="B84" s="80" t="s">
        <v>82</v>
      </c>
      <c r="C84" s="80" t="s">
        <v>89</v>
      </c>
      <c r="D84" t="s">
        <v>56</v>
      </c>
      <c r="E84" s="44" t="s">
        <v>5</v>
      </c>
      <c r="F84" s="82">
        <v>1</v>
      </c>
      <c r="G84" t="s">
        <v>81</v>
      </c>
    </row>
    <row r="85" spans="2:7" x14ac:dyDescent="0.25">
      <c r="B85" s="80" t="s">
        <v>82</v>
      </c>
      <c r="C85" s="80" t="s">
        <v>77</v>
      </c>
      <c r="D85" t="s">
        <v>56</v>
      </c>
      <c r="E85" s="44" t="s">
        <v>5</v>
      </c>
      <c r="F85" s="82">
        <v>2</v>
      </c>
      <c r="G85" t="s">
        <v>81</v>
      </c>
    </row>
    <row r="86" spans="2:7" x14ac:dyDescent="0.25">
      <c r="B86" s="80" t="s">
        <v>82</v>
      </c>
      <c r="C86" s="80" t="s">
        <v>96</v>
      </c>
      <c r="D86" t="s">
        <v>109</v>
      </c>
      <c r="E86" s="44" t="s">
        <v>5</v>
      </c>
      <c r="F86" s="82">
        <v>1</v>
      </c>
      <c r="G86" t="s">
        <v>81</v>
      </c>
    </row>
    <row r="87" spans="2:7" x14ac:dyDescent="0.25">
      <c r="B87" s="80" t="s">
        <v>82</v>
      </c>
      <c r="C87" s="80" t="s">
        <v>90</v>
      </c>
      <c r="D87" t="s">
        <v>56</v>
      </c>
      <c r="E87" s="44" t="s">
        <v>5</v>
      </c>
      <c r="F87" s="82">
        <v>2</v>
      </c>
      <c r="G87" t="s">
        <v>81</v>
      </c>
    </row>
    <row r="88" spans="2:7" x14ac:dyDescent="0.25">
      <c r="B88" s="80" t="s">
        <v>82</v>
      </c>
      <c r="C88" s="80" t="s">
        <v>90</v>
      </c>
      <c r="D88" t="s">
        <v>97</v>
      </c>
      <c r="E88" s="44" t="s">
        <v>5</v>
      </c>
      <c r="F88" s="82">
        <v>1</v>
      </c>
      <c r="G88" t="s">
        <v>81</v>
      </c>
    </row>
    <row r="89" spans="2:7" x14ac:dyDescent="0.25">
      <c r="B89" s="80" t="s">
        <v>82</v>
      </c>
      <c r="C89" s="80" t="s">
        <v>122</v>
      </c>
      <c r="D89" t="s">
        <v>56</v>
      </c>
      <c r="E89" s="44" t="s">
        <v>5</v>
      </c>
      <c r="F89" s="82">
        <v>1</v>
      </c>
      <c r="G89" t="s">
        <v>81</v>
      </c>
    </row>
    <row r="90" spans="2:7" x14ac:dyDescent="0.25">
      <c r="B90" s="80" t="s">
        <v>82</v>
      </c>
      <c r="C90" s="80" t="s">
        <v>122</v>
      </c>
      <c r="D90" t="s">
        <v>105</v>
      </c>
      <c r="E90" s="44" t="s">
        <v>5</v>
      </c>
      <c r="F90" s="82">
        <v>1</v>
      </c>
      <c r="G90" t="s">
        <v>139</v>
      </c>
    </row>
    <row r="91" spans="2:7" x14ac:dyDescent="0.25">
      <c r="B91" s="80" t="s">
        <v>82</v>
      </c>
      <c r="C91" s="80" t="s">
        <v>95</v>
      </c>
      <c r="D91" t="s">
        <v>97</v>
      </c>
      <c r="E91" s="44" t="s">
        <v>5</v>
      </c>
      <c r="F91" s="82">
        <v>1</v>
      </c>
      <c r="G91" t="s">
        <v>81</v>
      </c>
    </row>
    <row r="92" spans="2:7" x14ac:dyDescent="0.25">
      <c r="B92" s="80" t="s">
        <v>82</v>
      </c>
      <c r="C92" s="80" t="s">
        <v>73</v>
      </c>
      <c r="D92" t="s">
        <v>56</v>
      </c>
      <c r="E92" s="44" t="s">
        <v>5</v>
      </c>
      <c r="F92" s="82">
        <v>2</v>
      </c>
      <c r="G92" t="s">
        <v>81</v>
      </c>
    </row>
    <row r="93" spans="2:7" x14ac:dyDescent="0.25">
      <c r="B93" s="80" t="s">
        <v>82</v>
      </c>
      <c r="C93" s="80" t="s">
        <v>73</v>
      </c>
      <c r="D93" t="s">
        <v>97</v>
      </c>
      <c r="E93" s="44" t="s">
        <v>5</v>
      </c>
      <c r="F93" s="82">
        <v>1</v>
      </c>
      <c r="G93" t="s">
        <v>81</v>
      </c>
    </row>
    <row r="94" spans="2:7" x14ac:dyDescent="0.25">
      <c r="B94" s="80" t="s">
        <v>82</v>
      </c>
      <c r="C94" s="80" t="s">
        <v>73</v>
      </c>
      <c r="D94" t="s">
        <v>105</v>
      </c>
      <c r="E94" s="44" t="s">
        <v>5</v>
      </c>
      <c r="F94" s="82">
        <v>1</v>
      </c>
      <c r="G94" t="s">
        <v>138</v>
      </c>
    </row>
    <row r="95" spans="2:7" x14ac:dyDescent="0.25">
      <c r="B95" s="80" t="s">
        <v>82</v>
      </c>
      <c r="C95" s="80" t="s">
        <v>73</v>
      </c>
      <c r="D95" t="s">
        <v>105</v>
      </c>
      <c r="E95" s="44" t="s">
        <v>5</v>
      </c>
      <c r="F95" s="82">
        <v>1</v>
      </c>
      <c r="G95" t="s">
        <v>81</v>
      </c>
    </row>
    <row r="96" spans="2:7" x14ac:dyDescent="0.25">
      <c r="B96" s="80" t="s">
        <v>82</v>
      </c>
      <c r="C96" s="80" t="s">
        <v>117</v>
      </c>
      <c r="D96" t="s">
        <v>97</v>
      </c>
      <c r="E96" s="44" t="s">
        <v>5</v>
      </c>
      <c r="F96" s="82">
        <v>1</v>
      </c>
      <c r="G96" t="s">
        <v>81</v>
      </c>
    </row>
    <row r="97" spans="2:7" x14ac:dyDescent="0.25">
      <c r="B97" s="81" t="s">
        <v>82</v>
      </c>
      <c r="C97" s="80" t="s">
        <v>123</v>
      </c>
      <c r="D97" t="s">
        <v>105</v>
      </c>
      <c r="E97" s="44" t="s">
        <v>5</v>
      </c>
      <c r="F97" s="82">
        <v>1</v>
      </c>
      <c r="G97" t="s">
        <v>135</v>
      </c>
    </row>
    <row r="98" spans="2:7" x14ac:dyDescent="0.25">
      <c r="B98" s="80" t="s">
        <v>75</v>
      </c>
      <c r="C98" s="80" t="s">
        <v>96</v>
      </c>
      <c r="D98" t="s">
        <v>109</v>
      </c>
      <c r="E98" s="44" t="s">
        <v>5</v>
      </c>
      <c r="F98" s="82">
        <v>1</v>
      </c>
      <c r="G98" t="s">
        <v>81</v>
      </c>
    </row>
    <row r="99" spans="2:7" x14ac:dyDescent="0.25">
      <c r="B99" s="80" t="s">
        <v>75</v>
      </c>
      <c r="C99" s="80" t="s">
        <v>113</v>
      </c>
      <c r="D99" t="s">
        <v>109</v>
      </c>
      <c r="E99" s="44" t="s">
        <v>5</v>
      </c>
      <c r="F99" s="82">
        <v>2</v>
      </c>
      <c r="G99" t="s">
        <v>81</v>
      </c>
    </row>
    <row r="100" spans="2:7" x14ac:dyDescent="0.25">
      <c r="B100" s="80" t="s">
        <v>75</v>
      </c>
      <c r="C100" s="80" t="s">
        <v>79</v>
      </c>
      <c r="D100" t="s">
        <v>56</v>
      </c>
      <c r="E100" s="44" t="s">
        <v>5</v>
      </c>
      <c r="F100" s="82">
        <v>1</v>
      </c>
      <c r="G100" t="s">
        <v>81</v>
      </c>
    </row>
    <row r="101" spans="2:7" x14ac:dyDescent="0.25">
      <c r="B101" s="80" t="s">
        <v>75</v>
      </c>
      <c r="C101" s="80" t="s">
        <v>90</v>
      </c>
      <c r="D101" t="s">
        <v>56</v>
      </c>
      <c r="E101" s="44" t="s">
        <v>5</v>
      </c>
      <c r="F101" s="82">
        <v>1</v>
      </c>
      <c r="G101" t="s">
        <v>81</v>
      </c>
    </row>
    <row r="102" spans="2:7" x14ac:dyDescent="0.25">
      <c r="B102" s="80" t="s">
        <v>75</v>
      </c>
      <c r="C102" s="80" t="s">
        <v>124</v>
      </c>
      <c r="D102" t="s">
        <v>105</v>
      </c>
      <c r="E102" s="44" t="s">
        <v>5</v>
      </c>
      <c r="F102" s="82">
        <v>1</v>
      </c>
      <c r="G102" t="s">
        <v>143</v>
      </c>
    </row>
    <row r="103" spans="2:7" x14ac:dyDescent="0.25">
      <c r="B103" s="80" t="s">
        <v>75</v>
      </c>
      <c r="C103" s="80" t="s">
        <v>99</v>
      </c>
      <c r="D103" t="s">
        <v>56</v>
      </c>
      <c r="E103" s="44" t="s">
        <v>5</v>
      </c>
      <c r="F103" s="82">
        <v>2</v>
      </c>
      <c r="G103" t="s">
        <v>81</v>
      </c>
    </row>
    <row r="104" spans="2:7" x14ac:dyDescent="0.25">
      <c r="B104" s="80" t="s">
        <v>75</v>
      </c>
      <c r="C104" s="80" t="s">
        <v>73</v>
      </c>
      <c r="D104" t="s">
        <v>56</v>
      </c>
      <c r="E104" s="44" t="s">
        <v>5</v>
      </c>
      <c r="F104" s="82">
        <v>4</v>
      </c>
      <c r="G104" t="s">
        <v>81</v>
      </c>
    </row>
    <row r="105" spans="2:7" x14ac:dyDescent="0.25">
      <c r="B105" s="80" t="s">
        <v>75</v>
      </c>
      <c r="C105" s="80" t="s">
        <v>73</v>
      </c>
      <c r="D105" t="s">
        <v>97</v>
      </c>
      <c r="E105" s="44" t="s">
        <v>5</v>
      </c>
      <c r="F105" s="82">
        <v>1</v>
      </c>
      <c r="G105" t="s">
        <v>81</v>
      </c>
    </row>
    <row r="106" spans="2:7" x14ac:dyDescent="0.25">
      <c r="B106" s="80" t="s">
        <v>75</v>
      </c>
      <c r="C106" s="80" t="s">
        <v>73</v>
      </c>
      <c r="D106" t="s">
        <v>105</v>
      </c>
      <c r="E106" s="44" t="s">
        <v>5</v>
      </c>
      <c r="F106" s="82">
        <v>2</v>
      </c>
      <c r="G106" t="s">
        <v>81</v>
      </c>
    </row>
    <row r="107" spans="2:7" x14ac:dyDescent="0.25">
      <c r="B107" s="80" t="s">
        <v>75</v>
      </c>
      <c r="C107" s="80" t="s">
        <v>123</v>
      </c>
      <c r="D107" t="s">
        <v>56</v>
      </c>
      <c r="E107" s="44" t="s">
        <v>5</v>
      </c>
      <c r="F107" s="82">
        <v>3</v>
      </c>
      <c r="G107" t="s">
        <v>81</v>
      </c>
    </row>
    <row r="108" spans="2:7" x14ac:dyDescent="0.25">
      <c r="B108" s="80" t="s">
        <v>75</v>
      </c>
      <c r="C108" s="80" t="s">
        <v>123</v>
      </c>
      <c r="D108" t="s">
        <v>97</v>
      </c>
      <c r="E108" s="44" t="s">
        <v>5</v>
      </c>
      <c r="F108" s="82">
        <v>1</v>
      </c>
      <c r="G108" t="s">
        <v>81</v>
      </c>
    </row>
    <row r="109" spans="2:7" x14ac:dyDescent="0.25">
      <c r="B109" s="80" t="s">
        <v>75</v>
      </c>
      <c r="C109" s="80" t="s">
        <v>119</v>
      </c>
      <c r="D109" t="s">
        <v>105</v>
      </c>
      <c r="E109" s="44" t="s">
        <v>5</v>
      </c>
      <c r="F109" s="82">
        <v>1</v>
      </c>
      <c r="G109" t="s">
        <v>81</v>
      </c>
    </row>
    <row r="110" spans="2:7" x14ac:dyDescent="0.25">
      <c r="B110" s="81" t="s">
        <v>75</v>
      </c>
      <c r="C110" s="80" t="s">
        <v>125</v>
      </c>
      <c r="D110" t="s">
        <v>105</v>
      </c>
      <c r="E110" s="44" t="s">
        <v>5</v>
      </c>
      <c r="F110" s="82">
        <v>1</v>
      </c>
      <c r="G110" t="s">
        <v>81</v>
      </c>
    </row>
    <row r="111" spans="2:7" x14ac:dyDescent="0.25">
      <c r="B111" s="80" t="s">
        <v>76</v>
      </c>
      <c r="C111" s="80" t="s">
        <v>92</v>
      </c>
      <c r="D111" t="s">
        <v>56</v>
      </c>
      <c r="E111" s="44" t="s">
        <v>5</v>
      </c>
      <c r="F111" s="82">
        <v>11</v>
      </c>
      <c r="G111" t="s">
        <v>81</v>
      </c>
    </row>
    <row r="112" spans="2:7" x14ac:dyDescent="0.25">
      <c r="B112" s="80" t="s">
        <v>76</v>
      </c>
      <c r="C112" s="80" t="s">
        <v>92</v>
      </c>
      <c r="D112" t="s">
        <v>97</v>
      </c>
      <c r="E112" s="44" t="s">
        <v>5</v>
      </c>
      <c r="F112" s="82">
        <v>1</v>
      </c>
      <c r="G112" t="s">
        <v>81</v>
      </c>
    </row>
    <row r="113" spans="2:7" x14ac:dyDescent="0.25">
      <c r="B113" s="80" t="s">
        <v>76</v>
      </c>
      <c r="C113" s="80" t="s">
        <v>77</v>
      </c>
      <c r="D113" t="s">
        <v>56</v>
      </c>
      <c r="E113" s="44" t="s">
        <v>5</v>
      </c>
      <c r="F113" s="82">
        <v>1</v>
      </c>
      <c r="G113" t="s">
        <v>81</v>
      </c>
    </row>
    <row r="114" spans="2:7" x14ac:dyDescent="0.25">
      <c r="B114" s="80" t="s">
        <v>76</v>
      </c>
      <c r="C114" s="80" t="s">
        <v>77</v>
      </c>
      <c r="D114" t="s">
        <v>109</v>
      </c>
      <c r="E114" s="44" t="s">
        <v>5</v>
      </c>
      <c r="F114" s="82">
        <v>1</v>
      </c>
      <c r="G114" t="s">
        <v>81</v>
      </c>
    </row>
    <row r="115" spans="2:7" x14ac:dyDescent="0.25">
      <c r="B115" s="80" t="s">
        <v>76</v>
      </c>
      <c r="C115" s="80" t="s">
        <v>77</v>
      </c>
      <c r="D115" t="s">
        <v>105</v>
      </c>
      <c r="E115" s="44" t="s">
        <v>5</v>
      </c>
      <c r="F115" s="82">
        <v>1</v>
      </c>
      <c r="G115" t="s">
        <v>81</v>
      </c>
    </row>
    <row r="116" spans="2:7" x14ac:dyDescent="0.25">
      <c r="B116" s="80" t="s">
        <v>76</v>
      </c>
      <c r="C116" s="80" t="s">
        <v>96</v>
      </c>
      <c r="D116" t="s">
        <v>56</v>
      </c>
      <c r="E116" s="44" t="s">
        <v>5</v>
      </c>
      <c r="F116" s="82">
        <v>1</v>
      </c>
      <c r="G116" t="s">
        <v>81</v>
      </c>
    </row>
    <row r="117" spans="2:7" x14ac:dyDescent="0.25">
      <c r="B117" s="80" t="s">
        <v>76</v>
      </c>
      <c r="C117" s="80" t="s">
        <v>126</v>
      </c>
      <c r="D117" t="s">
        <v>56</v>
      </c>
      <c r="E117" s="44" t="s">
        <v>5</v>
      </c>
      <c r="F117" s="82">
        <v>1</v>
      </c>
      <c r="G117" t="s">
        <v>81</v>
      </c>
    </row>
    <row r="118" spans="2:7" x14ac:dyDescent="0.25">
      <c r="B118" s="80" t="s">
        <v>76</v>
      </c>
      <c r="C118" s="80" t="s">
        <v>73</v>
      </c>
      <c r="D118" t="s">
        <v>56</v>
      </c>
      <c r="E118" s="44" t="s">
        <v>5</v>
      </c>
      <c r="F118" s="82">
        <v>6</v>
      </c>
      <c r="G118" t="s">
        <v>81</v>
      </c>
    </row>
    <row r="119" spans="2:7" x14ac:dyDescent="0.25">
      <c r="B119" s="80" t="s">
        <v>76</v>
      </c>
      <c r="C119" s="80" t="s">
        <v>73</v>
      </c>
      <c r="D119" t="s">
        <v>109</v>
      </c>
      <c r="E119" s="44" t="s">
        <v>5</v>
      </c>
      <c r="F119" s="82">
        <v>1</v>
      </c>
      <c r="G119" t="s">
        <v>81</v>
      </c>
    </row>
    <row r="120" spans="2:7" x14ac:dyDescent="0.25">
      <c r="B120" s="80" t="s">
        <v>76</v>
      </c>
      <c r="C120" s="80" t="s">
        <v>73</v>
      </c>
      <c r="D120" t="s">
        <v>108</v>
      </c>
      <c r="E120" s="44" t="s">
        <v>5</v>
      </c>
      <c r="F120" s="82">
        <v>1</v>
      </c>
      <c r="G120" t="s">
        <v>81</v>
      </c>
    </row>
    <row r="121" spans="2:7" x14ac:dyDescent="0.25">
      <c r="B121" s="80" t="s">
        <v>76</v>
      </c>
      <c r="C121" s="80" t="s">
        <v>73</v>
      </c>
      <c r="D121" t="s">
        <v>105</v>
      </c>
      <c r="E121" s="44" t="s">
        <v>5</v>
      </c>
      <c r="F121" s="82">
        <v>1</v>
      </c>
      <c r="G121" t="s">
        <v>81</v>
      </c>
    </row>
    <row r="122" spans="2:7" x14ac:dyDescent="0.25">
      <c r="B122" s="80" t="s">
        <v>76</v>
      </c>
      <c r="C122" s="80" t="s">
        <v>80</v>
      </c>
      <c r="D122" t="s">
        <v>56</v>
      </c>
      <c r="E122" s="44" t="s">
        <v>5</v>
      </c>
      <c r="F122" s="82">
        <v>2</v>
      </c>
      <c r="G122" t="s">
        <v>81</v>
      </c>
    </row>
    <row r="123" spans="2:7" x14ac:dyDescent="0.25">
      <c r="B123" s="81" t="s">
        <v>76</v>
      </c>
      <c r="C123" s="80" t="s">
        <v>91</v>
      </c>
      <c r="D123" t="s">
        <v>97</v>
      </c>
      <c r="E123" s="44" t="s">
        <v>5</v>
      </c>
      <c r="F123" s="82">
        <v>1</v>
      </c>
      <c r="G123" t="s">
        <v>81</v>
      </c>
    </row>
    <row r="124" spans="2:7" x14ac:dyDescent="0.25">
      <c r="B124" s="80" t="s">
        <v>78</v>
      </c>
      <c r="C124" s="80" t="s">
        <v>89</v>
      </c>
      <c r="D124" t="s">
        <v>56</v>
      </c>
      <c r="E124" s="44" t="s">
        <v>5</v>
      </c>
      <c r="F124" s="82">
        <v>1</v>
      </c>
      <c r="G124" t="s">
        <v>81</v>
      </c>
    </row>
    <row r="125" spans="2:7" x14ac:dyDescent="0.25">
      <c r="B125" s="80" t="s">
        <v>78</v>
      </c>
      <c r="C125" s="80" t="s">
        <v>94</v>
      </c>
      <c r="D125" t="s">
        <v>56</v>
      </c>
      <c r="E125" s="44" t="s">
        <v>5</v>
      </c>
      <c r="F125" s="82">
        <v>1</v>
      </c>
      <c r="G125" t="s">
        <v>81</v>
      </c>
    </row>
    <row r="126" spans="2:7" x14ac:dyDescent="0.25">
      <c r="B126" s="80" t="s">
        <v>78</v>
      </c>
      <c r="C126" s="80" t="s">
        <v>92</v>
      </c>
      <c r="D126" t="s">
        <v>56</v>
      </c>
      <c r="E126" s="44" t="s">
        <v>5</v>
      </c>
      <c r="F126" s="82">
        <v>2</v>
      </c>
      <c r="G126" t="s">
        <v>81</v>
      </c>
    </row>
    <row r="127" spans="2:7" x14ac:dyDescent="0.25">
      <c r="B127" s="80" t="s">
        <v>78</v>
      </c>
      <c r="C127" s="80" t="s">
        <v>77</v>
      </c>
      <c r="D127" t="s">
        <v>56</v>
      </c>
      <c r="E127" s="44" t="s">
        <v>5</v>
      </c>
      <c r="F127" s="82">
        <v>1</v>
      </c>
      <c r="G127" t="s">
        <v>81</v>
      </c>
    </row>
    <row r="128" spans="2:7" x14ac:dyDescent="0.25">
      <c r="B128" s="80" t="s">
        <v>78</v>
      </c>
      <c r="C128" s="80" t="s">
        <v>112</v>
      </c>
      <c r="D128" t="s">
        <v>56</v>
      </c>
      <c r="E128" s="44" t="s">
        <v>5</v>
      </c>
      <c r="F128" s="82">
        <v>1</v>
      </c>
      <c r="G128" t="s">
        <v>81</v>
      </c>
    </row>
    <row r="129" spans="2:7" x14ac:dyDescent="0.25">
      <c r="B129" s="80" t="s">
        <v>78</v>
      </c>
      <c r="C129" s="80" t="s">
        <v>96</v>
      </c>
      <c r="D129" t="s">
        <v>98</v>
      </c>
      <c r="E129" s="44" t="s">
        <v>5</v>
      </c>
      <c r="F129" s="82">
        <v>1</v>
      </c>
      <c r="G129" t="s">
        <v>81</v>
      </c>
    </row>
    <row r="130" spans="2:7" x14ac:dyDescent="0.25">
      <c r="B130" s="80" t="s">
        <v>78</v>
      </c>
      <c r="C130" s="80" t="s">
        <v>96</v>
      </c>
      <c r="D130" t="s">
        <v>56</v>
      </c>
      <c r="E130" s="44" t="s">
        <v>5</v>
      </c>
      <c r="F130" s="82">
        <v>6</v>
      </c>
      <c r="G130" t="s">
        <v>81</v>
      </c>
    </row>
    <row r="131" spans="2:7" x14ac:dyDescent="0.25">
      <c r="B131" s="80" t="s">
        <v>78</v>
      </c>
      <c r="C131" s="80" t="s">
        <v>96</v>
      </c>
      <c r="D131" t="s">
        <v>108</v>
      </c>
      <c r="E131" s="44" t="s">
        <v>5</v>
      </c>
      <c r="F131" s="82">
        <v>1</v>
      </c>
      <c r="G131" t="s">
        <v>81</v>
      </c>
    </row>
    <row r="132" spans="2:7" x14ac:dyDescent="0.25">
      <c r="B132" s="80" t="s">
        <v>78</v>
      </c>
      <c r="C132" s="80" t="s">
        <v>96</v>
      </c>
      <c r="D132" t="s">
        <v>105</v>
      </c>
      <c r="E132" s="44" t="s">
        <v>5</v>
      </c>
      <c r="F132" s="82">
        <v>1</v>
      </c>
      <c r="G132" t="s">
        <v>129</v>
      </c>
    </row>
    <row r="133" spans="2:7" x14ac:dyDescent="0.25">
      <c r="B133" s="80" t="s">
        <v>78</v>
      </c>
      <c r="C133" s="80" t="s">
        <v>96</v>
      </c>
      <c r="D133" t="s">
        <v>105</v>
      </c>
      <c r="E133" s="44" t="s">
        <v>5</v>
      </c>
      <c r="F133" s="82">
        <v>1</v>
      </c>
      <c r="G133" t="s">
        <v>81</v>
      </c>
    </row>
    <row r="134" spans="2:7" x14ac:dyDescent="0.25">
      <c r="B134" s="80" t="s">
        <v>78</v>
      </c>
      <c r="C134" s="80" t="s">
        <v>79</v>
      </c>
      <c r="D134" t="s">
        <v>56</v>
      </c>
      <c r="E134" s="44" t="s">
        <v>5</v>
      </c>
      <c r="F134" s="82">
        <v>10</v>
      </c>
      <c r="G134" t="s">
        <v>81</v>
      </c>
    </row>
    <row r="135" spans="2:7" x14ac:dyDescent="0.25">
      <c r="B135" s="80" t="s">
        <v>78</v>
      </c>
      <c r="C135" s="80" t="s">
        <v>90</v>
      </c>
      <c r="D135" t="s">
        <v>56</v>
      </c>
      <c r="E135" s="44" t="s">
        <v>5</v>
      </c>
      <c r="F135" s="82">
        <v>1</v>
      </c>
      <c r="G135" t="s">
        <v>81</v>
      </c>
    </row>
    <row r="136" spans="2:7" x14ac:dyDescent="0.25">
      <c r="B136" s="80" t="s">
        <v>78</v>
      </c>
      <c r="C136" s="80" t="s">
        <v>124</v>
      </c>
      <c r="D136" t="s">
        <v>97</v>
      </c>
      <c r="E136" s="44" t="s">
        <v>5</v>
      </c>
      <c r="F136" s="82">
        <v>2</v>
      </c>
      <c r="G136" t="s">
        <v>81</v>
      </c>
    </row>
    <row r="137" spans="2:7" x14ac:dyDescent="0.25">
      <c r="B137" s="80" t="s">
        <v>78</v>
      </c>
      <c r="C137" s="80" t="s">
        <v>99</v>
      </c>
      <c r="D137" t="s">
        <v>56</v>
      </c>
      <c r="E137" s="44" t="s">
        <v>5</v>
      </c>
      <c r="F137" s="82">
        <v>1</v>
      </c>
      <c r="G137" t="s">
        <v>81</v>
      </c>
    </row>
    <row r="138" spans="2:7" x14ac:dyDescent="0.25">
      <c r="B138" s="80" t="s">
        <v>78</v>
      </c>
      <c r="C138" s="80" t="s">
        <v>95</v>
      </c>
      <c r="D138" t="s">
        <v>56</v>
      </c>
      <c r="E138" s="44" t="s">
        <v>5</v>
      </c>
      <c r="F138" s="82">
        <v>5</v>
      </c>
      <c r="G138" t="s">
        <v>81</v>
      </c>
    </row>
    <row r="139" spans="2:7" x14ac:dyDescent="0.25">
      <c r="B139" s="80" t="s">
        <v>78</v>
      </c>
      <c r="C139" s="80" t="s">
        <v>95</v>
      </c>
      <c r="D139" t="s">
        <v>108</v>
      </c>
      <c r="E139" s="44" t="s">
        <v>5</v>
      </c>
      <c r="F139" s="82">
        <v>1</v>
      </c>
      <c r="G139" t="s">
        <v>81</v>
      </c>
    </row>
    <row r="140" spans="2:7" x14ac:dyDescent="0.25">
      <c r="B140" s="80" t="s">
        <v>78</v>
      </c>
      <c r="C140" s="80" t="s">
        <v>95</v>
      </c>
      <c r="D140" t="s">
        <v>105</v>
      </c>
      <c r="E140" s="44" t="s">
        <v>5</v>
      </c>
      <c r="F140" s="82">
        <v>1</v>
      </c>
      <c r="G140" t="s">
        <v>144</v>
      </c>
    </row>
    <row r="141" spans="2:7" x14ac:dyDescent="0.25">
      <c r="B141" s="80" t="s">
        <v>78</v>
      </c>
      <c r="C141" s="80" t="s">
        <v>100</v>
      </c>
      <c r="D141" t="s">
        <v>56</v>
      </c>
      <c r="E141" s="44" t="s">
        <v>5</v>
      </c>
      <c r="F141" s="82">
        <v>4</v>
      </c>
      <c r="G141" t="s">
        <v>81</v>
      </c>
    </row>
    <row r="142" spans="2:7" x14ac:dyDescent="0.25">
      <c r="B142" s="80" t="s">
        <v>78</v>
      </c>
      <c r="C142" s="80" t="s">
        <v>73</v>
      </c>
      <c r="D142" t="s">
        <v>56</v>
      </c>
      <c r="E142" s="44" t="s">
        <v>5</v>
      </c>
      <c r="F142" s="82">
        <v>14</v>
      </c>
      <c r="G142" t="s">
        <v>81</v>
      </c>
    </row>
    <row r="143" spans="2:7" x14ac:dyDescent="0.25">
      <c r="B143" s="80" t="s">
        <v>78</v>
      </c>
      <c r="C143" s="80" t="s">
        <v>73</v>
      </c>
      <c r="D143" t="s">
        <v>109</v>
      </c>
      <c r="E143" s="44" t="s">
        <v>5</v>
      </c>
      <c r="F143" s="82">
        <v>1</v>
      </c>
      <c r="G143" t="s">
        <v>81</v>
      </c>
    </row>
    <row r="144" spans="2:7" x14ac:dyDescent="0.25">
      <c r="B144" s="80" t="s">
        <v>78</v>
      </c>
      <c r="C144" s="80" t="s">
        <v>73</v>
      </c>
      <c r="D144" t="s">
        <v>108</v>
      </c>
      <c r="E144" s="44" t="s">
        <v>5</v>
      </c>
      <c r="F144" s="82">
        <v>3</v>
      </c>
      <c r="G144" t="s">
        <v>81</v>
      </c>
    </row>
    <row r="145" spans="2:7" x14ac:dyDescent="0.25">
      <c r="B145" s="80" t="s">
        <v>78</v>
      </c>
      <c r="C145" s="80" t="s">
        <v>73</v>
      </c>
      <c r="D145" t="s">
        <v>97</v>
      </c>
      <c r="E145" s="44" t="s">
        <v>5</v>
      </c>
      <c r="F145" s="82">
        <v>2</v>
      </c>
      <c r="G145" t="s">
        <v>81</v>
      </c>
    </row>
    <row r="146" spans="2:7" x14ac:dyDescent="0.25">
      <c r="B146" s="80" t="s">
        <v>78</v>
      </c>
      <c r="C146" s="80" t="s">
        <v>117</v>
      </c>
      <c r="D146" t="s">
        <v>56</v>
      </c>
      <c r="E146" s="44" t="s">
        <v>5</v>
      </c>
      <c r="F146" s="82">
        <v>2</v>
      </c>
      <c r="G146" t="s">
        <v>81</v>
      </c>
    </row>
    <row r="147" spans="2:7" x14ac:dyDescent="0.25">
      <c r="B147" s="80" t="s">
        <v>78</v>
      </c>
      <c r="C147" s="80" t="s">
        <v>118</v>
      </c>
      <c r="D147" t="s">
        <v>97</v>
      </c>
      <c r="E147" s="44" t="s">
        <v>5</v>
      </c>
      <c r="F147" s="82">
        <v>1</v>
      </c>
      <c r="G147" t="s">
        <v>81</v>
      </c>
    </row>
    <row r="148" spans="2:7" x14ac:dyDescent="0.25">
      <c r="B148" s="80" t="s">
        <v>78</v>
      </c>
      <c r="C148" s="80" t="s">
        <v>123</v>
      </c>
      <c r="D148" t="s">
        <v>56</v>
      </c>
      <c r="E148" s="44" t="s">
        <v>5</v>
      </c>
      <c r="F148" s="82">
        <v>10</v>
      </c>
      <c r="G148" t="s">
        <v>81</v>
      </c>
    </row>
    <row r="149" spans="2:7" x14ac:dyDescent="0.25">
      <c r="B149" s="80" t="s">
        <v>78</v>
      </c>
      <c r="C149" s="80" t="s">
        <v>123</v>
      </c>
      <c r="D149" t="s">
        <v>97</v>
      </c>
      <c r="E149" s="44" t="s">
        <v>5</v>
      </c>
      <c r="F149" s="82">
        <v>1</v>
      </c>
      <c r="G149" t="s">
        <v>81</v>
      </c>
    </row>
    <row r="150" spans="2:7" x14ac:dyDescent="0.25">
      <c r="B150" s="80" t="s">
        <v>78</v>
      </c>
      <c r="C150" s="80" t="s">
        <v>119</v>
      </c>
      <c r="D150" t="s">
        <v>108</v>
      </c>
      <c r="E150" s="44" t="s">
        <v>5</v>
      </c>
      <c r="F150" s="82">
        <v>1</v>
      </c>
      <c r="G150" t="s">
        <v>81</v>
      </c>
    </row>
    <row r="151" spans="2:7" x14ac:dyDescent="0.25">
      <c r="B151" s="80" t="s">
        <v>78</v>
      </c>
      <c r="C151" s="80" t="s">
        <v>125</v>
      </c>
      <c r="D151" t="s">
        <v>56</v>
      </c>
      <c r="E151" s="44" t="s">
        <v>5</v>
      </c>
      <c r="F151" s="82">
        <v>1</v>
      </c>
      <c r="G151" t="s">
        <v>81</v>
      </c>
    </row>
    <row r="152" spans="2:7" x14ac:dyDescent="0.25">
      <c r="B152" s="80" t="s">
        <v>78</v>
      </c>
      <c r="C152" s="80" t="s">
        <v>110</v>
      </c>
      <c r="D152" t="s">
        <v>56</v>
      </c>
      <c r="E152" s="44" t="s">
        <v>5</v>
      </c>
      <c r="F152" s="82">
        <v>1</v>
      </c>
      <c r="G152" t="s">
        <v>81</v>
      </c>
    </row>
    <row r="153" spans="2:7" x14ac:dyDescent="0.25">
      <c r="B153" s="80" t="s">
        <v>78</v>
      </c>
      <c r="C153" s="80" t="s">
        <v>127</v>
      </c>
      <c r="D153" t="s">
        <v>56</v>
      </c>
      <c r="E153" s="44" t="s">
        <v>5</v>
      </c>
      <c r="F153" s="82">
        <v>3</v>
      </c>
      <c r="G153" t="s">
        <v>81</v>
      </c>
    </row>
    <row r="154" spans="2:7" x14ac:dyDescent="0.25">
      <c r="B154" s="80" t="s">
        <v>78</v>
      </c>
      <c r="C154" s="80" t="s">
        <v>111</v>
      </c>
      <c r="D154" t="s">
        <v>105</v>
      </c>
      <c r="E154" s="44" t="s">
        <v>5</v>
      </c>
      <c r="F154" s="82">
        <v>1</v>
      </c>
      <c r="G154" t="s">
        <v>129</v>
      </c>
    </row>
    <row r="155" spans="2:7" x14ac:dyDescent="0.25">
      <c r="B155" s="80" t="s">
        <v>78</v>
      </c>
      <c r="C155" s="80" t="s">
        <v>80</v>
      </c>
      <c r="D155" t="s">
        <v>56</v>
      </c>
      <c r="E155" s="44" t="s">
        <v>5</v>
      </c>
      <c r="F155" s="82">
        <v>4</v>
      </c>
      <c r="G155" t="s">
        <v>81</v>
      </c>
    </row>
    <row r="156" spans="2:7" x14ac:dyDescent="0.25">
      <c r="B156" s="81" t="s">
        <v>78</v>
      </c>
      <c r="C156" s="80" t="s">
        <v>91</v>
      </c>
      <c r="D156" t="s">
        <v>56</v>
      </c>
      <c r="E156" s="44" t="s">
        <v>5</v>
      </c>
      <c r="F156" s="82">
        <v>2</v>
      </c>
      <c r="G156" t="s">
        <v>81</v>
      </c>
    </row>
    <row r="157" spans="2:7" x14ac:dyDescent="0.25">
      <c r="B157" s="80" t="s">
        <v>128</v>
      </c>
      <c r="C157" s="80" t="s">
        <v>77</v>
      </c>
      <c r="D157" t="s">
        <v>56</v>
      </c>
      <c r="E157" s="44" t="s">
        <v>5</v>
      </c>
      <c r="F157" s="82">
        <v>1</v>
      </c>
      <c r="G157" t="s">
        <v>81</v>
      </c>
    </row>
    <row r="158" spans="2:7" x14ac:dyDescent="0.25">
      <c r="B158" s="80" t="s">
        <v>128</v>
      </c>
      <c r="C158" s="80" t="s">
        <v>96</v>
      </c>
      <c r="D158" t="s">
        <v>56</v>
      </c>
      <c r="E158" s="44" t="s">
        <v>5</v>
      </c>
      <c r="F158" s="82">
        <v>1</v>
      </c>
      <c r="G158" t="s">
        <v>81</v>
      </c>
    </row>
    <row r="159" spans="2:7" x14ac:dyDescent="0.25">
      <c r="B159" s="80" t="s">
        <v>128</v>
      </c>
      <c r="C159" s="80" t="s">
        <v>96</v>
      </c>
      <c r="D159" t="s">
        <v>105</v>
      </c>
      <c r="E159" s="44" t="s">
        <v>5</v>
      </c>
      <c r="F159" s="82">
        <v>1</v>
      </c>
      <c r="G159" t="s">
        <v>81</v>
      </c>
    </row>
    <row r="160" spans="2:7" x14ac:dyDescent="0.25">
      <c r="B160" s="80" t="s">
        <v>128</v>
      </c>
      <c r="C160" s="80" t="s">
        <v>79</v>
      </c>
      <c r="D160" t="s">
        <v>56</v>
      </c>
      <c r="E160" s="44" t="s">
        <v>5</v>
      </c>
      <c r="F160" s="82">
        <v>1</v>
      </c>
      <c r="G160" t="s">
        <v>81</v>
      </c>
    </row>
    <row r="161" spans="2:7" x14ac:dyDescent="0.25">
      <c r="B161" s="80" t="s">
        <v>128</v>
      </c>
      <c r="C161" s="80" t="s">
        <v>120</v>
      </c>
      <c r="D161" t="s">
        <v>56</v>
      </c>
      <c r="E161" s="44" t="s">
        <v>5</v>
      </c>
      <c r="F161" s="82">
        <v>2</v>
      </c>
      <c r="G161" t="s">
        <v>81</v>
      </c>
    </row>
    <row r="162" spans="2:7" x14ac:dyDescent="0.25">
      <c r="B162" s="80" t="s">
        <v>128</v>
      </c>
      <c r="C162" s="80" t="s">
        <v>126</v>
      </c>
      <c r="D162" t="s">
        <v>56</v>
      </c>
      <c r="E162" s="44" t="s">
        <v>5</v>
      </c>
      <c r="F162" s="82">
        <v>1</v>
      </c>
      <c r="G162" t="s">
        <v>81</v>
      </c>
    </row>
    <row r="163" spans="2:7" x14ac:dyDescent="0.25">
      <c r="B163" s="80" t="s">
        <v>128</v>
      </c>
      <c r="C163" s="80" t="s">
        <v>90</v>
      </c>
      <c r="D163" t="s">
        <v>56</v>
      </c>
      <c r="E163" s="44" t="s">
        <v>5</v>
      </c>
      <c r="F163" s="82">
        <v>3</v>
      </c>
      <c r="G163" t="s">
        <v>81</v>
      </c>
    </row>
    <row r="164" spans="2:7" x14ac:dyDescent="0.25">
      <c r="B164" s="80" t="s">
        <v>128</v>
      </c>
      <c r="C164" s="80" t="s">
        <v>90</v>
      </c>
      <c r="D164" t="s">
        <v>97</v>
      </c>
      <c r="E164" s="44" t="s">
        <v>5</v>
      </c>
      <c r="F164" s="82">
        <v>3</v>
      </c>
      <c r="G164" t="s">
        <v>81</v>
      </c>
    </row>
    <row r="165" spans="2:7" x14ac:dyDescent="0.25">
      <c r="B165" s="80" t="s">
        <v>128</v>
      </c>
      <c r="C165" s="80" t="s">
        <v>90</v>
      </c>
      <c r="D165" t="s">
        <v>105</v>
      </c>
      <c r="E165" s="44" t="s">
        <v>5</v>
      </c>
      <c r="F165" s="82">
        <v>1</v>
      </c>
      <c r="G165" t="s">
        <v>81</v>
      </c>
    </row>
    <row r="166" spans="2:7" x14ac:dyDescent="0.25">
      <c r="B166" s="80" t="s">
        <v>128</v>
      </c>
      <c r="C166" s="80" t="s">
        <v>124</v>
      </c>
      <c r="D166" t="s">
        <v>56</v>
      </c>
      <c r="E166" s="44" t="s">
        <v>5</v>
      </c>
      <c r="F166" s="82">
        <v>2</v>
      </c>
      <c r="G166" t="s">
        <v>81</v>
      </c>
    </row>
    <row r="167" spans="2:7" x14ac:dyDescent="0.25">
      <c r="B167" s="80" t="s">
        <v>128</v>
      </c>
      <c r="C167" s="80" t="s">
        <v>95</v>
      </c>
      <c r="D167" t="s">
        <v>56</v>
      </c>
      <c r="E167" s="44" t="s">
        <v>5</v>
      </c>
      <c r="F167" s="82">
        <v>1</v>
      </c>
      <c r="G167" t="s">
        <v>81</v>
      </c>
    </row>
    <row r="168" spans="2:7" x14ac:dyDescent="0.25">
      <c r="B168" s="80" t="s">
        <v>128</v>
      </c>
      <c r="C168" s="80" t="s">
        <v>95</v>
      </c>
      <c r="D168" t="s">
        <v>97</v>
      </c>
      <c r="E168" s="44" t="s">
        <v>5</v>
      </c>
      <c r="F168" s="82">
        <v>2</v>
      </c>
      <c r="G168" t="s">
        <v>81</v>
      </c>
    </row>
    <row r="169" spans="2:7" x14ac:dyDescent="0.25">
      <c r="B169" s="80" t="s">
        <v>128</v>
      </c>
      <c r="C169" s="80" t="s">
        <v>73</v>
      </c>
      <c r="D169" t="s">
        <v>56</v>
      </c>
      <c r="E169" s="44" t="s">
        <v>5</v>
      </c>
      <c r="F169" s="82">
        <v>11</v>
      </c>
      <c r="G169" t="s">
        <v>81</v>
      </c>
    </row>
    <row r="170" spans="2:7" x14ac:dyDescent="0.25">
      <c r="B170" s="80" t="s">
        <v>128</v>
      </c>
      <c r="C170" s="80" t="s">
        <v>73</v>
      </c>
      <c r="D170" t="s">
        <v>97</v>
      </c>
      <c r="E170" s="44" t="s">
        <v>5</v>
      </c>
      <c r="F170" s="82">
        <v>8</v>
      </c>
      <c r="G170" t="s">
        <v>81</v>
      </c>
    </row>
    <row r="171" spans="2:7" x14ac:dyDescent="0.25">
      <c r="B171" s="80" t="s">
        <v>128</v>
      </c>
      <c r="C171" s="80" t="s">
        <v>73</v>
      </c>
      <c r="D171" t="s">
        <v>105</v>
      </c>
      <c r="E171" s="44" t="s">
        <v>5</v>
      </c>
      <c r="F171" s="82">
        <v>1</v>
      </c>
      <c r="G171" t="s">
        <v>130</v>
      </c>
    </row>
    <row r="172" spans="2:7" x14ac:dyDescent="0.25">
      <c r="B172" s="80" t="s">
        <v>128</v>
      </c>
      <c r="C172" s="80" t="s">
        <v>117</v>
      </c>
      <c r="D172" t="s">
        <v>56</v>
      </c>
      <c r="E172" s="44" t="s">
        <v>5</v>
      </c>
      <c r="F172" s="82">
        <v>1</v>
      </c>
      <c r="G172" t="s">
        <v>81</v>
      </c>
    </row>
    <row r="173" spans="2:7" x14ac:dyDescent="0.25">
      <c r="B173" s="80" t="s">
        <v>128</v>
      </c>
      <c r="C173" s="80" t="s">
        <v>123</v>
      </c>
      <c r="D173" t="s">
        <v>56</v>
      </c>
      <c r="E173" s="44" t="s">
        <v>5</v>
      </c>
      <c r="F173" s="82">
        <v>1</v>
      </c>
      <c r="G173" t="s">
        <v>81</v>
      </c>
    </row>
    <row r="174" spans="2:7" x14ac:dyDescent="0.25">
      <c r="B174" s="81" t="s">
        <v>128</v>
      </c>
      <c r="C174" s="80" t="s">
        <v>110</v>
      </c>
      <c r="D174" t="s">
        <v>56</v>
      </c>
      <c r="E174" s="44" t="s">
        <v>5</v>
      </c>
      <c r="F174" s="82">
        <v>1</v>
      </c>
      <c r="G174" t="s">
        <v>81</v>
      </c>
    </row>
    <row r="175" spans="2:7" x14ac:dyDescent="0.25">
      <c r="B175" s="80"/>
      <c r="C175" s="80"/>
      <c r="D175"/>
      <c r="F175" s="82"/>
      <c r="G175"/>
    </row>
    <row r="176" spans="2:7" x14ac:dyDescent="0.25">
      <c r="B176" s="80"/>
      <c r="C176" s="80"/>
      <c r="D176"/>
      <c r="F176" s="82"/>
      <c r="G176"/>
    </row>
    <row r="177" spans="2:7" x14ac:dyDescent="0.25">
      <c r="B177" s="81"/>
      <c r="C177" s="80"/>
      <c r="D177"/>
      <c r="F177" s="82"/>
      <c r="G177"/>
    </row>
    <row r="178" spans="2:7" x14ac:dyDescent="0.25">
      <c r="B178" s="80"/>
      <c r="C178" s="80"/>
      <c r="D178"/>
      <c r="F178" s="82"/>
      <c r="G178"/>
    </row>
    <row r="179" spans="2:7" x14ac:dyDescent="0.25">
      <c r="B179" s="80"/>
      <c r="C179" s="80"/>
      <c r="D179"/>
      <c r="F179" s="82"/>
      <c r="G179"/>
    </row>
    <row r="180" spans="2:7" x14ac:dyDescent="0.25">
      <c r="B180" s="80"/>
      <c r="C180" s="80"/>
      <c r="D180"/>
      <c r="F180" s="82"/>
      <c r="G180"/>
    </row>
    <row r="181" spans="2:7" x14ac:dyDescent="0.25">
      <c r="B181" s="80"/>
      <c r="C181" s="80"/>
      <c r="D181"/>
      <c r="F181" s="82"/>
      <c r="G181"/>
    </row>
    <row r="182" spans="2:7" x14ac:dyDescent="0.25">
      <c r="B182" s="80"/>
      <c r="C182" s="80"/>
      <c r="D182"/>
      <c r="F182" s="82"/>
      <c r="G182"/>
    </row>
    <row r="183" spans="2:7" x14ac:dyDescent="0.25">
      <c r="B183" s="80"/>
      <c r="C183" s="80"/>
      <c r="D183"/>
      <c r="F183" s="82"/>
      <c r="G183"/>
    </row>
    <row r="184" spans="2:7" x14ac:dyDescent="0.25">
      <c r="B184" s="80"/>
      <c r="C184" s="80"/>
      <c r="D184"/>
      <c r="F184" s="82"/>
      <c r="G184"/>
    </row>
    <row r="185" spans="2:7" x14ac:dyDescent="0.25">
      <c r="B185" s="80"/>
      <c r="C185" s="80"/>
      <c r="D185"/>
      <c r="F185" s="82"/>
      <c r="G185"/>
    </row>
    <row r="186" spans="2:7" x14ac:dyDescent="0.25">
      <c r="B186" s="80"/>
      <c r="C186" s="80"/>
      <c r="D186"/>
      <c r="F186" s="82"/>
      <c r="G186"/>
    </row>
    <row r="187" spans="2:7" x14ac:dyDescent="0.25">
      <c r="B187" s="80"/>
      <c r="C187" s="80"/>
      <c r="D187"/>
      <c r="F187" s="82"/>
      <c r="G187"/>
    </row>
    <row r="188" spans="2:7" x14ac:dyDescent="0.25">
      <c r="B188" s="80"/>
      <c r="C188" s="80"/>
      <c r="D188"/>
      <c r="F188" s="82"/>
      <c r="G188"/>
    </row>
    <row r="189" spans="2:7" x14ac:dyDescent="0.25">
      <c r="B189" s="80"/>
      <c r="C189" s="80"/>
      <c r="D189"/>
      <c r="F189" s="82"/>
      <c r="G189"/>
    </row>
    <row r="190" spans="2:7" x14ac:dyDescent="0.25">
      <c r="B190" s="80"/>
      <c r="C190" s="80"/>
      <c r="D190"/>
      <c r="F190" s="82"/>
      <c r="G190"/>
    </row>
    <row r="191" spans="2:7" x14ac:dyDescent="0.25">
      <c r="B191" s="80"/>
      <c r="C191" s="80"/>
      <c r="D191"/>
      <c r="F191" s="82"/>
      <c r="G191"/>
    </row>
    <row r="192" spans="2:7" x14ac:dyDescent="0.25">
      <c r="B192" s="81"/>
      <c r="C192" s="80"/>
      <c r="D192"/>
      <c r="F192" s="82"/>
      <c r="G192"/>
    </row>
    <row r="193" spans="2:7" x14ac:dyDescent="0.25">
      <c r="B193" s="80"/>
      <c r="C193" s="80"/>
      <c r="D193"/>
      <c r="F193" s="82"/>
      <c r="G193"/>
    </row>
    <row r="194" spans="2:7" x14ac:dyDescent="0.25">
      <c r="B194" s="80"/>
      <c r="C194" s="80"/>
      <c r="D194"/>
      <c r="F194" s="82"/>
      <c r="G194"/>
    </row>
    <row r="195" spans="2:7" x14ac:dyDescent="0.25">
      <c r="B195" s="80"/>
      <c r="C195" s="80"/>
      <c r="D195"/>
      <c r="F195" s="82"/>
      <c r="G195"/>
    </row>
    <row r="196" spans="2:7" x14ac:dyDescent="0.25">
      <c r="B196" s="80"/>
      <c r="C196" s="80"/>
      <c r="D196"/>
      <c r="F196" s="82"/>
      <c r="G196"/>
    </row>
    <row r="197" spans="2:7" x14ac:dyDescent="0.25">
      <c r="B197" s="80"/>
      <c r="C197" s="80"/>
      <c r="D197"/>
      <c r="F197" s="82"/>
      <c r="G197"/>
    </row>
    <row r="198" spans="2:7" x14ac:dyDescent="0.25">
      <c r="B198" s="80"/>
      <c r="C198" s="80"/>
      <c r="D198"/>
      <c r="F198" s="82"/>
      <c r="G198"/>
    </row>
    <row r="199" spans="2:7" x14ac:dyDescent="0.25">
      <c r="B199" s="80"/>
      <c r="C199" s="80"/>
      <c r="D199"/>
      <c r="F199" s="82"/>
      <c r="G199"/>
    </row>
    <row r="200" spans="2:7" x14ac:dyDescent="0.25">
      <c r="B200" s="80"/>
      <c r="C200" s="80"/>
      <c r="D200"/>
      <c r="F200" s="82"/>
      <c r="G200"/>
    </row>
    <row r="201" spans="2:7" x14ac:dyDescent="0.25">
      <c r="B201" s="80"/>
      <c r="C201" s="80"/>
      <c r="D201"/>
      <c r="F201" s="82"/>
      <c r="G201"/>
    </row>
    <row r="202" spans="2:7" x14ac:dyDescent="0.25">
      <c r="B202" s="80"/>
      <c r="C202" s="80"/>
      <c r="D202"/>
      <c r="F202" s="82"/>
      <c r="G202"/>
    </row>
    <row r="203" spans="2:7" x14ac:dyDescent="0.25">
      <c r="B203" s="80"/>
      <c r="C203" s="80"/>
      <c r="D203"/>
      <c r="F203" s="82"/>
      <c r="G203"/>
    </row>
    <row r="204" spans="2:7" x14ac:dyDescent="0.25">
      <c r="B204" s="80"/>
      <c r="C204" s="80"/>
      <c r="D204"/>
      <c r="F204" s="82"/>
      <c r="G204"/>
    </row>
    <row r="205" spans="2:7" x14ac:dyDescent="0.25">
      <c r="B205" s="80"/>
      <c r="C205" s="80"/>
      <c r="D205"/>
      <c r="F205" s="82"/>
      <c r="G205"/>
    </row>
    <row r="206" spans="2:7" x14ac:dyDescent="0.25">
      <c r="B206" s="80"/>
      <c r="C206" s="80"/>
      <c r="D206"/>
      <c r="F206" s="82"/>
      <c r="G206"/>
    </row>
    <row r="207" spans="2:7" x14ac:dyDescent="0.25">
      <c r="B207" s="80"/>
      <c r="C207" s="80"/>
      <c r="D207"/>
      <c r="F207" s="82"/>
      <c r="G207"/>
    </row>
    <row r="208" spans="2:7" x14ac:dyDescent="0.25">
      <c r="B208" s="80"/>
      <c r="C208" s="80"/>
      <c r="D208"/>
      <c r="F208" s="82"/>
      <c r="G208"/>
    </row>
    <row r="209" spans="2:7" x14ac:dyDescent="0.25">
      <c r="B209" s="80"/>
      <c r="C209" s="80"/>
      <c r="D209"/>
      <c r="F209" s="82"/>
      <c r="G209"/>
    </row>
    <row r="210" spans="2:7" x14ac:dyDescent="0.25">
      <c r="B210" s="80"/>
      <c r="C210" s="80"/>
      <c r="D210"/>
      <c r="F210" s="82"/>
      <c r="G210"/>
    </row>
    <row r="211" spans="2:7" x14ac:dyDescent="0.25">
      <c r="B211" s="80"/>
      <c r="C211" s="80"/>
      <c r="D211"/>
      <c r="F211" s="82"/>
      <c r="G211"/>
    </row>
    <row r="212" spans="2:7" x14ac:dyDescent="0.25">
      <c r="B212" s="80"/>
      <c r="C212" s="80"/>
      <c r="D212"/>
      <c r="F212" s="82"/>
      <c r="G212"/>
    </row>
    <row r="213" spans="2:7" x14ac:dyDescent="0.25">
      <c r="B213" s="81"/>
      <c r="C213" s="80"/>
      <c r="D213"/>
      <c r="F213" s="82"/>
      <c r="G213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4</vt:i4>
      </vt:variant>
    </vt:vector>
  </HeadingPairs>
  <TitlesOfParts>
    <vt:vector size="20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Hoja3</vt:lpstr>
      <vt:lpstr>Hoja2</vt:lpstr>
      <vt:lpstr>Hoja1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2015-03-11T13:25:51Z</cp:lastPrinted>
  <dcterms:created xsi:type="dcterms:W3CDTF">2013-08-16T19:17:56Z</dcterms:created>
  <dcterms:modified xsi:type="dcterms:W3CDTF">2016-03-01T22:48:26Z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